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CENTRO LITORAL\DISTRITAIS\2021_10_05 III Aquatlo Jovem da Amadora\INSCRIÇÕES E RESULTADOS\"/>
    </mc:Choice>
  </mc:AlternateContent>
  <bookViews>
    <workbookView xWindow="-105" yWindow="-105" windowWidth="10935" windowHeight="7605" tabRatio="667" firstSheet="1" activeTab="1"/>
  </bookViews>
  <sheets>
    <sheet name="INSCRITOS" sheetId="1" state="hidden" r:id="rId1"/>
    <sheet name="Escalões Jov" sheetId="2" r:id="rId2"/>
    <sheet name="Clubes Jov" sheetId="4" state="hidden" r:id="rId3"/>
    <sheet name="Pontos" sheetId="5" state="hidden" r:id="rId4"/>
    <sheet name="presentes" sheetId="6" state="hidden" r:id="rId5"/>
  </sheets>
  <definedNames>
    <definedName name="_xlnm._FilterDatabase" localSheetId="1">'Escalões Jov'!$G$1:$G$290</definedName>
    <definedName name="_xlnm._FilterDatabase" localSheetId="0" hidden="1">INSCRITOS!$A$1:$H$271</definedName>
    <definedName name="_xlnm.Print_Area" localSheetId="1">'Escalões Jov'!$A$1:$I$290</definedName>
    <definedName name="_xlnm.Print_Area" localSheetId="0">INSCRITOS!$A$1:$H$271</definedName>
    <definedName name="_xlnm.Print_Titles" localSheetId="1">'Escalões Jov'!$1:$2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0" i="2" l="1"/>
  <c r="E44" i="4"/>
  <c r="I209" i="2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C148" i="2" l="1"/>
  <c r="D148" i="2"/>
  <c r="E148" i="2"/>
  <c r="F148" i="2"/>
  <c r="G148" i="2"/>
  <c r="I174" i="2" l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45" i="2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C201" i="2" l="1"/>
  <c r="D201" i="2"/>
  <c r="E201" i="2"/>
  <c r="F201" i="2"/>
  <c r="G201" i="2"/>
  <c r="C202" i="2"/>
  <c r="D202" i="2"/>
  <c r="E202" i="2"/>
  <c r="F202" i="2"/>
  <c r="G202" i="2"/>
  <c r="I262" i="2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C262" i="2"/>
  <c r="D262" i="2"/>
  <c r="E262" i="2"/>
  <c r="F262" i="2"/>
  <c r="G262" i="2"/>
  <c r="C263" i="2"/>
  <c r="D263" i="2"/>
  <c r="E263" i="2"/>
  <c r="F263" i="2"/>
  <c r="G263" i="2"/>
  <c r="C183" i="2"/>
  <c r="D183" i="2"/>
  <c r="E183" i="2"/>
  <c r="F183" i="2"/>
  <c r="G183" i="2"/>
  <c r="C221" i="2"/>
  <c r="D221" i="2"/>
  <c r="E221" i="2"/>
  <c r="F221" i="2"/>
  <c r="G221" i="2"/>
  <c r="C222" i="2"/>
  <c r="D222" i="2"/>
  <c r="E222" i="2"/>
  <c r="F222" i="2"/>
  <c r="G222" i="2"/>
  <c r="C223" i="2"/>
  <c r="D223" i="2"/>
  <c r="E223" i="2"/>
  <c r="F223" i="2"/>
  <c r="G223" i="2"/>
  <c r="C224" i="2"/>
  <c r="D224" i="2"/>
  <c r="E224" i="2"/>
  <c r="F224" i="2"/>
  <c r="G224" i="2"/>
  <c r="C219" i="2"/>
  <c r="D219" i="2"/>
  <c r="E219" i="2"/>
  <c r="F219" i="2"/>
  <c r="G219" i="2"/>
  <c r="C220" i="2"/>
  <c r="D220" i="2"/>
  <c r="E220" i="2"/>
  <c r="F220" i="2"/>
  <c r="G220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199" i="2"/>
  <c r="C200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25" i="2"/>
  <c r="C226" i="2"/>
  <c r="C227" i="2"/>
  <c r="C228" i="2"/>
  <c r="C229" i="2"/>
  <c r="G199" i="2"/>
  <c r="G200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25" i="2"/>
  <c r="G226" i="2"/>
  <c r="G227" i="2"/>
  <c r="G228" i="2"/>
  <c r="G229" i="2"/>
  <c r="F199" i="2"/>
  <c r="F200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25" i="2"/>
  <c r="F226" i="2"/>
  <c r="F227" i="2"/>
  <c r="F228" i="2"/>
  <c r="F229" i="2"/>
  <c r="E199" i="2"/>
  <c r="E200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25" i="2"/>
  <c r="E226" i="2"/>
  <c r="E227" i="2"/>
  <c r="E228" i="2"/>
  <c r="E229" i="2"/>
  <c r="D213" i="2"/>
  <c r="D214" i="2"/>
  <c r="D215" i="2"/>
  <c r="D216" i="2"/>
  <c r="D217" i="2"/>
  <c r="D218" i="2"/>
  <c r="D225" i="2"/>
  <c r="D226" i="2"/>
  <c r="D227" i="2"/>
  <c r="D228" i="2"/>
  <c r="D229" i="2"/>
  <c r="D199" i="2"/>
  <c r="D200" i="2"/>
  <c r="D203" i="2"/>
  <c r="D204" i="2"/>
  <c r="D205" i="2"/>
  <c r="D206" i="2"/>
  <c r="D207" i="2"/>
  <c r="D208" i="2"/>
  <c r="D209" i="2"/>
  <c r="D210" i="2"/>
  <c r="D211" i="2"/>
  <c r="D212" i="2"/>
  <c r="I283" i="2"/>
  <c r="I284" i="2" s="1"/>
  <c r="I285" i="2" s="1"/>
  <c r="I235" i="2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199" i="2"/>
  <c r="I200" i="2" s="1"/>
  <c r="I201" i="2" s="1"/>
  <c r="I202" i="2" s="1"/>
  <c r="I203" i="2" s="1"/>
  <c r="I204" i="2" s="1"/>
  <c r="G294" i="2"/>
  <c r="F294" i="2"/>
  <c r="E294" i="2"/>
  <c r="D294" i="2"/>
  <c r="C294" i="2"/>
  <c r="F290" i="2"/>
  <c r="E290" i="2"/>
  <c r="D290" i="2"/>
  <c r="C290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G145" i="2"/>
  <c r="G146" i="2"/>
  <c r="G147" i="2"/>
  <c r="G149" i="2"/>
  <c r="G150" i="2"/>
  <c r="G151" i="2"/>
  <c r="G152" i="2"/>
  <c r="G153" i="2"/>
  <c r="G154" i="2"/>
  <c r="G155" i="2"/>
  <c r="G156" i="2"/>
  <c r="G157" i="2"/>
  <c r="G158" i="2"/>
  <c r="G159" i="2"/>
  <c r="F145" i="2"/>
  <c r="F146" i="2"/>
  <c r="F147" i="2"/>
  <c r="F149" i="2"/>
  <c r="F150" i="2"/>
  <c r="F151" i="2"/>
  <c r="F152" i="2"/>
  <c r="F153" i="2"/>
  <c r="F154" i="2"/>
  <c r="F155" i="2"/>
  <c r="F156" i="2"/>
  <c r="F157" i="2"/>
  <c r="F158" i="2"/>
  <c r="F159" i="2"/>
  <c r="E145" i="2"/>
  <c r="E146" i="2"/>
  <c r="E147" i="2"/>
  <c r="E149" i="2"/>
  <c r="E150" i="2"/>
  <c r="E151" i="2"/>
  <c r="E152" i="2"/>
  <c r="E153" i="2"/>
  <c r="E154" i="2"/>
  <c r="E155" i="2"/>
  <c r="E156" i="2"/>
  <c r="E157" i="2"/>
  <c r="D145" i="2"/>
  <c r="D146" i="2"/>
  <c r="D147" i="2"/>
  <c r="D149" i="2"/>
  <c r="D150" i="2"/>
  <c r="D151" i="2"/>
  <c r="D152" i="2"/>
  <c r="D153" i="2"/>
  <c r="D154" i="2"/>
  <c r="D155" i="2"/>
  <c r="D156" i="2"/>
  <c r="C145" i="2"/>
  <c r="C146" i="2"/>
  <c r="C147" i="2"/>
  <c r="C149" i="2"/>
  <c r="C150" i="2"/>
  <c r="C151" i="2"/>
  <c r="C152" i="2"/>
  <c r="C153" i="2"/>
  <c r="C154" i="2"/>
  <c r="C155" i="2"/>
  <c r="C156" i="2"/>
  <c r="C157" i="2"/>
  <c r="G81" i="2"/>
  <c r="F81" i="2"/>
  <c r="E81" i="2"/>
  <c r="D81" i="2"/>
  <c r="C81" i="2"/>
  <c r="G55" i="2"/>
  <c r="F55" i="2"/>
  <c r="E55" i="2"/>
  <c r="D55" i="2"/>
  <c r="C5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86" i="2" l="1"/>
  <c r="D286" i="2"/>
  <c r="E286" i="2"/>
  <c r="F286" i="2"/>
  <c r="G286" i="2"/>
  <c r="C278" i="2"/>
  <c r="D278" i="2"/>
  <c r="E278" i="2"/>
  <c r="F278" i="2"/>
  <c r="G278" i="2"/>
  <c r="C190" i="2"/>
  <c r="D190" i="2"/>
  <c r="E190" i="2"/>
  <c r="F190" i="2"/>
  <c r="G190" i="2"/>
  <c r="C191" i="2"/>
  <c r="D191" i="2"/>
  <c r="E191" i="2"/>
  <c r="F191" i="2"/>
  <c r="G191" i="2"/>
  <c r="C192" i="2"/>
  <c r="D192" i="2"/>
  <c r="E192" i="2"/>
  <c r="F192" i="2"/>
  <c r="G192" i="2"/>
  <c r="C193" i="2"/>
  <c r="D193" i="2"/>
  <c r="E193" i="2"/>
  <c r="F193" i="2"/>
  <c r="G193" i="2"/>
  <c r="C194" i="2"/>
  <c r="D194" i="2"/>
  <c r="E194" i="2"/>
  <c r="F194" i="2"/>
  <c r="G194" i="2"/>
  <c r="C177" i="2"/>
  <c r="D177" i="2"/>
  <c r="E177" i="2"/>
  <c r="F177" i="2"/>
  <c r="G177" i="2"/>
  <c r="C178" i="2"/>
  <c r="D178" i="2"/>
  <c r="E178" i="2"/>
  <c r="F178" i="2"/>
  <c r="G178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87" i="2"/>
  <c r="D187" i="2"/>
  <c r="E187" i="2"/>
  <c r="F187" i="2"/>
  <c r="G187" i="2"/>
  <c r="C188" i="2"/>
  <c r="D188" i="2"/>
  <c r="E188" i="2"/>
  <c r="F188" i="2"/>
  <c r="G188" i="2"/>
  <c r="C189" i="2"/>
  <c r="D189" i="2"/>
  <c r="E189" i="2"/>
  <c r="F189" i="2"/>
  <c r="G189" i="2"/>
  <c r="D157" i="2"/>
  <c r="C158" i="2"/>
  <c r="D158" i="2"/>
  <c r="E158" i="2"/>
  <c r="C159" i="2"/>
  <c r="D159" i="2"/>
  <c r="E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133" i="2"/>
  <c r="D133" i="2"/>
  <c r="E133" i="2"/>
  <c r="F133" i="2"/>
  <c r="G133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82" i="2"/>
  <c r="D82" i="2"/>
  <c r="E82" i="2"/>
  <c r="F82" i="2"/>
  <c r="G82" i="2"/>
  <c r="C83" i="2"/>
  <c r="D83" i="2"/>
  <c r="E83" i="2"/>
  <c r="F83" i="2"/>
  <c r="G83" i="2"/>
  <c r="G6" i="2"/>
  <c r="F6" i="2"/>
  <c r="E6" i="2"/>
  <c r="D6" i="2"/>
  <c r="C6" i="2"/>
  <c r="C283" i="2" l="1"/>
  <c r="D283" i="2"/>
  <c r="E283" i="2"/>
  <c r="F283" i="2"/>
  <c r="G283" i="2"/>
  <c r="C284" i="2"/>
  <c r="D284" i="2"/>
  <c r="E284" i="2"/>
  <c r="F284" i="2"/>
  <c r="G284" i="2"/>
  <c r="C285" i="2"/>
  <c r="D285" i="2"/>
  <c r="E285" i="2"/>
  <c r="F285" i="2"/>
  <c r="G285" i="2"/>
  <c r="C176" i="2"/>
  <c r="D176" i="2"/>
  <c r="E176" i="2"/>
  <c r="F176" i="2"/>
  <c r="G176" i="2"/>
  <c r="C120" i="2"/>
  <c r="D120" i="2"/>
  <c r="E120" i="2"/>
  <c r="F120" i="2"/>
  <c r="G120" i="2"/>
  <c r="C121" i="2"/>
  <c r="D121" i="2"/>
  <c r="E121" i="2"/>
  <c r="F121" i="2"/>
  <c r="G121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D26" i="2" l="1"/>
  <c r="G26" i="2" l="1"/>
  <c r="F26" i="2"/>
  <c r="E26" i="2"/>
  <c r="C26" i="2"/>
  <c r="C173" i="2" l="1"/>
  <c r="D173" i="2"/>
  <c r="E173" i="2"/>
  <c r="F173" i="2"/>
  <c r="G173" i="2"/>
  <c r="C174" i="2"/>
  <c r="D174" i="2"/>
  <c r="E174" i="2"/>
  <c r="F174" i="2"/>
  <c r="G174" i="2"/>
  <c r="C175" i="2"/>
  <c r="D175" i="2"/>
  <c r="E175" i="2"/>
  <c r="F175" i="2"/>
  <c r="G175" i="2"/>
  <c r="C144" i="2"/>
  <c r="D144" i="2"/>
  <c r="E144" i="2"/>
  <c r="F144" i="2"/>
  <c r="G144" i="2"/>
  <c r="C117" i="2"/>
  <c r="D117" i="2"/>
  <c r="E117" i="2"/>
  <c r="F117" i="2"/>
  <c r="G117" i="2"/>
  <c r="C118" i="2"/>
  <c r="D118" i="2"/>
  <c r="E118" i="2"/>
  <c r="F118" i="2"/>
  <c r="G118" i="2"/>
  <c r="C80" i="2"/>
  <c r="D80" i="2"/>
  <c r="E80" i="2"/>
  <c r="F80" i="2"/>
  <c r="G80" i="2"/>
  <c r="C54" i="2"/>
  <c r="D54" i="2"/>
  <c r="E54" i="2"/>
  <c r="F54" i="2"/>
  <c r="G54" i="2"/>
  <c r="C56" i="2"/>
  <c r="D56" i="2"/>
  <c r="E56" i="2"/>
  <c r="F56" i="2"/>
  <c r="G56" i="2"/>
  <c r="C57" i="2"/>
  <c r="D57" i="2"/>
  <c r="E57" i="2"/>
  <c r="F57" i="2"/>
  <c r="G57" i="2"/>
  <c r="G282" i="2" l="1"/>
  <c r="F282" i="2"/>
  <c r="E282" i="2"/>
  <c r="D282" i="2"/>
  <c r="C282" i="2"/>
  <c r="G261" i="2" l="1"/>
  <c r="F261" i="2"/>
  <c r="E261" i="2"/>
  <c r="D261" i="2"/>
  <c r="C261" i="2"/>
  <c r="G234" i="2"/>
  <c r="F234" i="2"/>
  <c r="E234" i="2"/>
  <c r="D234" i="2"/>
  <c r="C234" i="2"/>
  <c r="G198" i="2"/>
  <c r="F198" i="2"/>
  <c r="E198" i="2"/>
  <c r="D198" i="2"/>
  <c r="C198" i="2"/>
  <c r="G119" i="2"/>
  <c r="F119" i="2"/>
  <c r="E119" i="2"/>
  <c r="D119" i="2"/>
  <c r="C119" i="2"/>
  <c r="C37" i="4" l="1"/>
  <c r="C44" i="4"/>
  <c r="C43" i="4"/>
  <c r="C41" i="4"/>
  <c r="A41" i="4" s="1"/>
  <c r="C40" i="4"/>
  <c r="C36" i="4"/>
  <c r="A36" i="4" s="1"/>
  <c r="C30" i="4"/>
  <c r="C32" i="4"/>
  <c r="C34" i="4"/>
  <c r="A34" i="4" s="1"/>
  <c r="C38" i="4"/>
  <c r="C35" i="4"/>
  <c r="C39" i="4"/>
  <c r="A39" i="4" s="1"/>
  <c r="C33" i="4"/>
  <c r="A33" i="4" s="1"/>
  <c r="C31" i="4"/>
  <c r="C42" i="4"/>
  <c r="E30" i="4" l="1"/>
  <c r="E34" i="4"/>
  <c r="E38" i="4"/>
  <c r="E42" i="4"/>
  <c r="E33" i="4"/>
  <c r="E41" i="4"/>
  <c r="E31" i="4"/>
  <c r="E35" i="4"/>
  <c r="E39" i="4"/>
  <c r="E43" i="4"/>
  <c r="E37" i="4"/>
  <c r="E32" i="4"/>
  <c r="E36" i="4"/>
  <c r="E40" i="4"/>
  <c r="A37" i="4"/>
  <c r="A40" i="4"/>
  <c r="A44" i="4"/>
  <c r="A32" i="4"/>
  <c r="A43" i="4"/>
  <c r="A38" i="4"/>
  <c r="A30" i="4"/>
  <c r="A35" i="4"/>
  <c r="A42" i="4"/>
  <c r="A31" i="4"/>
  <c r="C6" i="4" l="1"/>
  <c r="C18" i="4"/>
  <c r="B16" i="4"/>
  <c r="C7" i="4"/>
  <c r="B6" i="4"/>
  <c r="C16" i="4"/>
  <c r="C17" i="4"/>
  <c r="C12" i="4"/>
  <c r="C8" i="4"/>
  <c r="B17" i="4"/>
  <c r="B13" i="4"/>
  <c r="B19" i="4"/>
  <c r="B14" i="4"/>
  <c r="B10" i="4"/>
  <c r="C19" i="4"/>
  <c r="C15" i="4"/>
  <c r="B7" i="4"/>
  <c r="B11" i="4"/>
  <c r="B12" i="4"/>
  <c r="C10" i="4"/>
  <c r="C13" i="4"/>
  <c r="B9" i="4"/>
  <c r="C9" i="4"/>
  <c r="B15" i="4"/>
  <c r="C11" i="4"/>
  <c r="B18" i="4"/>
  <c r="C14" i="4"/>
  <c r="B8" i="4"/>
</calcChain>
</file>

<file path=xl/sharedStrings.xml><?xml version="1.0" encoding="utf-8"?>
<sst xmlns="http://schemas.openxmlformats.org/spreadsheetml/2006/main" count="1950" uniqueCount="554">
  <si>
    <t>Dorsal</t>
  </si>
  <si>
    <t>Licença</t>
  </si>
  <si>
    <t>Nome</t>
  </si>
  <si>
    <t>Data Nasc.</t>
  </si>
  <si>
    <t>Género</t>
  </si>
  <si>
    <t>Atestado médico</t>
  </si>
  <si>
    <t>Clube</t>
  </si>
  <si>
    <t>Pos</t>
  </si>
  <si>
    <t>Pontos</t>
  </si>
  <si>
    <t>CLASSIFICAÇÃO POR CLUBES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</si>
  <si>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</si>
  <si>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</si>
  <si>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</si>
  <si>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</si>
  <si>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</si>
  <si>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</si>
  <si>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</si>
  <si>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</si>
  <si>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</si>
  <si>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</si>
  <si>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</si>
  <si>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</si>
  <si>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</si>
  <si>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</si>
  <si>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</si>
  <si>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</si>
  <si>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</si>
  <si>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</si>
  <si>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</si>
  <si>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</si>
  <si>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</si>
  <si>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</si>
  <si>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</si>
  <si>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</si>
  <si>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</si>
  <si>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</si>
  <si>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</si>
  <si>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</si>
  <si>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</si>
  <si>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</si>
  <si>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</si>
  <si>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</si>
  <si>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</si>
  <si>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</si>
  <si>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</si>
  <si>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</si>
  <si>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</si>
  <si>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</si>
  <si>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</si>
  <si>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</si>
  <si>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</si>
  <si>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</si>
  <si>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</si>
  <si>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</si>
  <si>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</si>
  <si>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</si>
  <si>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</si>
  <si>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</si>
  <si>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</si>
  <si>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</si>
  <si>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</si>
  <si>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</si>
  <si>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</si>
  <si>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</si>
  <si>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</si>
  <si>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</si>
  <si>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</si>
  <si>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</si>
  <si>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</si>
  <si>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</si>
  <si>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</si>
  <si>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</si>
  <si>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</si>
  <si>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</si>
  <si>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</si>
  <si>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</si>
  <si>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</si>
  <si>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</si>
  <si>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</si>
  <si>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</si>
  <si>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</si>
  <si>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</si>
  <si>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</si>
  <si>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</si>
  <si>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</si>
  <si>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</si>
  <si>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</si>
  <si>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</si>
  <si>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</si>
  <si>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</si>
  <si>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</si>
  <si>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</si>
  <si>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</si>
  <si>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</si>
  <si>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</si>
  <si>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</si>
  <si>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</si>
  <si>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</si>
  <si>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</si>
  <si>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</si>
  <si>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</si>
  <si>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</si>
  <si>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</si>
  <si>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</si>
  <si>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</si>
  <si>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</si>
  <si>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</si>
  <si>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</si>
  <si>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</si>
  <si>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</si>
  <si>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</si>
  <si>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</si>
  <si>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</si>
  <si>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</si>
  <si>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</si>
  <si>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</si>
  <si>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</si>
  <si>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</si>
  <si>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</si>
  <si>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</si>
  <si>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</si>
  <si>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</si>
  <si>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</si>
  <si>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</si>
  <si>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</si>
  <si>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</si>
  <si>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</si>
  <si>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</si>
  <si>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</si>
  <si>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</si>
  <si>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</si>
  <si>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</si>
  <si>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</si>
  <si>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</si>
  <si>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</si>
  <si>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</si>
  <si>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</si>
  <si>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</si>
  <si>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</si>
  <si>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</si>
  <si>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</si>
  <si>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</si>
  <si>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</si>
  <si>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</si>
  <si>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</si>
  <si>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</si>
  <si>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</si>
  <si>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</si>
  <si>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</si>
  <si>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</si>
  <si>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</si>
  <si>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</si>
  <si>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</si>
  <si>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</si>
  <si>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</si>
  <si>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</si>
  <si>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</si>
  <si>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</si>
  <si>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</si>
  <si>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</si>
  <si>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</si>
  <si>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</si>
  <si>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</si>
  <si>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</si>
  <si>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</si>
  <si>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</si>
  <si>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</si>
  <si>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</si>
  <si>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</si>
  <si>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</si>
  <si>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</si>
  <si>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</si>
  <si>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</si>
  <si>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</si>
  <si>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</si>
  <si>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</si>
  <si>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</si>
  <si>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</si>
  <si>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</si>
  <si>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</si>
  <si>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</si>
  <si>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</si>
  <si>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</si>
  <si>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</si>
  <si>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</si>
  <si>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</si>
  <si>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</si>
  <si>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</si>
  <si>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</si>
  <si>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</si>
  <si>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</si>
  <si>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</si>
  <si>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</si>
  <si>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</si>
  <si>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</si>
  <si>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</si>
  <si>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</si>
  <si>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</si>
  <si>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</si>
  <si>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</si>
  <si>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</si>
  <si>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</si>
  <si>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</si>
  <si>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</si>
  <si>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</si>
  <si>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</si>
  <si>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</si>
  <si>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</si>
  <si>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</si>
  <si>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</si>
  <si>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</si>
  <si>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</si>
  <si>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</si>
  <si>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</si>
  <si>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</si>
  <si>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</si>
  <si>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</si>
  <si>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</si>
  <si>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</si>
  <si>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</si>
  <si>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</si>
  <si>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</si>
  <si>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Tempo</t>
  </si>
  <si>
    <t>Os Extra são atletas que ainda não são federados ou que têm o atestado médico inválido/ fora de prazo</t>
  </si>
  <si>
    <t>A quem não tem nº de dorsal ou se esqueceu: Entregar dorsal e papel autocolante para a bicicleta com o mesmo nº do dorsal</t>
  </si>
  <si>
    <t>Não são atribuídos pontos aos Individuais e extra</t>
  </si>
  <si>
    <t xml:space="preserve">GI 8-9 anos (BENJAMINS) Masculinos </t>
  </si>
  <si>
    <t xml:space="preserve">GI 8-9 anos (BENJAMINS) Femininos </t>
  </si>
  <si>
    <t>GI 10-11 anos (INFANTIS) Masculinos</t>
  </si>
  <si>
    <t>GI 10-11 anos (INFANTIS) Femininos</t>
  </si>
  <si>
    <t>GI 12-13 anos (INICIADOS) Masculinos</t>
  </si>
  <si>
    <t>GI 12-13 anos (INICIADOS) Femininos</t>
  </si>
  <si>
    <t>GI 14-15 anos (JUVENIS) Masculinos</t>
  </si>
  <si>
    <t>GI 14-15 anos (JUVENIS) Femininos</t>
  </si>
  <si>
    <t xml:space="preserve">GI 16-17 anos (CADETES) Masculinos </t>
  </si>
  <si>
    <t>Pimpões Triatlo</t>
  </si>
  <si>
    <t>CNATRIL Triatlo</t>
  </si>
  <si>
    <t>Clube de Natação da Amadora</t>
  </si>
  <si>
    <t>Alhandra Sporting Club</t>
  </si>
  <si>
    <t>Estoril Praia Credibom</t>
  </si>
  <si>
    <t>GDR Manique de Cima</t>
  </si>
  <si>
    <t>União Desportiva da Batalha</t>
  </si>
  <si>
    <t>Peniche A. C.</t>
  </si>
  <si>
    <t>Sporting Clube de Portugal</t>
  </si>
  <si>
    <t>Sport Lisboa e Benfica</t>
  </si>
  <si>
    <t>Outsystems Olímpico de Oeiras</t>
  </si>
  <si>
    <t>SFRAA TRIATLO</t>
  </si>
  <si>
    <t>Grupo de idade</t>
  </si>
  <si>
    <t>6-7 anos</t>
  </si>
  <si>
    <t>8-9 anos</t>
  </si>
  <si>
    <t>10-11 anos</t>
  </si>
  <si>
    <t>12-13 anos</t>
  </si>
  <si>
    <t>14-15 anos</t>
  </si>
  <si>
    <t>16-17 anos</t>
  </si>
  <si>
    <t>GI 6-7 anos</t>
  </si>
  <si>
    <t>GI 16-17 anos (CADETES) Femininos</t>
  </si>
  <si>
    <t>III Aquatlo Jovem da Amadora - Campeonato de Triatlo Jovem dos distritos de Lisboa e Leiria - 1ª Etapa</t>
  </si>
  <si>
    <t>5 de Outubro de 2021</t>
  </si>
  <si>
    <t>Ordem alfabética</t>
  </si>
  <si>
    <t>Anos de nascimento</t>
  </si>
  <si>
    <t>Nº inscritos</t>
  </si>
  <si>
    <t>6-7 anos (Pré-Benjamins)</t>
  </si>
  <si>
    <t>Nascidos entre 2014 e 2015</t>
  </si>
  <si>
    <t>8-9 anos (Benjamins)</t>
  </si>
  <si>
    <t>Nascidos entre 2012 e 2013</t>
  </si>
  <si>
    <t>10-11 anos (Infantis)</t>
  </si>
  <si>
    <t>Nascidos em 2010 e 2011</t>
  </si>
  <si>
    <t>12-13 anos (Iniciados)</t>
  </si>
  <si>
    <t>Nascidos em 2008 e 2009</t>
  </si>
  <si>
    <t>14-15 anos (Juvenis)</t>
  </si>
  <si>
    <t>Nascidos em 2006 e 2007</t>
  </si>
  <si>
    <t>16-17 anos (Cadetes)</t>
  </si>
  <si>
    <t>Nascidos em 2004 e 2005</t>
  </si>
  <si>
    <t>F</t>
  </si>
  <si>
    <t>M</t>
  </si>
  <si>
    <t>Jasper de Sousa</t>
  </si>
  <si>
    <t>Oliver de Sousa</t>
  </si>
  <si>
    <t>Manuel Lira Magalhães</t>
  </si>
  <si>
    <t>André Gaspar Leite</t>
  </si>
  <si>
    <t>Diana De Almeida Machado</t>
  </si>
  <si>
    <t>Ema Querido Vieira</t>
  </si>
  <si>
    <t>Miguel Boialvo</t>
  </si>
  <si>
    <t>Artur Gaspar Leite</t>
  </si>
  <si>
    <t>Diogo Contreiras</t>
  </si>
  <si>
    <t>Salvador Maria Borges Ribeiro</t>
  </si>
  <si>
    <t>Martim Lira Magalhães</t>
  </si>
  <si>
    <t>Carolina Contreiras</t>
  </si>
  <si>
    <t>Alice Gaspar Leite</t>
  </si>
  <si>
    <t>Gonçalo Magalhães Guimarães</t>
  </si>
  <si>
    <t>Arthur Torres</t>
  </si>
  <si>
    <t>Maria Inês Alves Rodrigues</t>
  </si>
  <si>
    <t>Sara Pereira</t>
  </si>
  <si>
    <t>Ricardo Henriques Costa</t>
  </si>
  <si>
    <t>Matilde Cabrita Malato Branco</t>
  </si>
  <si>
    <t>Vicente Frias Nunes</t>
  </si>
  <si>
    <t>Miguel Marí Silva</t>
  </si>
  <si>
    <t>Benjamim Curica Furtado</t>
  </si>
  <si>
    <t>Maria Mel Vasconcelos</t>
  </si>
  <si>
    <t>Manuel Forjaz Hernandez</t>
  </si>
  <si>
    <t>Madalena Pais De Almeida</t>
  </si>
  <si>
    <t>Afonso Pais De Almeida</t>
  </si>
  <si>
    <t>Dylan Felix</t>
  </si>
  <si>
    <t>Franccesca Arrieta</t>
  </si>
  <si>
    <t>André Jorge</t>
  </si>
  <si>
    <t>Leonor Marta</t>
  </si>
  <si>
    <t>RAFAEL VILHENA MADUREIRA</t>
  </si>
  <si>
    <t>MARIANA BENTO DA NAVE</t>
  </si>
  <si>
    <t>Maria Espadanal Costa Cunha</t>
  </si>
  <si>
    <t>Francisca Maria Monteiro Amaral</t>
  </si>
  <si>
    <t>João Narra</t>
  </si>
  <si>
    <t xml:space="preserve">Eugenia Ribeiro </t>
  </si>
  <si>
    <t>Maria Constança Moreira</t>
  </si>
  <si>
    <t>Tomás Paulo</t>
  </si>
  <si>
    <t>Gabriel Geldenhuys</t>
  </si>
  <si>
    <t>Leonor Branco</t>
  </si>
  <si>
    <t>David Leão</t>
  </si>
  <si>
    <t>Isa Oliveira</t>
  </si>
  <si>
    <t>Guilherme Alves</t>
  </si>
  <si>
    <t>Miguel Alpendre</t>
  </si>
  <si>
    <t>Rodrigo Vieira</t>
  </si>
  <si>
    <t>Maria Inês Correia</t>
  </si>
  <si>
    <t>Salvador Varela</t>
  </si>
  <si>
    <t>Ary Mealha</t>
  </si>
  <si>
    <t>Pedro Rasquilho</t>
  </si>
  <si>
    <t>Martim Nobre</t>
  </si>
  <si>
    <t>Santiago Gaspar</t>
  </si>
  <si>
    <t>Diogo Marcão Santos</t>
  </si>
  <si>
    <t>Sofia Paulo</t>
  </si>
  <si>
    <t>Lara Santos</t>
  </si>
  <si>
    <t>Ana Fung</t>
  </si>
  <si>
    <t>Eduardo Branco</t>
  </si>
  <si>
    <t>Rodrigo Barreto</t>
  </si>
  <si>
    <t>Pedro Sardinha</t>
  </si>
  <si>
    <t>Alice Aniceto</t>
  </si>
  <si>
    <t>Diogo Frade Santos</t>
  </si>
  <si>
    <t>Ana Carapeta</t>
  </si>
  <si>
    <t>Duarte Fernandes</t>
  </si>
  <si>
    <t>Manuel Cerqueira</t>
  </si>
  <si>
    <t>Pedro Vitorino</t>
  </si>
  <si>
    <t>Inês Sousa</t>
  </si>
  <si>
    <t>Matilde Tomás</t>
  </si>
  <si>
    <t>Maria Carmo Vitorino</t>
  </si>
  <si>
    <t>Maria Fernandes</t>
  </si>
  <si>
    <t>João Ricardo Pissarra</t>
  </si>
  <si>
    <t>Rodrigo Pissarra</t>
  </si>
  <si>
    <t>Bruna Albuquerque</t>
  </si>
  <si>
    <t>João Afonso Moreira</t>
  </si>
  <si>
    <t>Tomás Barrocas</t>
  </si>
  <si>
    <t>Tiago Orfão </t>
  </si>
  <si>
    <t>Maria Calçada</t>
  </si>
  <si>
    <t>David Boléo</t>
  </si>
  <si>
    <t>Duarte Barata da Silva</t>
  </si>
  <si>
    <t>Filipa Monteiro Santos</t>
  </si>
  <si>
    <t>Inês Nunes</t>
  </si>
  <si>
    <t>Inês Costa</t>
  </si>
  <si>
    <t>Margarida Farinha</t>
  </si>
  <si>
    <t>Mariana MacKay</t>
  </si>
  <si>
    <t>Afonso Santos Ferreira</t>
  </si>
  <si>
    <t>Ana Rita Guerreiro</t>
  </si>
  <si>
    <t>Carolina Oliveira</t>
  </si>
  <si>
    <t>David Abreu</t>
  </si>
  <si>
    <t>Joana Alves</t>
  </si>
  <si>
    <t>José Filipe Ferreira</t>
  </si>
  <si>
    <t>Leonor Santos Rocha</t>
  </si>
  <si>
    <t xml:space="preserve">Martim Guarda </t>
  </si>
  <si>
    <t>Rodrigo Neves</t>
  </si>
  <si>
    <t>Rodrigo Nunes</t>
  </si>
  <si>
    <t>Samir Ali</t>
  </si>
  <si>
    <t>Sofia Santos Rocha</t>
  </si>
  <si>
    <t>Francisco Santos</t>
  </si>
  <si>
    <t xml:space="preserve">Constança Jerónimo </t>
  </si>
  <si>
    <t>Tomas Nunes-Viciosa</t>
  </si>
  <si>
    <t>INV</t>
  </si>
  <si>
    <t>Isabel Nunes-Viciosa</t>
  </si>
  <si>
    <t>Afonso José Fernandes</t>
  </si>
  <si>
    <t>VAL</t>
  </si>
  <si>
    <t>Henrique Miranda</t>
  </si>
  <si>
    <t>Francisco MIranda</t>
  </si>
  <si>
    <t>Letícia Matias</t>
  </si>
  <si>
    <t>Marta Ribeiro</t>
  </si>
  <si>
    <t>Tomás Matias</t>
  </si>
  <si>
    <t>Rafaela Duarte</t>
  </si>
  <si>
    <t>Diogo Neves</t>
  </si>
  <si>
    <t>Sofia Santos</t>
  </si>
  <si>
    <t>Xavier Santos</t>
  </si>
  <si>
    <t>Zofie Pacheco</t>
  </si>
  <si>
    <t>Afonso Batalha</t>
  </si>
  <si>
    <t>Camila Coutinho</t>
  </si>
  <si>
    <t>Dinis Carvalhinho</t>
  </si>
  <si>
    <t>Diogo Carvalhinho</t>
  </si>
  <si>
    <t>Henrique Teotónio</t>
  </si>
  <si>
    <t>José Neto</t>
  </si>
  <si>
    <t>Leonardo Gonçalves</t>
  </si>
  <si>
    <t xml:space="preserve">Martim Marques </t>
  </si>
  <si>
    <t>Martim Costa</t>
  </si>
  <si>
    <t>Miguel Oliveira</t>
  </si>
  <si>
    <t>Nicholas Santos</t>
  </si>
  <si>
    <t>Rafael Assis</t>
  </si>
  <si>
    <t>Sebastião Oliveira</t>
  </si>
  <si>
    <t>Tomás Dias</t>
  </si>
  <si>
    <t>Belchior Baltazar</t>
  </si>
  <si>
    <t>Gaspar Baltazar</t>
  </si>
  <si>
    <t>Maria Lourenço</t>
  </si>
  <si>
    <t>Martin Lourenço</t>
  </si>
  <si>
    <t>Sebastian Pacheco</t>
  </si>
  <si>
    <t>Tiago Madeira</t>
  </si>
  <si>
    <t>Soraia Sobral Lobato</t>
  </si>
  <si>
    <t>Tiago Ferreira</t>
  </si>
  <si>
    <t>Tiago Margarido</t>
  </si>
  <si>
    <t>Tomás Prudêncio</t>
  </si>
  <si>
    <t>Tomé Tomé</t>
  </si>
  <si>
    <t>Vânia Pereira Crispim</t>
  </si>
  <si>
    <t>Yara Neves</t>
  </si>
  <si>
    <t>Luiz Viriato</t>
  </si>
  <si>
    <t>Luna Pereira Crispim</t>
  </si>
  <si>
    <t>Manuel Gomes</t>
  </si>
  <si>
    <t>Margarida Rosado Miranda</t>
  </si>
  <si>
    <t>Maria Inês Nogueira</t>
  </si>
  <si>
    <t>Rita Prudencio</t>
  </si>
  <si>
    <t>Martim Morgado</t>
  </si>
  <si>
    <t>Martim Santos</t>
  </si>
  <si>
    <t>Miguel Ferreira</t>
  </si>
  <si>
    <t>Miguel Neves</t>
  </si>
  <si>
    <t>Miguel Miranda</t>
  </si>
  <si>
    <t>Pedro Carvalho</t>
  </si>
  <si>
    <t>Rafaela Cananó Silva</t>
  </si>
  <si>
    <t>Salvador Lourenço</t>
  </si>
  <si>
    <t>Santiago Santos</t>
  </si>
  <si>
    <t>Sofia Margarido</t>
  </si>
  <si>
    <t>Duarte Margarido</t>
  </si>
  <si>
    <t>Francisco Gomes</t>
  </si>
  <si>
    <t>Gabriela Santos</t>
  </si>
  <si>
    <t>Henrique Silva</t>
  </si>
  <si>
    <t>Hernani Mauricio</t>
  </si>
  <si>
    <t>Joana Venceslau</t>
  </si>
  <si>
    <t>João Prudencio</t>
  </si>
  <si>
    <t>Leonor Fazendeiro</t>
  </si>
  <si>
    <t>Letícia Magalhães</t>
  </si>
  <si>
    <t>Luisa Miranda</t>
  </si>
  <si>
    <t>Afonso Ferreira</t>
  </si>
  <si>
    <t>Afonso Fazendeiro</t>
  </si>
  <si>
    <t>Ana Francisca Moreira</t>
  </si>
  <si>
    <t>André Martins</t>
  </si>
  <si>
    <t>Bernardo Miranda</t>
  </si>
  <si>
    <t>Bernardo Mendes</t>
  </si>
  <si>
    <t>Camila Franco</t>
  </si>
  <si>
    <t>Cassilda Carvalho</t>
  </si>
  <si>
    <t>Catarina Santos</t>
  </si>
  <si>
    <t>Catarina Moutinho</t>
  </si>
  <si>
    <t>David Cardoso</t>
  </si>
  <si>
    <t>Diogo Venceslau</t>
  </si>
  <si>
    <t xml:space="preserve">Gabriela Fernandes </t>
  </si>
  <si>
    <t>Bernardo Almeida</t>
  </si>
  <si>
    <t>CCDSintrense</t>
  </si>
  <si>
    <t>Duarte Pinho</t>
  </si>
  <si>
    <t>Gonçalo Almeida</t>
  </si>
  <si>
    <t>Guilherme Costa</t>
  </si>
  <si>
    <t>João Fonseca</t>
  </si>
  <si>
    <t>Vicente Poim de Aguiar</t>
  </si>
  <si>
    <t>Ana Melnic</t>
  </si>
  <si>
    <t>Diogo Pardal</t>
  </si>
  <si>
    <t>Edson Tavares</t>
  </si>
  <si>
    <t>Francisco Barreiro</t>
  </si>
  <si>
    <t>Inês Canhoto</t>
  </si>
  <si>
    <t>João Ramos</t>
  </si>
  <si>
    <t>Martim Martins</t>
  </si>
  <si>
    <t>Patrícia Kosovan</t>
  </si>
  <si>
    <t>Rodrigo Gato</t>
  </si>
  <si>
    <t>Samuel Parisot</t>
  </si>
  <si>
    <t>André Mota</t>
  </si>
  <si>
    <t>Constança Pais</t>
  </si>
  <si>
    <t>Daphne Siebra Zuwick</t>
  </si>
  <si>
    <t>João Nascimento</t>
  </si>
  <si>
    <t xml:space="preserve">Manuel Soares Pereira </t>
  </si>
  <si>
    <t>Francisca Moreira</t>
  </si>
  <si>
    <t>Maria Rêgo</t>
  </si>
  <si>
    <t xml:space="preserve">Maria Almeida </t>
  </si>
  <si>
    <t>Martim Teles Grilo</t>
  </si>
  <si>
    <t>Matilde Pais</t>
  </si>
  <si>
    <t>Matilde Almeida</t>
  </si>
  <si>
    <t>Rodrigo Gonçalves</t>
  </si>
  <si>
    <t>Rodrigo Marques</t>
  </si>
  <si>
    <t>Teresa Rodrigues dos Santos</t>
  </si>
  <si>
    <t>Tomás Morais</t>
  </si>
  <si>
    <t>Tomás Champalimaud</t>
  </si>
  <si>
    <t>Tomás Teles Grilo</t>
  </si>
  <si>
    <t>Gabriel Teles Grilo</t>
  </si>
  <si>
    <t>André Canhoto</t>
  </si>
  <si>
    <t>Carolina Canhoto</t>
  </si>
  <si>
    <t>David Amaral</t>
  </si>
  <si>
    <t>David dos Santos</t>
  </si>
  <si>
    <t>Matilde Teixeira</t>
  </si>
  <si>
    <t>Tomás Pita</t>
  </si>
  <si>
    <t>Alice Talento</t>
  </si>
  <si>
    <t>André Talento</t>
  </si>
  <si>
    <t>Beatriz Cruz</t>
  </si>
  <si>
    <t>Beatriz Palma</t>
  </si>
  <si>
    <t>Camila Dias</t>
  </si>
  <si>
    <t>Carolina Palma</t>
  </si>
  <si>
    <t>Carolina Cruz</t>
  </si>
  <si>
    <t>Clara Cochicho</t>
  </si>
  <si>
    <t>Daniel Cipriano</t>
  </si>
  <si>
    <t>Daniela Filipe</t>
  </si>
  <si>
    <t>Gabriel Viana</t>
  </si>
  <si>
    <t>Gonçalo Rosário</t>
  </si>
  <si>
    <t>Lourenço Ribeiro</t>
  </si>
  <si>
    <t>Madalena Palma</t>
  </si>
  <si>
    <t>Mariana Pinto</t>
  </si>
  <si>
    <t>Mateus Albergaria</t>
  </si>
  <si>
    <t>Pedro Vieira Neves</t>
  </si>
  <si>
    <t>Samuel Albergaria</t>
  </si>
  <si>
    <t>Sofia Iglésias</t>
  </si>
  <si>
    <t>Thomas Marques</t>
  </si>
  <si>
    <t>Catarina Silva</t>
  </si>
  <si>
    <t>Daniel Pacheco</t>
  </si>
  <si>
    <t>David Pacheco</t>
  </si>
  <si>
    <t>Guilherme Pita</t>
  </si>
  <si>
    <t>Joaquim Vasconcelos</t>
  </si>
  <si>
    <t>João Pedro</t>
  </si>
  <si>
    <t>João Pinhão</t>
  </si>
  <si>
    <t>Leonor Santos</t>
  </si>
  <si>
    <t>Maria Silva</t>
  </si>
  <si>
    <t>Mariana Silva</t>
  </si>
  <si>
    <t>Marta Silva</t>
  </si>
  <si>
    <t>Rafael Pacheco</t>
  </si>
  <si>
    <t>Vasco Saraiva de Melo</t>
  </si>
  <si>
    <t>Inês Pedro</t>
  </si>
  <si>
    <t>Afonso Silva</t>
  </si>
  <si>
    <t>Alexandre Custódio</t>
  </si>
  <si>
    <t>Guilherme Silva</t>
  </si>
  <si>
    <t>João Oliveira Ribeiro</t>
  </si>
  <si>
    <t>Margarida Calhau</t>
  </si>
  <si>
    <t>Miguel Maduro</t>
  </si>
  <si>
    <t>Tomás Cerejo</t>
  </si>
  <si>
    <t>Rita Mendes</t>
  </si>
  <si>
    <t>Barbara Mendes</t>
  </si>
  <si>
    <t>Clube de Natação de Torres Novas</t>
  </si>
  <si>
    <t>Bianca Mendes</t>
  </si>
  <si>
    <t>Vicente Graça</t>
  </si>
  <si>
    <t xml:space="preserve">Rita Leonor Dias </t>
  </si>
  <si>
    <t>ALFREDO MARQUES DA VEIGA</t>
  </si>
  <si>
    <t>MIGUEL SANTOS SERÔDIO</t>
  </si>
  <si>
    <t xml:space="preserve">Inês da Cruz Dias </t>
  </si>
  <si>
    <t>INÊS FARIA MOREIRA</t>
  </si>
  <si>
    <t>MAFALDA DA VEIGA</t>
  </si>
  <si>
    <t>18+</t>
  </si>
  <si>
    <t>Leonardo Reis</t>
  </si>
  <si>
    <t>Extra</t>
  </si>
  <si>
    <t>Carolina de Marques Coelho</t>
  </si>
  <si>
    <t>GI 18+ anos Masculinos</t>
  </si>
  <si>
    <t>GI 18+ Femininos</t>
  </si>
  <si>
    <t xml:space="preserve">Dinis Miranda </t>
  </si>
  <si>
    <t>Margarida Jardim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</si>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</sst>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rgb="FF000000"/>
      <name val="Calibri"/>
      <family val="2"/>
      <charset val="1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9" fillId="13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14" borderId="1" applyProtection="0"/>
    <xf numFmtId="0" fontId="9" fillId="14" borderId="1" applyProtection="0"/>
  </cellStyleXfs>
  <cellXfs count="12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15" borderId="0" xfId="0" applyFont="1" applyFill="1" applyBorder="1" applyAlignment="1">
      <alignment vertical="center"/>
    </xf>
    <xf numFmtId="0" fontId="5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vertical="center"/>
    </xf>
    <xf numFmtId="0" fontId="3" fillId="15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45" fontId="6" fillId="1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7" fillId="17" borderId="2" xfId="17" applyFont="1" applyFill="1" applyBorder="1" applyAlignment="1">
      <alignment horizontal="center" vertical="center"/>
    </xf>
    <xf numFmtId="47" fontId="3" fillId="0" borderId="2" xfId="17" applyNumberFormat="1" applyFont="1" applyBorder="1" applyAlignment="1">
      <alignment horizontal="center" vertical="center"/>
    </xf>
    <xf numFmtId="1" fontId="0" fillId="0" borderId="2" xfId="2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20" applyFont="1" applyBorder="1" applyAlignment="1">
      <alignment horizontal="center" vertical="center" shrinkToFit="1"/>
    </xf>
    <xf numFmtId="1" fontId="0" fillId="0" borderId="0" xfId="2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47" fontId="3" fillId="0" borderId="0" xfId="17" applyNumberFormat="1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/>
    </xf>
    <xf numFmtId="0" fontId="7" fillId="16" borderId="4" xfId="0" applyFont="1" applyFill="1" applyBorder="1" applyAlignment="1"/>
    <xf numFmtId="1" fontId="0" fillId="0" borderId="2" xfId="0" applyNumberForma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10" fillId="18" borderId="5" xfId="0" applyNumberFormat="1" applyFont="1" applyFill="1" applyBorder="1" applyAlignment="1">
      <alignment horizontal="center" vertical="center"/>
    </xf>
    <xf numFmtId="1" fontId="10" fillId="18" borderId="2" xfId="0" applyNumberFormat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0" fillId="0" borderId="2" xfId="0" applyBorder="1"/>
    <xf numFmtId="0" fontId="3" fillId="19" borderId="2" xfId="0" applyFont="1" applyFill="1" applyBorder="1" applyAlignment="1">
      <alignment horizontal="center" vertical="center"/>
    </xf>
    <xf numFmtId="1" fontId="0" fillId="0" borderId="2" xfId="2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5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1" fontId="0" fillId="0" borderId="0" xfId="20" applyNumberFormat="1" applyFont="1" applyFill="1" applyBorder="1" applyAlignment="1">
      <alignment horizontal="center" vertical="center" shrinkToFit="1"/>
    </xf>
    <xf numFmtId="0" fontId="12" fillId="2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1" fillId="21" borderId="2" xfId="0" applyFont="1" applyFill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22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3" fillId="0" borderId="2" xfId="17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7" fillId="17" borderId="2" xfId="17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17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/>
    </xf>
    <xf numFmtId="0" fontId="6" fillId="23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7" fillId="16" borderId="17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 vertical="center"/>
    </xf>
    <xf numFmtId="0" fontId="7" fillId="16" borderId="19" xfId="0" applyFont="1" applyFill="1" applyBorder="1" applyAlignment="1">
      <alignment horizont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1"/>
  <sheetViews>
    <sheetView view="pageBreakPreview" zoomScaleNormal="100" zoomScaleSheetLayoutView="100" zoomScalePageLayoutView="90" workbookViewId="0">
      <selection activeCell="H26" sqref="H26:H63"/>
    </sheetView>
  </sheetViews>
  <sheetFormatPr defaultColWidth="9.140625" defaultRowHeight="15" x14ac:dyDescent="0.25"/>
  <cols>
    <col min="1" max="1" width="8.7109375" style="57" customWidth="1"/>
    <col min="2" max="2" width="9.28515625" style="57" customWidth="1"/>
    <col min="3" max="3" width="10.85546875" style="74" customWidth="1"/>
    <col min="4" max="4" width="30.5703125" style="66" bestFit="1" customWidth="1"/>
    <col min="5" max="5" width="12.7109375" style="57" customWidth="1"/>
    <col min="6" max="6" width="8.42578125" style="57" customWidth="1"/>
    <col min="7" max="7" width="13.5703125" style="57" bestFit="1" customWidth="1"/>
    <col min="8" max="8" width="34.28515625" style="75" bestFit="1" customWidth="1"/>
    <col min="9" max="9" width="3.42578125" style="56" customWidth="1"/>
    <col min="10" max="10" width="24.5703125" style="56" customWidth="1"/>
    <col min="11" max="11" width="32.28515625" style="56" customWidth="1"/>
    <col min="12" max="12" width="11.140625" style="56" bestFit="1" customWidth="1"/>
    <col min="13" max="1024" width="9.140625" style="56"/>
    <col min="1025" max="16384" width="9.140625" style="71"/>
  </cols>
  <sheetData>
    <row r="1" spans="1:12" ht="31.5" customHeight="1" x14ac:dyDescent="0.25">
      <c r="A1" s="67" t="s">
        <v>0</v>
      </c>
      <c r="B1" s="68" t="s">
        <v>1</v>
      </c>
      <c r="C1" s="69" t="s">
        <v>247</v>
      </c>
      <c r="D1" s="76" t="s">
        <v>2</v>
      </c>
      <c r="E1" s="55" t="s">
        <v>3</v>
      </c>
      <c r="F1" s="52" t="s">
        <v>4</v>
      </c>
      <c r="G1" s="77" t="s">
        <v>5</v>
      </c>
      <c r="H1" s="70" t="s">
        <v>6</v>
      </c>
    </row>
    <row r="2" spans="1:12" ht="15" customHeight="1" x14ac:dyDescent="0.25">
      <c r="A2" s="83">
        <v>3</v>
      </c>
      <c r="B2" s="83">
        <v>107110</v>
      </c>
      <c r="C2" s="58" t="s">
        <v>248</v>
      </c>
      <c r="D2" s="79" t="s">
        <v>312</v>
      </c>
      <c r="E2" s="63">
        <v>42226</v>
      </c>
      <c r="F2" s="64" t="s">
        <v>274</v>
      </c>
      <c r="G2" s="64"/>
      <c r="H2" s="79" t="s">
        <v>238</v>
      </c>
      <c r="J2" s="52" t="s">
        <v>247</v>
      </c>
      <c r="K2" s="52" t="s">
        <v>259</v>
      </c>
      <c r="L2" s="53" t="s">
        <v>260</v>
      </c>
    </row>
    <row r="3" spans="1:12" ht="15" customHeight="1" x14ac:dyDescent="0.25">
      <c r="A3" s="79">
        <v>6</v>
      </c>
      <c r="B3" s="79">
        <v>106642</v>
      </c>
      <c r="C3" s="59" t="s">
        <v>249</v>
      </c>
      <c r="D3" s="79" t="s">
        <v>458</v>
      </c>
      <c r="E3" s="63">
        <v>41129</v>
      </c>
      <c r="F3" s="64" t="s">
        <v>274</v>
      </c>
      <c r="G3" s="64" t="s">
        <v>375</v>
      </c>
      <c r="H3" s="79" t="s">
        <v>453</v>
      </c>
      <c r="J3" s="54" t="s">
        <v>261</v>
      </c>
      <c r="K3" s="55" t="s">
        <v>262</v>
      </c>
      <c r="L3" s="53"/>
    </row>
    <row r="4" spans="1:12" ht="15" customHeight="1" x14ac:dyDescent="0.25">
      <c r="A4" s="79">
        <v>17</v>
      </c>
      <c r="B4" s="83">
        <v>104701</v>
      </c>
      <c r="C4" s="59" t="s">
        <v>250</v>
      </c>
      <c r="D4" s="80" t="s">
        <v>323</v>
      </c>
      <c r="E4" s="63">
        <v>40303</v>
      </c>
      <c r="F4" s="64" t="s">
        <v>274</v>
      </c>
      <c r="G4" s="64"/>
      <c r="H4" s="79" t="s">
        <v>238</v>
      </c>
      <c r="J4" s="54" t="s">
        <v>263</v>
      </c>
      <c r="K4" s="55" t="s">
        <v>264</v>
      </c>
      <c r="L4" s="53"/>
    </row>
    <row r="5" spans="1:12" ht="15" customHeight="1" x14ac:dyDescent="0.25">
      <c r="A5" s="64">
        <v>54</v>
      </c>
      <c r="B5" s="64">
        <v>106429</v>
      </c>
      <c r="C5" s="59" t="s">
        <v>250</v>
      </c>
      <c r="D5" s="81" t="s">
        <v>280</v>
      </c>
      <c r="E5" s="63">
        <v>40827</v>
      </c>
      <c r="F5" s="65" t="s">
        <v>273</v>
      </c>
      <c r="G5" s="64"/>
      <c r="H5" s="79" t="s">
        <v>245</v>
      </c>
      <c r="J5" s="54" t="s">
        <v>265</v>
      </c>
      <c r="K5" s="55" t="s">
        <v>266</v>
      </c>
      <c r="L5" s="53"/>
    </row>
    <row r="6" spans="1:12" ht="15" customHeight="1" x14ac:dyDescent="0.25">
      <c r="A6" s="79">
        <v>55</v>
      </c>
      <c r="B6" s="83">
        <v>104128</v>
      </c>
      <c r="C6" s="59" t="s">
        <v>250</v>
      </c>
      <c r="D6" s="80" t="s">
        <v>324</v>
      </c>
      <c r="E6" s="63">
        <v>40308</v>
      </c>
      <c r="F6" s="64" t="s">
        <v>274</v>
      </c>
      <c r="G6" s="64"/>
      <c r="H6" s="79" t="s">
        <v>238</v>
      </c>
      <c r="J6" s="54" t="s">
        <v>267</v>
      </c>
      <c r="K6" s="55" t="s">
        <v>268</v>
      </c>
      <c r="L6" s="53"/>
    </row>
    <row r="7" spans="1:12" ht="15" customHeight="1" x14ac:dyDescent="0.25">
      <c r="A7" s="61">
        <v>807</v>
      </c>
      <c r="B7" s="64">
        <v>102957</v>
      </c>
      <c r="C7" s="59" t="s">
        <v>252</v>
      </c>
      <c r="D7" s="81" t="s">
        <v>288</v>
      </c>
      <c r="E7" s="63">
        <v>39214</v>
      </c>
      <c r="F7" s="65" t="s">
        <v>274</v>
      </c>
      <c r="G7" s="64"/>
      <c r="H7" s="79" t="s">
        <v>245</v>
      </c>
      <c r="J7" s="54" t="s">
        <v>269</v>
      </c>
      <c r="K7" s="55" t="s">
        <v>270</v>
      </c>
      <c r="L7" s="53"/>
    </row>
    <row r="8" spans="1:12" ht="15" customHeight="1" x14ac:dyDescent="0.25">
      <c r="A8" s="61">
        <v>56</v>
      </c>
      <c r="B8" s="64">
        <v>106595</v>
      </c>
      <c r="C8" s="59" t="s">
        <v>250</v>
      </c>
      <c r="D8" s="81" t="s">
        <v>281</v>
      </c>
      <c r="E8" s="63">
        <v>40266</v>
      </c>
      <c r="F8" s="65" t="s">
        <v>274</v>
      </c>
      <c r="G8" s="64"/>
      <c r="H8" s="79" t="s">
        <v>245</v>
      </c>
      <c r="J8" s="54" t="s">
        <v>271</v>
      </c>
      <c r="K8" s="55" t="s">
        <v>272</v>
      </c>
      <c r="L8" s="53"/>
    </row>
    <row r="9" spans="1:12" ht="15" customHeight="1" x14ac:dyDescent="0.25">
      <c r="A9" s="64">
        <v>71</v>
      </c>
      <c r="B9" s="64">
        <v>106603</v>
      </c>
      <c r="C9" s="59" t="s">
        <v>250</v>
      </c>
      <c r="D9" s="81" t="s">
        <v>296</v>
      </c>
      <c r="E9" s="63">
        <v>40825</v>
      </c>
      <c r="F9" s="65" t="s">
        <v>274</v>
      </c>
      <c r="G9" s="64"/>
      <c r="H9" s="79" t="s">
        <v>245</v>
      </c>
      <c r="K9" s="106" t="s">
        <v>225</v>
      </c>
      <c r="L9" s="57"/>
    </row>
    <row r="10" spans="1:12" ht="15" customHeight="1" x14ac:dyDescent="0.25">
      <c r="A10" s="79">
        <v>105</v>
      </c>
      <c r="B10" s="79">
        <v>107475</v>
      </c>
      <c r="C10" s="59" t="s">
        <v>249</v>
      </c>
      <c r="D10" s="79" t="s">
        <v>378</v>
      </c>
      <c r="E10" s="63">
        <v>41102</v>
      </c>
      <c r="F10" s="64" t="s">
        <v>273</v>
      </c>
      <c r="G10" s="64" t="s">
        <v>375</v>
      </c>
      <c r="H10" s="79" t="s">
        <v>236</v>
      </c>
      <c r="J10" s="57"/>
      <c r="K10" s="107"/>
      <c r="L10" s="57"/>
    </row>
    <row r="11" spans="1:12" ht="15" customHeight="1" x14ac:dyDescent="0.25">
      <c r="A11" s="79">
        <v>108</v>
      </c>
      <c r="B11" s="79">
        <v>107476</v>
      </c>
      <c r="C11" s="58" t="s">
        <v>248</v>
      </c>
      <c r="D11" s="79" t="s">
        <v>380</v>
      </c>
      <c r="E11" s="63">
        <v>41944</v>
      </c>
      <c r="F11" s="64" t="s">
        <v>274</v>
      </c>
      <c r="G11" s="64" t="s">
        <v>375</v>
      </c>
      <c r="H11" s="79" t="s">
        <v>236</v>
      </c>
      <c r="J11" s="57"/>
      <c r="K11" s="107"/>
      <c r="L11" s="57"/>
    </row>
    <row r="12" spans="1:12" ht="15" customHeight="1" x14ac:dyDescent="0.25">
      <c r="A12" s="61">
        <v>112</v>
      </c>
      <c r="B12" s="64">
        <v>103260</v>
      </c>
      <c r="C12" s="59" t="s">
        <v>252</v>
      </c>
      <c r="D12" s="81" t="s">
        <v>292</v>
      </c>
      <c r="E12" s="63">
        <v>38779</v>
      </c>
      <c r="F12" s="65" t="s">
        <v>274</v>
      </c>
      <c r="G12" s="64"/>
      <c r="H12" s="79" t="s">
        <v>245</v>
      </c>
      <c r="J12" s="57"/>
      <c r="K12" s="107" t="s">
        <v>223</v>
      </c>
      <c r="L12" s="57"/>
    </row>
    <row r="13" spans="1:12" ht="15" customHeight="1" x14ac:dyDescent="0.25">
      <c r="A13" s="79">
        <v>113</v>
      </c>
      <c r="B13" s="79">
        <v>103261</v>
      </c>
      <c r="C13" s="59" t="s">
        <v>252</v>
      </c>
      <c r="D13" s="79" t="s">
        <v>525</v>
      </c>
      <c r="E13" s="63">
        <v>38826</v>
      </c>
      <c r="F13" s="64" t="s">
        <v>274</v>
      </c>
      <c r="G13" s="64" t="s">
        <v>375</v>
      </c>
      <c r="H13" s="79" t="s">
        <v>246</v>
      </c>
      <c r="J13" s="58" t="s">
        <v>248</v>
      </c>
      <c r="K13" s="107"/>
      <c r="L13" s="57"/>
    </row>
    <row r="14" spans="1:12" ht="15" customHeight="1" x14ac:dyDescent="0.25">
      <c r="A14" s="79">
        <v>119</v>
      </c>
      <c r="B14" s="79">
        <v>106670</v>
      </c>
      <c r="C14" s="59" t="s">
        <v>251</v>
      </c>
      <c r="D14" s="79" t="s">
        <v>518</v>
      </c>
      <c r="E14" s="63">
        <v>39595</v>
      </c>
      <c r="F14" s="64" t="s">
        <v>274</v>
      </c>
      <c r="G14" s="64" t="s">
        <v>375</v>
      </c>
      <c r="H14" s="79" t="s">
        <v>246</v>
      </c>
      <c r="J14" s="59" t="s">
        <v>249</v>
      </c>
      <c r="K14" s="107"/>
      <c r="L14" s="57"/>
    </row>
    <row r="15" spans="1:12" ht="15" customHeight="1" x14ac:dyDescent="0.25">
      <c r="A15" s="79">
        <v>120</v>
      </c>
      <c r="B15" s="79">
        <v>106671</v>
      </c>
      <c r="C15" s="59" t="s">
        <v>250</v>
      </c>
      <c r="D15" s="79" t="s">
        <v>526</v>
      </c>
      <c r="E15" s="63">
        <v>40701</v>
      </c>
      <c r="F15" s="64" t="s">
        <v>273</v>
      </c>
      <c r="G15" s="64" t="s">
        <v>375</v>
      </c>
      <c r="H15" s="79" t="s">
        <v>246</v>
      </c>
      <c r="J15" s="59" t="s">
        <v>250</v>
      </c>
      <c r="L15" s="57"/>
    </row>
    <row r="16" spans="1:12" ht="15" customHeight="1" x14ac:dyDescent="0.25">
      <c r="A16" s="61">
        <v>126</v>
      </c>
      <c r="B16" s="64">
        <v>107490</v>
      </c>
      <c r="C16" s="59" t="s">
        <v>250</v>
      </c>
      <c r="D16" s="81" t="s">
        <v>298</v>
      </c>
      <c r="E16" s="63">
        <v>40361</v>
      </c>
      <c r="F16" s="65" t="s">
        <v>274</v>
      </c>
      <c r="G16" s="64"/>
      <c r="H16" s="79" t="s">
        <v>245</v>
      </c>
      <c r="J16" s="59" t="s">
        <v>251</v>
      </c>
      <c r="K16" s="108" t="s">
        <v>224</v>
      </c>
      <c r="L16" s="57"/>
    </row>
    <row r="17" spans="1:12" ht="15" customHeight="1" x14ac:dyDescent="0.25">
      <c r="A17" s="79">
        <v>129</v>
      </c>
      <c r="B17" s="79">
        <v>107495</v>
      </c>
      <c r="C17" s="59" t="s">
        <v>249</v>
      </c>
      <c r="D17" s="79" t="s">
        <v>521</v>
      </c>
      <c r="E17" s="63">
        <v>41495</v>
      </c>
      <c r="F17" s="64" t="s">
        <v>273</v>
      </c>
      <c r="G17" s="64" t="s">
        <v>375</v>
      </c>
      <c r="H17" s="79" t="s">
        <v>246</v>
      </c>
      <c r="J17" s="59" t="s">
        <v>252</v>
      </c>
      <c r="K17" s="108"/>
      <c r="L17" s="57"/>
    </row>
    <row r="18" spans="1:12" ht="15" customHeight="1" x14ac:dyDescent="0.25">
      <c r="A18" s="79">
        <v>134</v>
      </c>
      <c r="B18" s="79">
        <v>104164</v>
      </c>
      <c r="C18" s="59" t="s">
        <v>250</v>
      </c>
      <c r="D18" s="79" t="s">
        <v>461</v>
      </c>
      <c r="E18" s="63">
        <v>40261</v>
      </c>
      <c r="F18" s="64" t="s">
        <v>274</v>
      </c>
      <c r="G18" s="64" t="s">
        <v>375</v>
      </c>
      <c r="H18" s="79" t="s">
        <v>237</v>
      </c>
      <c r="J18" s="59" t="s">
        <v>253</v>
      </c>
      <c r="K18" s="108"/>
      <c r="L18" s="57"/>
    </row>
    <row r="19" spans="1:12" ht="15" customHeight="1" x14ac:dyDescent="0.25">
      <c r="A19" s="61">
        <v>142</v>
      </c>
      <c r="B19" s="64">
        <v>100844</v>
      </c>
      <c r="C19" s="59" t="s">
        <v>252</v>
      </c>
      <c r="D19" s="81" t="s">
        <v>291</v>
      </c>
      <c r="E19" s="63">
        <v>38832</v>
      </c>
      <c r="F19" s="65" t="s">
        <v>273</v>
      </c>
      <c r="G19" s="64"/>
      <c r="H19" s="79" t="s">
        <v>245</v>
      </c>
      <c r="K19" s="108"/>
      <c r="L19" s="57"/>
    </row>
    <row r="20" spans="1:12" ht="15" customHeight="1" x14ac:dyDescent="0.25">
      <c r="A20" s="79">
        <v>146</v>
      </c>
      <c r="B20" s="79">
        <v>104765</v>
      </c>
      <c r="C20" s="59" t="s">
        <v>252</v>
      </c>
      <c r="D20" s="79" t="s">
        <v>374</v>
      </c>
      <c r="E20" s="63">
        <v>39227</v>
      </c>
      <c r="F20" s="64" t="s">
        <v>274</v>
      </c>
      <c r="G20" s="64" t="s">
        <v>375</v>
      </c>
      <c r="H20" s="79" t="s">
        <v>236</v>
      </c>
      <c r="K20" s="108"/>
      <c r="L20" s="57"/>
    </row>
    <row r="21" spans="1:12" ht="15" customHeight="1" x14ac:dyDescent="0.25">
      <c r="A21" s="79">
        <v>162</v>
      </c>
      <c r="B21" s="83">
        <v>100697</v>
      </c>
      <c r="C21" s="59" t="s">
        <v>249</v>
      </c>
      <c r="D21" s="80" t="s">
        <v>318</v>
      </c>
      <c r="E21" s="63">
        <v>41539</v>
      </c>
      <c r="F21" s="53" t="s">
        <v>274</v>
      </c>
      <c r="G21" s="64"/>
      <c r="H21" s="79" t="s">
        <v>238</v>
      </c>
      <c r="J21" s="62"/>
      <c r="K21" s="66"/>
    </row>
    <row r="22" spans="1:12" ht="15" customHeight="1" x14ac:dyDescent="0.25">
      <c r="A22" s="79">
        <v>183</v>
      </c>
      <c r="B22" s="79">
        <v>107542</v>
      </c>
      <c r="C22" s="58" t="s">
        <v>248</v>
      </c>
      <c r="D22" s="79" t="s">
        <v>504</v>
      </c>
      <c r="E22" s="63">
        <v>42185</v>
      </c>
      <c r="F22" s="64" t="s">
        <v>274</v>
      </c>
      <c r="G22" s="64" t="s">
        <v>375</v>
      </c>
      <c r="H22" s="79" t="s">
        <v>240</v>
      </c>
      <c r="J22" s="62"/>
      <c r="K22" s="66"/>
    </row>
    <row r="23" spans="1:12" ht="15" customHeight="1" x14ac:dyDescent="0.25">
      <c r="A23" s="79">
        <v>187</v>
      </c>
      <c r="B23" s="79">
        <v>102059</v>
      </c>
      <c r="C23" s="59" t="s">
        <v>252</v>
      </c>
      <c r="D23" s="79" t="s">
        <v>498</v>
      </c>
      <c r="E23" s="63">
        <v>38812</v>
      </c>
      <c r="F23" s="64" t="s">
        <v>273</v>
      </c>
      <c r="G23" s="64" t="s">
        <v>375</v>
      </c>
      <c r="H23" s="79" t="s">
        <v>240</v>
      </c>
      <c r="J23" s="62"/>
      <c r="K23" s="66"/>
    </row>
    <row r="24" spans="1:12" ht="15" customHeight="1" x14ac:dyDescent="0.25">
      <c r="A24" s="79">
        <v>194</v>
      </c>
      <c r="B24" s="79">
        <v>104182</v>
      </c>
      <c r="C24" s="59" t="s">
        <v>252</v>
      </c>
      <c r="D24" s="79" t="s">
        <v>494</v>
      </c>
      <c r="E24" s="63">
        <v>38900</v>
      </c>
      <c r="F24" s="64" t="s">
        <v>274</v>
      </c>
      <c r="G24" s="64" t="s">
        <v>375</v>
      </c>
      <c r="H24" s="79" t="s">
        <v>240</v>
      </c>
    </row>
    <row r="25" spans="1:12" ht="15" customHeight="1" x14ac:dyDescent="0.25">
      <c r="A25" s="61">
        <v>197</v>
      </c>
      <c r="B25" s="64">
        <v>103325</v>
      </c>
      <c r="C25" s="59" t="s">
        <v>252</v>
      </c>
      <c r="D25" s="81" t="s">
        <v>290</v>
      </c>
      <c r="E25" s="63">
        <v>38850</v>
      </c>
      <c r="F25" s="65" t="s">
        <v>273</v>
      </c>
      <c r="G25" s="64"/>
      <c r="H25" s="79" t="s">
        <v>245</v>
      </c>
    </row>
    <row r="26" spans="1:12" ht="15" customHeight="1" x14ac:dyDescent="0.25">
      <c r="A26" s="79">
        <v>199</v>
      </c>
      <c r="B26" s="79">
        <v>104831</v>
      </c>
      <c r="C26" s="59" t="s">
        <v>250</v>
      </c>
      <c r="D26" s="79" t="s">
        <v>527</v>
      </c>
      <c r="E26" s="63">
        <v>40664</v>
      </c>
      <c r="F26" s="64" t="s">
        <v>274</v>
      </c>
      <c r="G26" s="64" t="s">
        <v>375</v>
      </c>
      <c r="H26" s="79" t="s">
        <v>241</v>
      </c>
    </row>
    <row r="27" spans="1:12" ht="15" customHeight="1" x14ac:dyDescent="0.25">
      <c r="A27" s="79">
        <v>200</v>
      </c>
      <c r="B27" s="79">
        <v>106712</v>
      </c>
      <c r="C27" s="59" t="s">
        <v>251</v>
      </c>
      <c r="D27" s="79" t="s">
        <v>352</v>
      </c>
      <c r="E27" s="63">
        <v>39650</v>
      </c>
      <c r="F27" s="64" t="s">
        <v>273</v>
      </c>
      <c r="G27" s="64"/>
      <c r="H27" s="79" t="s">
        <v>243</v>
      </c>
    </row>
    <row r="28" spans="1:12" ht="15" customHeight="1" x14ac:dyDescent="0.25">
      <c r="A28" s="79">
        <v>202</v>
      </c>
      <c r="B28" s="79">
        <v>107553</v>
      </c>
      <c r="C28" s="58" t="s">
        <v>248</v>
      </c>
      <c r="D28" s="79" t="s">
        <v>529</v>
      </c>
      <c r="E28" s="63">
        <v>41720</v>
      </c>
      <c r="F28" s="64" t="s">
        <v>274</v>
      </c>
      <c r="G28" s="64" t="s">
        <v>375</v>
      </c>
      <c r="H28" s="79" t="s">
        <v>241</v>
      </c>
    </row>
    <row r="29" spans="1:12" ht="15" customHeight="1" x14ac:dyDescent="0.25">
      <c r="A29" s="79">
        <v>216</v>
      </c>
      <c r="B29" s="79">
        <v>107099</v>
      </c>
      <c r="C29" s="58" t="s">
        <v>248</v>
      </c>
      <c r="D29" s="79" t="s">
        <v>486</v>
      </c>
      <c r="E29" s="63">
        <v>41743</v>
      </c>
      <c r="F29" s="64" t="s">
        <v>274</v>
      </c>
      <c r="G29" s="64" t="s">
        <v>375</v>
      </c>
      <c r="H29" s="79" t="s">
        <v>239</v>
      </c>
    </row>
    <row r="30" spans="1:12" ht="15" customHeight="1" x14ac:dyDescent="0.25">
      <c r="A30" s="79">
        <v>218</v>
      </c>
      <c r="B30" s="79">
        <v>107557</v>
      </c>
      <c r="C30" s="59" t="s">
        <v>249</v>
      </c>
      <c r="D30" s="79" t="s">
        <v>473</v>
      </c>
      <c r="E30" s="63">
        <v>41066</v>
      </c>
      <c r="F30" s="64" t="s">
        <v>274</v>
      </c>
      <c r="G30" s="64" t="s">
        <v>375</v>
      </c>
      <c r="H30" s="79" t="s">
        <v>239</v>
      </c>
    </row>
    <row r="31" spans="1:12" ht="14.45" customHeight="1" x14ac:dyDescent="0.25">
      <c r="A31" s="79">
        <v>220</v>
      </c>
      <c r="B31" s="79">
        <v>104191</v>
      </c>
      <c r="C31" s="59" t="s">
        <v>251</v>
      </c>
      <c r="D31" s="79" t="s">
        <v>524</v>
      </c>
      <c r="E31" s="63">
        <v>39869</v>
      </c>
      <c r="F31" s="64" t="s">
        <v>274</v>
      </c>
      <c r="G31" s="64" t="s">
        <v>375</v>
      </c>
      <c r="H31" s="79" t="s">
        <v>246</v>
      </c>
    </row>
    <row r="32" spans="1:12" ht="14.45" customHeight="1" x14ac:dyDescent="0.25">
      <c r="A32" s="79">
        <v>229</v>
      </c>
      <c r="B32" s="79">
        <v>102192</v>
      </c>
      <c r="C32" s="59" t="s">
        <v>252</v>
      </c>
      <c r="D32" s="79" t="s">
        <v>429</v>
      </c>
      <c r="E32" s="63">
        <v>39254</v>
      </c>
      <c r="F32" s="64" t="s">
        <v>274</v>
      </c>
      <c r="G32" s="64" t="s">
        <v>375</v>
      </c>
      <c r="H32" s="79" t="s">
        <v>244</v>
      </c>
    </row>
    <row r="33" spans="1:8" ht="14.45" customHeight="1" x14ac:dyDescent="0.25">
      <c r="A33" s="79">
        <v>236</v>
      </c>
      <c r="B33" s="79">
        <v>107562</v>
      </c>
      <c r="C33" s="59" t="s">
        <v>250</v>
      </c>
      <c r="D33" s="79" t="s">
        <v>533</v>
      </c>
      <c r="E33" s="63">
        <v>40400</v>
      </c>
      <c r="F33" s="64" t="s">
        <v>274</v>
      </c>
      <c r="G33" s="64" t="s">
        <v>375</v>
      </c>
      <c r="H33" s="79" t="s">
        <v>241</v>
      </c>
    </row>
    <row r="34" spans="1:8" x14ac:dyDescent="0.25">
      <c r="A34" s="79">
        <v>237</v>
      </c>
      <c r="B34" s="83">
        <v>102622</v>
      </c>
      <c r="C34" s="59" t="s">
        <v>251</v>
      </c>
      <c r="D34" s="80" t="s">
        <v>347</v>
      </c>
      <c r="E34" s="63">
        <v>39514</v>
      </c>
      <c r="F34" s="64" t="s">
        <v>274</v>
      </c>
      <c r="G34" s="64"/>
      <c r="H34" s="79" t="s">
        <v>238</v>
      </c>
    </row>
    <row r="35" spans="1:8" ht="14.45" customHeight="1" x14ac:dyDescent="0.25">
      <c r="A35" s="79">
        <v>241</v>
      </c>
      <c r="B35" s="79">
        <v>107565</v>
      </c>
      <c r="C35" s="59" t="s">
        <v>250</v>
      </c>
      <c r="D35" s="79" t="s">
        <v>528</v>
      </c>
      <c r="E35" s="63">
        <v>40683</v>
      </c>
      <c r="F35" s="64" t="s">
        <v>274</v>
      </c>
      <c r="G35" s="64" t="s">
        <v>375</v>
      </c>
      <c r="H35" s="79" t="s">
        <v>241</v>
      </c>
    </row>
    <row r="36" spans="1:8" x14ac:dyDescent="0.25">
      <c r="A36" s="79">
        <v>242</v>
      </c>
      <c r="B36" s="79">
        <v>107566</v>
      </c>
      <c r="C36" s="59" t="s">
        <v>251</v>
      </c>
      <c r="D36" s="79" t="s">
        <v>354</v>
      </c>
      <c r="E36" s="63">
        <v>39692</v>
      </c>
      <c r="F36" s="64" t="s">
        <v>273</v>
      </c>
      <c r="G36" s="64"/>
      <c r="H36" s="79" t="s">
        <v>243</v>
      </c>
    </row>
    <row r="37" spans="1:8" ht="14.45" customHeight="1" x14ac:dyDescent="0.25">
      <c r="A37" s="79">
        <v>243</v>
      </c>
      <c r="B37" s="79">
        <v>107567</v>
      </c>
      <c r="C37" s="59" t="s">
        <v>249</v>
      </c>
      <c r="D37" s="79" t="s">
        <v>304</v>
      </c>
      <c r="E37" s="63">
        <v>41461</v>
      </c>
      <c r="F37" s="64" t="s">
        <v>273</v>
      </c>
      <c r="G37" s="64"/>
      <c r="H37" s="79" t="s">
        <v>243</v>
      </c>
    </row>
    <row r="38" spans="1:8" ht="14.45" customHeight="1" x14ac:dyDescent="0.25">
      <c r="A38" s="79">
        <v>244</v>
      </c>
      <c r="B38" s="79">
        <v>107568</v>
      </c>
      <c r="C38" s="59" t="s">
        <v>250</v>
      </c>
      <c r="D38" s="79" t="s">
        <v>445</v>
      </c>
      <c r="E38" s="63">
        <v>40315</v>
      </c>
      <c r="F38" s="64" t="s">
        <v>273</v>
      </c>
      <c r="G38" s="64" t="s">
        <v>375</v>
      </c>
      <c r="H38" s="79" t="s">
        <v>244</v>
      </c>
    </row>
    <row r="39" spans="1:8" ht="14.45" customHeight="1" x14ac:dyDescent="0.25">
      <c r="A39" s="79">
        <v>245</v>
      </c>
      <c r="B39" s="79">
        <v>107569</v>
      </c>
      <c r="C39" s="59" t="s">
        <v>249</v>
      </c>
      <c r="D39" s="79" t="s">
        <v>412</v>
      </c>
      <c r="E39" s="63">
        <v>41489</v>
      </c>
      <c r="F39" s="64" t="s">
        <v>273</v>
      </c>
      <c r="G39" s="64" t="s">
        <v>375</v>
      </c>
      <c r="H39" s="79" t="s">
        <v>244</v>
      </c>
    </row>
    <row r="40" spans="1:8" ht="14.45" customHeight="1" x14ac:dyDescent="0.25">
      <c r="A40" s="79">
        <v>246</v>
      </c>
      <c r="B40" s="79">
        <v>104198</v>
      </c>
      <c r="C40" s="59" t="s">
        <v>250</v>
      </c>
      <c r="D40" s="79" t="s">
        <v>407</v>
      </c>
      <c r="E40" s="63">
        <v>40205</v>
      </c>
      <c r="F40" s="64" t="s">
        <v>274</v>
      </c>
      <c r="G40" s="64" t="s">
        <v>375</v>
      </c>
      <c r="H40" s="79" t="s">
        <v>244</v>
      </c>
    </row>
    <row r="41" spans="1:8" x14ac:dyDescent="0.25">
      <c r="A41" s="79">
        <v>247</v>
      </c>
      <c r="B41" s="79">
        <v>107570</v>
      </c>
      <c r="C41" s="58" t="s">
        <v>248</v>
      </c>
      <c r="D41" s="79" t="s">
        <v>499</v>
      </c>
      <c r="E41" s="63">
        <v>41857</v>
      </c>
      <c r="F41" s="64" t="s">
        <v>273</v>
      </c>
      <c r="G41" s="64" t="s">
        <v>375</v>
      </c>
      <c r="H41" s="79" t="s">
        <v>240</v>
      </c>
    </row>
    <row r="42" spans="1:8" ht="14.45" customHeight="1" x14ac:dyDescent="0.25">
      <c r="A42" s="79">
        <v>248</v>
      </c>
      <c r="B42" s="79">
        <v>107572</v>
      </c>
      <c r="C42" s="59" t="s">
        <v>251</v>
      </c>
      <c r="D42" s="79" t="s">
        <v>465</v>
      </c>
      <c r="E42" s="63">
        <v>39947</v>
      </c>
      <c r="F42" s="64" t="s">
        <v>274</v>
      </c>
      <c r="G42" s="64" t="s">
        <v>375</v>
      </c>
      <c r="H42" s="79" t="s">
        <v>237</v>
      </c>
    </row>
    <row r="43" spans="1:8" ht="14.45" customHeight="1" x14ac:dyDescent="0.25">
      <c r="A43" s="79">
        <v>249</v>
      </c>
      <c r="B43" s="79">
        <v>102636</v>
      </c>
      <c r="C43" s="59" t="s">
        <v>252</v>
      </c>
      <c r="D43" s="79" t="s">
        <v>388</v>
      </c>
      <c r="E43" s="63">
        <v>39411</v>
      </c>
      <c r="F43" s="64" t="s">
        <v>274</v>
      </c>
      <c r="G43" s="64" t="s">
        <v>375</v>
      </c>
      <c r="H43" s="79" t="s">
        <v>235</v>
      </c>
    </row>
    <row r="44" spans="1:8" ht="14.45" customHeight="1" x14ac:dyDescent="0.25">
      <c r="A44" s="79">
        <v>251</v>
      </c>
      <c r="B44" s="79">
        <v>104200</v>
      </c>
      <c r="C44" s="59" t="s">
        <v>250</v>
      </c>
      <c r="D44" s="79" t="s">
        <v>418</v>
      </c>
      <c r="E44" s="63">
        <v>40444</v>
      </c>
      <c r="F44" s="64" t="s">
        <v>273</v>
      </c>
      <c r="G44" s="64" t="s">
        <v>375</v>
      </c>
      <c r="H44" s="79" t="s">
        <v>244</v>
      </c>
    </row>
    <row r="45" spans="1:8" ht="14.45" customHeight="1" x14ac:dyDescent="0.25">
      <c r="A45" s="79">
        <v>258</v>
      </c>
      <c r="B45" s="79">
        <v>107579</v>
      </c>
      <c r="C45" s="59" t="s">
        <v>250</v>
      </c>
      <c r="D45" s="79" t="s">
        <v>531</v>
      </c>
      <c r="E45" s="63">
        <v>40179</v>
      </c>
      <c r="F45" s="64" t="s">
        <v>273</v>
      </c>
      <c r="G45" s="64" t="s">
        <v>375</v>
      </c>
      <c r="H45" s="79" t="s">
        <v>241</v>
      </c>
    </row>
    <row r="46" spans="1:8" ht="14.45" customHeight="1" x14ac:dyDescent="0.25">
      <c r="A46" s="79">
        <v>259</v>
      </c>
      <c r="B46" s="79">
        <v>106753</v>
      </c>
      <c r="C46" s="59" t="s">
        <v>250</v>
      </c>
      <c r="D46" s="79" t="s">
        <v>406</v>
      </c>
      <c r="E46" s="63">
        <v>40427</v>
      </c>
      <c r="F46" s="64" t="s">
        <v>273</v>
      </c>
      <c r="G46" s="64" t="s">
        <v>375</v>
      </c>
      <c r="H46" s="79" t="s">
        <v>244</v>
      </c>
    </row>
    <row r="47" spans="1:8" ht="14.45" customHeight="1" x14ac:dyDescent="0.25">
      <c r="A47" s="79">
        <v>261</v>
      </c>
      <c r="B47" s="79">
        <v>107580</v>
      </c>
      <c r="C47" s="58" t="s">
        <v>248</v>
      </c>
      <c r="D47" s="79" t="s">
        <v>532</v>
      </c>
      <c r="E47" s="63">
        <v>41958</v>
      </c>
      <c r="F47" s="64" t="s">
        <v>274</v>
      </c>
      <c r="G47" s="64" t="s">
        <v>375</v>
      </c>
      <c r="H47" s="79" t="s">
        <v>241</v>
      </c>
    </row>
    <row r="48" spans="1:8" ht="14.45" customHeight="1" x14ac:dyDescent="0.25">
      <c r="A48" s="79">
        <v>262</v>
      </c>
      <c r="B48" s="79">
        <v>107585</v>
      </c>
      <c r="C48" s="59" t="s">
        <v>251</v>
      </c>
      <c r="D48" s="79" t="s">
        <v>484</v>
      </c>
      <c r="E48" s="63">
        <v>39671</v>
      </c>
      <c r="F48" s="64" t="s">
        <v>274</v>
      </c>
      <c r="G48" s="64" t="s">
        <v>375</v>
      </c>
      <c r="H48" s="79" t="s">
        <v>239</v>
      </c>
    </row>
    <row r="49" spans="1:12" ht="14.45" customHeight="1" x14ac:dyDescent="0.25">
      <c r="A49" s="79">
        <v>266</v>
      </c>
      <c r="B49" s="79">
        <v>104206</v>
      </c>
      <c r="C49" s="59" t="s">
        <v>250</v>
      </c>
      <c r="D49" s="79" t="s">
        <v>454</v>
      </c>
      <c r="E49" s="63">
        <v>40473</v>
      </c>
      <c r="F49" s="64" t="s">
        <v>274</v>
      </c>
      <c r="G49" s="64" t="s">
        <v>375</v>
      </c>
      <c r="H49" s="79" t="s">
        <v>453</v>
      </c>
    </row>
    <row r="50" spans="1:12" x14ac:dyDescent="0.25">
      <c r="A50" s="79">
        <v>267</v>
      </c>
      <c r="B50" s="79">
        <v>107586</v>
      </c>
      <c r="C50" s="59" t="s">
        <v>250</v>
      </c>
      <c r="D50" s="79" t="s">
        <v>475</v>
      </c>
      <c r="E50" s="63">
        <v>40182</v>
      </c>
      <c r="F50" s="64" t="s">
        <v>273</v>
      </c>
      <c r="G50" s="64" t="s">
        <v>375</v>
      </c>
      <c r="H50" s="79" t="s">
        <v>239</v>
      </c>
    </row>
    <row r="51" spans="1:12" ht="14.45" customHeight="1" x14ac:dyDescent="0.25">
      <c r="A51" s="79">
        <v>269</v>
      </c>
      <c r="B51" s="79">
        <v>106756</v>
      </c>
      <c r="C51" s="59" t="s">
        <v>251</v>
      </c>
      <c r="D51" s="79" t="s">
        <v>433</v>
      </c>
      <c r="E51" s="63">
        <v>39817</v>
      </c>
      <c r="F51" s="64" t="s">
        <v>274</v>
      </c>
      <c r="G51" s="64" t="s">
        <v>375</v>
      </c>
      <c r="H51" s="79" t="s">
        <v>244</v>
      </c>
    </row>
    <row r="52" spans="1:12" ht="14.45" customHeight="1" x14ac:dyDescent="0.25">
      <c r="A52" s="79">
        <v>278</v>
      </c>
      <c r="B52" s="79">
        <v>106758</v>
      </c>
      <c r="C52" s="59" t="s">
        <v>252</v>
      </c>
      <c r="D52" s="79" t="s">
        <v>436</v>
      </c>
      <c r="E52" s="63">
        <v>38881</v>
      </c>
      <c r="F52" s="64" t="s">
        <v>273</v>
      </c>
      <c r="G52" s="64" t="s">
        <v>375</v>
      </c>
      <c r="H52" s="79" t="s">
        <v>244</v>
      </c>
      <c r="J52" s="73"/>
      <c r="K52" s="73"/>
      <c r="L52" s="73"/>
    </row>
    <row r="53" spans="1:12" ht="14.45" customHeight="1" x14ac:dyDescent="0.25">
      <c r="A53" s="79">
        <v>281</v>
      </c>
      <c r="B53" s="79">
        <v>106759</v>
      </c>
      <c r="C53" s="59" t="s">
        <v>249</v>
      </c>
      <c r="D53" s="79" t="s">
        <v>419</v>
      </c>
      <c r="E53" s="63">
        <v>41359</v>
      </c>
      <c r="F53" s="64" t="s">
        <v>274</v>
      </c>
      <c r="G53" s="64" t="s">
        <v>375</v>
      </c>
      <c r="H53" s="79" t="s">
        <v>244</v>
      </c>
    </row>
    <row r="54" spans="1:12" ht="14.45" customHeight="1" x14ac:dyDescent="0.25">
      <c r="A54" s="79">
        <v>284</v>
      </c>
      <c r="B54" s="79">
        <v>107648</v>
      </c>
      <c r="C54" s="59" t="s">
        <v>250</v>
      </c>
      <c r="D54" s="79" t="s">
        <v>390</v>
      </c>
      <c r="E54" s="63">
        <v>40897</v>
      </c>
      <c r="F54" s="64" t="s">
        <v>274</v>
      </c>
      <c r="G54" s="64" t="s">
        <v>375</v>
      </c>
      <c r="H54" s="79" t="s">
        <v>235</v>
      </c>
    </row>
    <row r="55" spans="1:12" x14ac:dyDescent="0.25">
      <c r="A55" s="79">
        <v>288</v>
      </c>
      <c r="B55" s="79">
        <v>106764</v>
      </c>
      <c r="C55" s="59" t="s">
        <v>249</v>
      </c>
      <c r="D55" s="79" t="s">
        <v>506</v>
      </c>
      <c r="E55" s="63">
        <v>41315</v>
      </c>
      <c r="F55" s="64" t="s">
        <v>273</v>
      </c>
      <c r="G55" s="64" t="s">
        <v>375</v>
      </c>
      <c r="H55" s="79" t="s">
        <v>240</v>
      </c>
    </row>
    <row r="56" spans="1:12" ht="14.45" customHeight="1" x14ac:dyDescent="0.25">
      <c r="A56" s="79">
        <v>295</v>
      </c>
      <c r="B56" s="79">
        <v>106766</v>
      </c>
      <c r="C56" s="59" t="s">
        <v>249</v>
      </c>
      <c r="D56" s="79" t="s">
        <v>523</v>
      </c>
      <c r="E56" s="63">
        <v>41130</v>
      </c>
      <c r="F56" s="64" t="s">
        <v>273</v>
      </c>
      <c r="G56" s="64" t="s">
        <v>375</v>
      </c>
      <c r="H56" s="79" t="s">
        <v>246</v>
      </c>
      <c r="J56" s="73"/>
      <c r="K56" s="73"/>
      <c r="L56" s="73"/>
    </row>
    <row r="57" spans="1:12" ht="14.45" customHeight="1" x14ac:dyDescent="0.25">
      <c r="A57" s="79">
        <v>304</v>
      </c>
      <c r="B57" s="79">
        <v>103383</v>
      </c>
      <c r="C57" s="59" t="s">
        <v>251</v>
      </c>
      <c r="D57" s="79" t="s">
        <v>509</v>
      </c>
      <c r="E57" s="63">
        <v>39540</v>
      </c>
      <c r="F57" s="64" t="s">
        <v>274</v>
      </c>
      <c r="G57" s="64" t="s">
        <v>375</v>
      </c>
      <c r="H57" s="79" t="s">
        <v>240</v>
      </c>
      <c r="J57" s="85"/>
      <c r="K57" s="73"/>
      <c r="L57" s="73"/>
    </row>
    <row r="58" spans="1:12" ht="14.45" customHeight="1" x14ac:dyDescent="0.25">
      <c r="A58" s="79">
        <v>313</v>
      </c>
      <c r="B58" s="79">
        <v>104488</v>
      </c>
      <c r="C58" s="59" t="s">
        <v>250</v>
      </c>
      <c r="D58" s="79" t="s">
        <v>411</v>
      </c>
      <c r="E58" s="63">
        <v>40749</v>
      </c>
      <c r="F58" s="64" t="s">
        <v>273</v>
      </c>
      <c r="G58" s="64" t="s">
        <v>375</v>
      </c>
      <c r="H58" s="79" t="s">
        <v>244</v>
      </c>
      <c r="J58" s="73"/>
      <c r="K58" s="73"/>
      <c r="L58" s="73"/>
    </row>
    <row r="59" spans="1:12" ht="14.45" customHeight="1" x14ac:dyDescent="0.25">
      <c r="A59" s="79">
        <v>316</v>
      </c>
      <c r="B59" s="79">
        <v>102030</v>
      </c>
      <c r="C59" s="59" t="s">
        <v>252</v>
      </c>
      <c r="D59" s="79" t="s">
        <v>365</v>
      </c>
      <c r="E59" s="63">
        <v>39418</v>
      </c>
      <c r="F59" s="64" t="s">
        <v>274</v>
      </c>
      <c r="G59" s="64"/>
      <c r="H59" s="79" t="s">
        <v>243</v>
      </c>
    </row>
    <row r="60" spans="1:12" ht="14.45" customHeight="1" x14ac:dyDescent="0.25">
      <c r="A60" s="79">
        <v>325</v>
      </c>
      <c r="B60" s="79">
        <v>103405</v>
      </c>
      <c r="C60" s="59" t="s">
        <v>251</v>
      </c>
      <c r="D60" s="79" t="s">
        <v>435</v>
      </c>
      <c r="E60" s="63">
        <v>39991</v>
      </c>
      <c r="F60" s="64" t="s">
        <v>274</v>
      </c>
      <c r="G60" s="64" t="s">
        <v>375</v>
      </c>
      <c r="H60" s="79" t="s">
        <v>244</v>
      </c>
    </row>
    <row r="61" spans="1:12" ht="14.45" customHeight="1" x14ac:dyDescent="0.25">
      <c r="A61" s="79">
        <v>332</v>
      </c>
      <c r="B61" s="79">
        <v>104883</v>
      </c>
      <c r="C61" s="59" t="s">
        <v>252</v>
      </c>
      <c r="D61" s="79" t="s">
        <v>363</v>
      </c>
      <c r="E61" s="63">
        <v>39400</v>
      </c>
      <c r="F61" s="64" t="s">
        <v>273</v>
      </c>
      <c r="G61" s="64"/>
      <c r="H61" s="79" t="s">
        <v>243</v>
      </c>
      <c r="K61" s="73"/>
      <c r="L61" s="73"/>
    </row>
    <row r="62" spans="1:12" ht="14.45" customHeight="1" x14ac:dyDescent="0.25">
      <c r="A62" s="79">
        <v>333</v>
      </c>
      <c r="B62" s="79">
        <v>104884</v>
      </c>
      <c r="C62" s="59" t="s">
        <v>252</v>
      </c>
      <c r="D62" s="79" t="s">
        <v>368</v>
      </c>
      <c r="E62" s="63">
        <v>38812</v>
      </c>
      <c r="F62" s="64" t="s">
        <v>273</v>
      </c>
      <c r="G62" s="64"/>
      <c r="H62" s="79" t="s">
        <v>243</v>
      </c>
      <c r="K62" s="73"/>
      <c r="L62" s="73"/>
    </row>
    <row r="63" spans="1:12" x14ac:dyDescent="0.25">
      <c r="A63" s="79">
        <v>343</v>
      </c>
      <c r="B63" s="79">
        <v>107699</v>
      </c>
      <c r="C63" s="59" t="s">
        <v>250</v>
      </c>
      <c r="D63" s="79" t="s">
        <v>530</v>
      </c>
      <c r="E63" s="63">
        <v>40527</v>
      </c>
      <c r="F63" s="64" t="s">
        <v>274</v>
      </c>
      <c r="G63" s="64" t="s">
        <v>375</v>
      </c>
      <c r="H63" s="79" t="s">
        <v>241</v>
      </c>
      <c r="K63" s="73"/>
      <c r="L63" s="73"/>
    </row>
    <row r="64" spans="1:12" x14ac:dyDescent="0.25">
      <c r="A64" s="79">
        <v>348</v>
      </c>
      <c r="B64" s="79">
        <v>105009</v>
      </c>
      <c r="C64" s="59" t="s">
        <v>250</v>
      </c>
      <c r="D64" s="79" t="s">
        <v>515</v>
      </c>
      <c r="E64" s="63">
        <v>40785</v>
      </c>
      <c r="F64" s="64" t="s">
        <v>274</v>
      </c>
      <c r="G64" s="64" t="s">
        <v>375</v>
      </c>
      <c r="H64" s="79" t="s">
        <v>246</v>
      </c>
      <c r="J64" s="73"/>
      <c r="K64" s="73"/>
      <c r="L64" s="73"/>
    </row>
    <row r="65" spans="1:12" ht="14.45" customHeight="1" x14ac:dyDescent="0.25">
      <c r="A65" s="79">
        <v>349</v>
      </c>
      <c r="B65" s="79">
        <v>105010</v>
      </c>
      <c r="C65" s="59" t="s">
        <v>252</v>
      </c>
      <c r="D65" s="79" t="s">
        <v>514</v>
      </c>
      <c r="E65" s="63">
        <v>39252</v>
      </c>
      <c r="F65" s="64" t="s">
        <v>274</v>
      </c>
      <c r="G65" s="64" t="s">
        <v>375</v>
      </c>
      <c r="H65" s="79" t="s">
        <v>246</v>
      </c>
      <c r="J65" s="85"/>
      <c r="K65" s="73"/>
      <c r="L65" s="73"/>
    </row>
    <row r="66" spans="1:12" ht="14.45" customHeight="1" x14ac:dyDescent="0.25">
      <c r="A66" s="79">
        <v>351</v>
      </c>
      <c r="B66" s="83">
        <v>106802</v>
      </c>
      <c r="C66" s="59" t="s">
        <v>250</v>
      </c>
      <c r="D66" s="80" t="s">
        <v>327</v>
      </c>
      <c r="E66" s="63">
        <v>40610</v>
      </c>
      <c r="F66" s="64" t="s">
        <v>273</v>
      </c>
      <c r="G66" s="64"/>
      <c r="H66" s="79" t="s">
        <v>238</v>
      </c>
      <c r="J66" s="73"/>
      <c r="K66" s="73"/>
      <c r="L66" s="73"/>
    </row>
    <row r="67" spans="1:12" ht="14.45" customHeight="1" x14ac:dyDescent="0.25">
      <c r="A67" s="79">
        <v>364</v>
      </c>
      <c r="B67" s="79">
        <v>104274</v>
      </c>
      <c r="C67" s="59" t="s">
        <v>251</v>
      </c>
      <c r="D67" s="79" t="s">
        <v>385</v>
      </c>
      <c r="E67" s="63">
        <v>39936</v>
      </c>
      <c r="F67" s="64" t="s">
        <v>273</v>
      </c>
      <c r="G67" s="64" t="s">
        <v>375</v>
      </c>
      <c r="H67" s="79" t="s">
        <v>242</v>
      </c>
    </row>
    <row r="68" spans="1:12" ht="14.45" customHeight="1" x14ac:dyDescent="0.25">
      <c r="A68" s="79">
        <v>368</v>
      </c>
      <c r="B68" s="79">
        <v>106807</v>
      </c>
      <c r="C68" s="59" t="s">
        <v>249</v>
      </c>
      <c r="D68" s="79" t="s">
        <v>466</v>
      </c>
      <c r="E68" s="63">
        <v>41199</v>
      </c>
      <c r="F68" s="64" t="s">
        <v>273</v>
      </c>
      <c r="G68" s="64" t="s">
        <v>375</v>
      </c>
      <c r="H68" s="79" t="s">
        <v>237</v>
      </c>
    </row>
    <row r="69" spans="1:12" ht="14.45" customHeight="1" x14ac:dyDescent="0.25">
      <c r="A69" s="79">
        <v>384</v>
      </c>
      <c r="B69" s="79">
        <v>103085</v>
      </c>
      <c r="C69" s="59" t="s">
        <v>252</v>
      </c>
      <c r="D69" s="79" t="s">
        <v>420</v>
      </c>
      <c r="E69" s="63">
        <v>39371</v>
      </c>
      <c r="F69" s="64" t="s">
        <v>274</v>
      </c>
      <c r="G69" s="64" t="s">
        <v>375</v>
      </c>
      <c r="H69" s="79" t="s">
        <v>244</v>
      </c>
    </row>
    <row r="70" spans="1:12" ht="14.45" customHeight="1" x14ac:dyDescent="0.25">
      <c r="A70" s="79">
        <v>388</v>
      </c>
      <c r="B70" s="79">
        <v>107728</v>
      </c>
      <c r="C70" s="59" t="s">
        <v>249</v>
      </c>
      <c r="D70" s="79" t="s">
        <v>480</v>
      </c>
      <c r="E70" s="63">
        <v>41063</v>
      </c>
      <c r="F70" s="64" t="s">
        <v>274</v>
      </c>
      <c r="G70" s="64" t="s">
        <v>375</v>
      </c>
      <c r="H70" s="79" t="s">
        <v>239</v>
      </c>
    </row>
    <row r="71" spans="1:12" ht="14.45" customHeight="1" x14ac:dyDescent="0.25">
      <c r="A71" s="79">
        <v>395</v>
      </c>
      <c r="B71" s="79">
        <v>107731</v>
      </c>
      <c r="C71" s="59" t="s">
        <v>251</v>
      </c>
      <c r="D71" s="79" t="s">
        <v>482</v>
      </c>
      <c r="E71" s="63">
        <v>39649</v>
      </c>
      <c r="F71" s="64" t="s">
        <v>273</v>
      </c>
      <c r="G71" s="64" t="s">
        <v>375</v>
      </c>
      <c r="H71" s="79" t="s">
        <v>239</v>
      </c>
    </row>
    <row r="72" spans="1:12" ht="14.45" customHeight="1" x14ac:dyDescent="0.25">
      <c r="A72" s="79">
        <v>400</v>
      </c>
      <c r="B72" s="79">
        <v>107734</v>
      </c>
      <c r="C72" s="59" t="s">
        <v>249</v>
      </c>
      <c r="D72" s="79" t="s">
        <v>386</v>
      </c>
      <c r="E72" s="63">
        <v>41034</v>
      </c>
      <c r="F72" s="64" t="s">
        <v>274</v>
      </c>
      <c r="G72" s="64" t="s">
        <v>375</v>
      </c>
      <c r="H72" s="79" t="s">
        <v>235</v>
      </c>
    </row>
    <row r="73" spans="1:12" ht="14.45" customHeight="1" x14ac:dyDescent="0.25">
      <c r="A73" s="79">
        <v>409</v>
      </c>
      <c r="B73" s="79">
        <v>105088</v>
      </c>
      <c r="C73" s="59" t="s">
        <v>251</v>
      </c>
      <c r="D73" s="79" t="s">
        <v>462</v>
      </c>
      <c r="E73" s="63">
        <v>40037</v>
      </c>
      <c r="F73" s="64" t="s">
        <v>274</v>
      </c>
      <c r="G73" s="64" t="s">
        <v>375</v>
      </c>
      <c r="H73" s="79" t="s">
        <v>237</v>
      </c>
      <c r="J73" s="73"/>
      <c r="K73" s="73"/>
      <c r="L73" s="73"/>
    </row>
    <row r="74" spans="1:12" ht="14.45" customHeight="1" x14ac:dyDescent="0.25">
      <c r="A74" s="79">
        <v>411</v>
      </c>
      <c r="B74" s="79">
        <v>107743</v>
      </c>
      <c r="C74" s="59" t="s">
        <v>251</v>
      </c>
      <c r="D74" s="79" t="s">
        <v>351</v>
      </c>
      <c r="E74" s="63">
        <v>39454</v>
      </c>
      <c r="F74" s="64" t="s">
        <v>274</v>
      </c>
      <c r="G74" s="64"/>
      <c r="H74" s="79" t="s">
        <v>243</v>
      </c>
      <c r="J74" s="85"/>
      <c r="K74" s="73"/>
      <c r="L74" s="73"/>
    </row>
    <row r="75" spans="1:12" ht="14.45" customHeight="1" x14ac:dyDescent="0.25">
      <c r="A75" s="79">
        <v>413</v>
      </c>
      <c r="B75" s="79">
        <v>107744</v>
      </c>
      <c r="C75" s="59" t="s">
        <v>252</v>
      </c>
      <c r="D75" s="79" t="s">
        <v>360</v>
      </c>
      <c r="E75" s="63">
        <v>38944</v>
      </c>
      <c r="F75" s="64" t="s">
        <v>274</v>
      </c>
      <c r="G75" s="64"/>
      <c r="H75" s="79" t="s">
        <v>243</v>
      </c>
      <c r="J75" s="73"/>
      <c r="K75" s="73"/>
      <c r="L75" s="73"/>
    </row>
    <row r="76" spans="1:12" ht="14.45" customHeight="1" x14ac:dyDescent="0.25">
      <c r="A76" s="79">
        <v>416</v>
      </c>
      <c r="B76" s="79">
        <v>107746</v>
      </c>
      <c r="C76" s="59" t="s">
        <v>252</v>
      </c>
      <c r="D76" s="79" t="s">
        <v>450</v>
      </c>
      <c r="E76" s="63">
        <v>38877</v>
      </c>
      <c r="F76" s="64" t="s">
        <v>274</v>
      </c>
      <c r="G76" s="64" t="s">
        <v>375</v>
      </c>
      <c r="H76" s="79" t="s">
        <v>244</v>
      </c>
      <c r="J76" s="73"/>
      <c r="K76" s="73"/>
      <c r="L76" s="73"/>
    </row>
    <row r="77" spans="1:12" ht="14.45" customHeight="1" x14ac:dyDescent="0.25">
      <c r="A77" s="79">
        <v>419</v>
      </c>
      <c r="B77" s="79">
        <v>107747</v>
      </c>
      <c r="C77" s="59" t="s">
        <v>251</v>
      </c>
      <c r="D77" s="79" t="s">
        <v>434</v>
      </c>
      <c r="E77" s="63">
        <v>39949</v>
      </c>
      <c r="F77" s="64" t="s">
        <v>273</v>
      </c>
      <c r="G77" s="64" t="s">
        <v>375</v>
      </c>
      <c r="H77" s="79" t="s">
        <v>244</v>
      </c>
    </row>
    <row r="78" spans="1:12" ht="14.45" customHeight="1" x14ac:dyDescent="0.25">
      <c r="A78" s="79">
        <v>420</v>
      </c>
      <c r="B78" s="79">
        <v>107748</v>
      </c>
      <c r="C78" s="59" t="s">
        <v>251</v>
      </c>
      <c r="D78" s="79" t="s">
        <v>416</v>
      </c>
      <c r="E78" s="63">
        <v>39962</v>
      </c>
      <c r="F78" s="64" t="s">
        <v>273</v>
      </c>
      <c r="G78" s="64" t="s">
        <v>375</v>
      </c>
      <c r="H78" s="79" t="s">
        <v>244</v>
      </c>
    </row>
    <row r="79" spans="1:12" ht="14.45" customHeight="1" x14ac:dyDescent="0.25">
      <c r="A79" s="79">
        <v>421</v>
      </c>
      <c r="B79" s="79">
        <v>107749</v>
      </c>
      <c r="C79" s="59" t="s">
        <v>251</v>
      </c>
      <c r="D79" s="79" t="s">
        <v>426</v>
      </c>
      <c r="E79" s="63">
        <v>40066</v>
      </c>
      <c r="F79" s="64" t="s">
        <v>274</v>
      </c>
      <c r="G79" s="64" t="s">
        <v>375</v>
      </c>
      <c r="H79" s="79" t="s">
        <v>244</v>
      </c>
    </row>
    <row r="80" spans="1:12" ht="14.45" customHeight="1" x14ac:dyDescent="0.25">
      <c r="A80" s="79">
        <v>428</v>
      </c>
      <c r="B80" s="79">
        <v>105031</v>
      </c>
      <c r="C80" s="59" t="s">
        <v>252</v>
      </c>
      <c r="D80" s="79" t="s">
        <v>359</v>
      </c>
      <c r="E80" s="63">
        <v>39003</v>
      </c>
      <c r="F80" s="64" t="s">
        <v>273</v>
      </c>
      <c r="G80" s="64"/>
      <c r="H80" s="79" t="s">
        <v>243</v>
      </c>
    </row>
    <row r="81" spans="1:12" ht="14.45" customHeight="1" x14ac:dyDescent="0.25">
      <c r="A81" s="79">
        <v>430</v>
      </c>
      <c r="B81" s="79">
        <v>104322</v>
      </c>
      <c r="C81" s="59" t="s">
        <v>252</v>
      </c>
      <c r="D81" s="79" t="s">
        <v>379</v>
      </c>
      <c r="E81" s="63">
        <v>39156</v>
      </c>
      <c r="F81" s="64" t="s">
        <v>273</v>
      </c>
      <c r="G81" s="64" t="s">
        <v>375</v>
      </c>
      <c r="H81" s="79" t="s">
        <v>236</v>
      </c>
    </row>
    <row r="82" spans="1:12" ht="14.45" customHeight="1" x14ac:dyDescent="0.25">
      <c r="A82" s="79">
        <v>438</v>
      </c>
      <c r="B82" s="79">
        <v>103803</v>
      </c>
      <c r="C82" s="59" t="s">
        <v>252</v>
      </c>
      <c r="D82" s="79" t="s">
        <v>439</v>
      </c>
      <c r="E82" s="63">
        <v>38774</v>
      </c>
      <c r="F82" s="64" t="s">
        <v>274</v>
      </c>
      <c r="G82" s="64" t="s">
        <v>375</v>
      </c>
      <c r="H82" s="79" t="s">
        <v>244</v>
      </c>
    </row>
    <row r="83" spans="1:12" ht="14.45" customHeight="1" x14ac:dyDescent="0.25">
      <c r="A83" s="79">
        <v>441</v>
      </c>
      <c r="B83" s="79">
        <v>104334</v>
      </c>
      <c r="C83" s="59" t="s">
        <v>251</v>
      </c>
      <c r="D83" s="79" t="s">
        <v>377</v>
      </c>
      <c r="E83" s="63">
        <v>40065</v>
      </c>
      <c r="F83" s="64" t="s">
        <v>274</v>
      </c>
      <c r="G83" s="64" t="s">
        <v>375</v>
      </c>
      <c r="H83" s="79" t="s">
        <v>236</v>
      </c>
      <c r="J83" s="72"/>
      <c r="K83" s="73"/>
      <c r="L83" s="73"/>
    </row>
    <row r="84" spans="1:12" ht="14.45" customHeight="1" x14ac:dyDescent="0.25">
      <c r="A84" s="79">
        <v>449</v>
      </c>
      <c r="B84" s="79">
        <v>105036</v>
      </c>
      <c r="C84" s="59" t="s">
        <v>252</v>
      </c>
      <c r="D84" s="79" t="s">
        <v>516</v>
      </c>
      <c r="E84" s="63">
        <v>38848</v>
      </c>
      <c r="F84" s="64" t="s">
        <v>274</v>
      </c>
      <c r="G84" s="64" t="s">
        <v>375</v>
      </c>
      <c r="H84" s="79" t="s">
        <v>246</v>
      </c>
      <c r="J84" s="73"/>
      <c r="K84" s="73"/>
      <c r="L84" s="73"/>
    </row>
    <row r="85" spans="1:12" ht="14.45" customHeight="1" x14ac:dyDescent="0.25">
      <c r="A85" s="79">
        <v>456</v>
      </c>
      <c r="B85" s="79">
        <v>105417</v>
      </c>
      <c r="C85" s="59" t="s">
        <v>250</v>
      </c>
      <c r="D85" s="79" t="s">
        <v>460</v>
      </c>
      <c r="E85" s="63">
        <v>40906</v>
      </c>
      <c r="F85" s="64" t="s">
        <v>274</v>
      </c>
      <c r="G85" s="64" t="s">
        <v>375</v>
      </c>
      <c r="H85" s="79" t="s">
        <v>237</v>
      </c>
      <c r="J85" s="85"/>
      <c r="K85" s="73"/>
      <c r="L85" s="73"/>
    </row>
    <row r="86" spans="1:12" ht="14.45" customHeight="1" x14ac:dyDescent="0.25">
      <c r="A86" s="79">
        <v>458</v>
      </c>
      <c r="B86" s="79">
        <v>105037</v>
      </c>
      <c r="C86" s="59" t="s">
        <v>250</v>
      </c>
      <c r="D86" s="79" t="s">
        <v>519</v>
      </c>
      <c r="E86" s="63">
        <v>40554</v>
      </c>
      <c r="F86" s="64" t="s">
        <v>274</v>
      </c>
      <c r="G86" s="64" t="s">
        <v>375</v>
      </c>
      <c r="H86" s="79" t="s">
        <v>246</v>
      </c>
      <c r="J86" s="73"/>
      <c r="K86" s="73"/>
      <c r="L86" s="73"/>
    </row>
    <row r="87" spans="1:12" ht="14.45" customHeight="1" x14ac:dyDescent="0.25">
      <c r="A87" s="79">
        <v>475</v>
      </c>
      <c r="B87" s="79">
        <v>105054</v>
      </c>
      <c r="C87" s="59" t="s">
        <v>250</v>
      </c>
      <c r="D87" s="79" t="s">
        <v>356</v>
      </c>
      <c r="E87" s="63">
        <v>40444</v>
      </c>
      <c r="F87" s="64" t="s">
        <v>273</v>
      </c>
      <c r="G87" s="64"/>
      <c r="H87" s="79" t="s">
        <v>243</v>
      </c>
    </row>
    <row r="88" spans="1:12" x14ac:dyDescent="0.25">
      <c r="A88" s="79">
        <v>484</v>
      </c>
      <c r="B88" s="83">
        <v>105068</v>
      </c>
      <c r="C88" s="59" t="s">
        <v>250</v>
      </c>
      <c r="D88" s="80" t="s">
        <v>328</v>
      </c>
      <c r="E88" s="63">
        <v>40180</v>
      </c>
      <c r="F88" s="64" t="s">
        <v>273</v>
      </c>
      <c r="G88" s="64"/>
      <c r="H88" s="79" t="s">
        <v>238</v>
      </c>
    </row>
    <row r="89" spans="1:12" x14ac:dyDescent="0.25">
      <c r="A89" s="79">
        <v>489</v>
      </c>
      <c r="B89" s="83">
        <v>104354</v>
      </c>
      <c r="C89" s="59" t="s">
        <v>252</v>
      </c>
      <c r="D89" s="80" t="s">
        <v>340</v>
      </c>
      <c r="E89" s="63">
        <v>38973</v>
      </c>
      <c r="F89" s="64" t="s">
        <v>273</v>
      </c>
      <c r="G89" s="64"/>
      <c r="H89" s="79" t="s">
        <v>238</v>
      </c>
    </row>
    <row r="90" spans="1:12" ht="14.45" customHeight="1" x14ac:dyDescent="0.25">
      <c r="A90" s="79">
        <v>491</v>
      </c>
      <c r="B90" s="79">
        <v>105077</v>
      </c>
      <c r="C90" s="59" t="s">
        <v>251</v>
      </c>
      <c r="D90" s="79" t="s">
        <v>350</v>
      </c>
      <c r="E90" s="63">
        <v>39468</v>
      </c>
      <c r="F90" s="64" t="s">
        <v>274</v>
      </c>
      <c r="G90" s="64"/>
      <c r="H90" s="79" t="s">
        <v>243</v>
      </c>
    </row>
    <row r="91" spans="1:12" ht="14.45" customHeight="1" x14ac:dyDescent="0.25">
      <c r="A91" s="79">
        <v>503</v>
      </c>
      <c r="B91" s="79">
        <v>105081</v>
      </c>
      <c r="C91" s="59" t="s">
        <v>250</v>
      </c>
      <c r="D91" s="79" t="s">
        <v>464</v>
      </c>
      <c r="E91" s="63">
        <v>40737</v>
      </c>
      <c r="F91" s="64" t="s">
        <v>274</v>
      </c>
      <c r="G91" s="64" t="s">
        <v>375</v>
      </c>
      <c r="H91" s="79" t="s">
        <v>237</v>
      </c>
    </row>
    <row r="92" spans="1:12" ht="14.45" customHeight="1" x14ac:dyDescent="0.25">
      <c r="A92" s="79">
        <v>520</v>
      </c>
      <c r="B92" s="79">
        <v>103566</v>
      </c>
      <c r="C92" s="59" t="s">
        <v>251</v>
      </c>
      <c r="D92" s="79" t="s">
        <v>503</v>
      </c>
      <c r="E92" s="63">
        <v>39480</v>
      </c>
      <c r="F92" s="64" t="s">
        <v>274</v>
      </c>
      <c r="G92" s="64" t="s">
        <v>375</v>
      </c>
      <c r="H92" s="79" t="s">
        <v>240</v>
      </c>
    </row>
    <row r="93" spans="1:12" x14ac:dyDescent="0.25">
      <c r="A93" s="79">
        <v>524</v>
      </c>
      <c r="B93" s="79">
        <v>106875</v>
      </c>
      <c r="C93" s="59" t="s">
        <v>249</v>
      </c>
      <c r="D93" s="79" t="s">
        <v>470</v>
      </c>
      <c r="E93" s="63">
        <v>41206</v>
      </c>
      <c r="F93" s="64" t="s">
        <v>273</v>
      </c>
      <c r="G93" s="64" t="s">
        <v>375</v>
      </c>
      <c r="H93" s="79" t="s">
        <v>239</v>
      </c>
    </row>
    <row r="94" spans="1:12" ht="14.45" customHeight="1" x14ac:dyDescent="0.25">
      <c r="A94" s="79">
        <v>527</v>
      </c>
      <c r="B94" s="79">
        <v>106876</v>
      </c>
      <c r="C94" s="59" t="s">
        <v>250</v>
      </c>
      <c r="D94" s="79" t="s">
        <v>478</v>
      </c>
      <c r="E94" s="63">
        <v>40284</v>
      </c>
      <c r="F94" s="64" t="s">
        <v>273</v>
      </c>
      <c r="G94" s="64" t="s">
        <v>375</v>
      </c>
      <c r="H94" s="79" t="s">
        <v>239</v>
      </c>
    </row>
    <row r="95" spans="1:12" ht="14.45" customHeight="1" x14ac:dyDescent="0.25">
      <c r="A95" s="79">
        <v>528</v>
      </c>
      <c r="B95" s="79">
        <v>106877</v>
      </c>
      <c r="C95" s="59" t="s">
        <v>250</v>
      </c>
      <c r="D95" s="79" t="s">
        <v>474</v>
      </c>
      <c r="E95" s="63">
        <v>40541</v>
      </c>
      <c r="F95" s="64" t="s">
        <v>273</v>
      </c>
      <c r="G95" s="64" t="s">
        <v>375</v>
      </c>
      <c r="H95" s="79" t="s">
        <v>239</v>
      </c>
    </row>
    <row r="96" spans="1:12" ht="14.45" customHeight="1" x14ac:dyDescent="0.25">
      <c r="A96" s="64">
        <v>531</v>
      </c>
      <c r="B96" s="64">
        <v>104410</v>
      </c>
      <c r="C96" s="59" t="s">
        <v>251</v>
      </c>
      <c r="D96" s="78" t="s">
        <v>295</v>
      </c>
      <c r="E96" s="63">
        <v>39582</v>
      </c>
      <c r="F96" s="65" t="s">
        <v>274</v>
      </c>
      <c r="G96" s="64"/>
      <c r="H96" s="79" t="s">
        <v>245</v>
      </c>
    </row>
    <row r="97" spans="1:12" ht="14.45" customHeight="1" x14ac:dyDescent="0.25">
      <c r="A97" s="79">
        <v>561</v>
      </c>
      <c r="B97" s="79">
        <v>104447</v>
      </c>
      <c r="C97" s="59" t="s">
        <v>250</v>
      </c>
      <c r="D97" s="79" t="s">
        <v>513</v>
      </c>
      <c r="E97" s="63">
        <v>40190</v>
      </c>
      <c r="F97" s="64" t="s">
        <v>273</v>
      </c>
      <c r="G97" s="64" t="s">
        <v>375</v>
      </c>
      <c r="H97" s="79" t="s">
        <v>246</v>
      </c>
    </row>
    <row r="98" spans="1:12" ht="14.45" customHeight="1" x14ac:dyDescent="0.25">
      <c r="A98" s="79">
        <v>563</v>
      </c>
      <c r="B98" s="79">
        <v>107853</v>
      </c>
      <c r="C98" s="59" t="s">
        <v>249</v>
      </c>
      <c r="D98" s="79" t="s">
        <v>394</v>
      </c>
      <c r="E98" s="63">
        <v>40990</v>
      </c>
      <c r="F98" s="64" t="s">
        <v>274</v>
      </c>
      <c r="G98" s="64" t="s">
        <v>375</v>
      </c>
      <c r="H98" s="79" t="s">
        <v>235</v>
      </c>
    </row>
    <row r="99" spans="1:12" ht="14.45" customHeight="1" x14ac:dyDescent="0.25">
      <c r="A99" s="79">
        <v>568</v>
      </c>
      <c r="B99" s="83">
        <v>103623</v>
      </c>
      <c r="C99" s="59" t="s">
        <v>251</v>
      </c>
      <c r="D99" s="79" t="s">
        <v>332</v>
      </c>
      <c r="E99" s="63">
        <v>39919</v>
      </c>
      <c r="F99" s="64" t="s">
        <v>274</v>
      </c>
      <c r="G99" s="64"/>
      <c r="H99" s="79" t="s">
        <v>238</v>
      </c>
    </row>
    <row r="100" spans="1:12" ht="14.45" customHeight="1" x14ac:dyDescent="0.25">
      <c r="A100" s="79">
        <v>570</v>
      </c>
      <c r="B100" s="83">
        <v>103625</v>
      </c>
      <c r="C100" s="59" t="s">
        <v>251</v>
      </c>
      <c r="D100" s="80" t="s">
        <v>337</v>
      </c>
      <c r="E100" s="63">
        <v>39710</v>
      </c>
      <c r="F100" s="64" t="s">
        <v>274</v>
      </c>
      <c r="G100" s="64"/>
      <c r="H100" s="79" t="s">
        <v>238</v>
      </c>
      <c r="J100" s="73"/>
      <c r="K100" s="73"/>
      <c r="L100" s="73"/>
    </row>
    <row r="101" spans="1:12" ht="14.45" customHeight="1" x14ac:dyDescent="0.25">
      <c r="A101" s="79">
        <v>572</v>
      </c>
      <c r="B101" s="83">
        <v>103633</v>
      </c>
      <c r="C101" s="59" t="s">
        <v>252</v>
      </c>
      <c r="D101" s="80" t="s">
        <v>348</v>
      </c>
      <c r="E101" s="63">
        <v>39336</v>
      </c>
      <c r="F101" s="64" t="s">
        <v>274</v>
      </c>
      <c r="G101" s="64"/>
      <c r="H101" s="79" t="s">
        <v>238</v>
      </c>
      <c r="J101" s="85"/>
      <c r="K101" s="73"/>
      <c r="L101" s="73"/>
    </row>
    <row r="102" spans="1:12" ht="14.45" customHeight="1" x14ac:dyDescent="0.25">
      <c r="A102" s="79">
        <v>573</v>
      </c>
      <c r="B102" s="79">
        <v>102079</v>
      </c>
      <c r="C102" s="59" t="s">
        <v>252</v>
      </c>
      <c r="D102" s="79" t="s">
        <v>534</v>
      </c>
      <c r="E102" s="63">
        <v>39111</v>
      </c>
      <c r="F102" s="64" t="s">
        <v>273</v>
      </c>
      <c r="G102" s="64" t="s">
        <v>375</v>
      </c>
      <c r="H102" s="79" t="s">
        <v>240</v>
      </c>
      <c r="J102" s="73"/>
      <c r="K102" s="73"/>
      <c r="L102" s="73"/>
    </row>
    <row r="103" spans="1:12" ht="14.45" customHeight="1" x14ac:dyDescent="0.25">
      <c r="A103" s="79">
        <v>576</v>
      </c>
      <c r="B103" s="83">
        <v>103627</v>
      </c>
      <c r="C103" s="59" t="s">
        <v>251</v>
      </c>
      <c r="D103" s="80" t="s">
        <v>345</v>
      </c>
      <c r="E103" s="63">
        <v>39796</v>
      </c>
      <c r="F103" s="64" t="s">
        <v>273</v>
      </c>
      <c r="G103" s="64"/>
      <c r="H103" s="79" t="s">
        <v>238</v>
      </c>
    </row>
    <row r="104" spans="1:12" ht="14.45" customHeight="1" x14ac:dyDescent="0.25">
      <c r="A104" s="61">
        <v>586</v>
      </c>
      <c r="B104" s="64">
        <v>106901</v>
      </c>
      <c r="C104" s="59" t="s">
        <v>251</v>
      </c>
      <c r="D104" s="81" t="s">
        <v>286</v>
      </c>
      <c r="E104" s="63">
        <v>39523</v>
      </c>
      <c r="F104" s="65" t="s">
        <v>273</v>
      </c>
      <c r="G104" s="64"/>
      <c r="H104" s="79" t="s">
        <v>245</v>
      </c>
    </row>
    <row r="105" spans="1:12" ht="14.45" customHeight="1" x14ac:dyDescent="0.25">
      <c r="A105" s="79">
        <v>591</v>
      </c>
      <c r="B105" s="83">
        <v>102284</v>
      </c>
      <c r="C105" s="59" t="s">
        <v>252</v>
      </c>
      <c r="D105" s="80" t="s">
        <v>335</v>
      </c>
      <c r="E105" s="63">
        <v>38769</v>
      </c>
      <c r="F105" s="64" t="s">
        <v>273</v>
      </c>
      <c r="G105" s="64"/>
      <c r="H105" s="79" t="s">
        <v>238</v>
      </c>
    </row>
    <row r="106" spans="1:12" ht="14.45" customHeight="1" x14ac:dyDescent="0.25">
      <c r="A106" s="61">
        <v>592</v>
      </c>
      <c r="B106" s="64">
        <v>106902</v>
      </c>
      <c r="C106" s="59" t="s">
        <v>251</v>
      </c>
      <c r="D106" s="81" t="s">
        <v>283</v>
      </c>
      <c r="E106" s="63">
        <v>40166</v>
      </c>
      <c r="F106" s="65" t="s">
        <v>274</v>
      </c>
      <c r="G106" s="64"/>
      <c r="H106" s="79" t="s">
        <v>245</v>
      </c>
    </row>
    <row r="107" spans="1:12" ht="14.45" customHeight="1" x14ac:dyDescent="0.25">
      <c r="A107" s="79">
        <v>609</v>
      </c>
      <c r="B107" s="79">
        <v>104484</v>
      </c>
      <c r="C107" s="59" t="s">
        <v>252</v>
      </c>
      <c r="D107" s="79" t="s">
        <v>447</v>
      </c>
      <c r="E107" s="63">
        <v>39235</v>
      </c>
      <c r="F107" s="64" t="s">
        <v>273</v>
      </c>
      <c r="G107" s="64" t="s">
        <v>375</v>
      </c>
      <c r="H107" s="79" t="s">
        <v>244</v>
      </c>
    </row>
    <row r="108" spans="1:12" ht="14.45" customHeight="1" x14ac:dyDescent="0.25">
      <c r="A108" s="79">
        <v>620</v>
      </c>
      <c r="B108" s="79">
        <v>104486</v>
      </c>
      <c r="C108" s="59" t="s">
        <v>251</v>
      </c>
      <c r="D108" s="79" t="s">
        <v>414</v>
      </c>
      <c r="E108" s="63">
        <v>39608</v>
      </c>
      <c r="F108" s="64" t="s">
        <v>273</v>
      </c>
      <c r="G108" s="64" t="s">
        <v>372</v>
      </c>
      <c r="H108" s="79" t="s">
        <v>244</v>
      </c>
    </row>
    <row r="109" spans="1:12" ht="14.45" customHeight="1" x14ac:dyDescent="0.25">
      <c r="A109" s="79">
        <v>621</v>
      </c>
      <c r="B109" s="83">
        <v>102921</v>
      </c>
      <c r="C109" s="59" t="s">
        <v>252</v>
      </c>
      <c r="D109" s="80" t="s">
        <v>344</v>
      </c>
      <c r="E109" s="63">
        <v>38840</v>
      </c>
      <c r="F109" s="64" t="s">
        <v>274</v>
      </c>
      <c r="G109" s="64"/>
      <c r="H109" s="79" t="s">
        <v>238</v>
      </c>
    </row>
    <row r="110" spans="1:12" ht="14.45" customHeight="1" x14ac:dyDescent="0.25">
      <c r="A110" s="79">
        <v>623</v>
      </c>
      <c r="B110" s="83">
        <v>102920</v>
      </c>
      <c r="C110" s="59" t="s">
        <v>251</v>
      </c>
      <c r="D110" s="80" t="s">
        <v>343</v>
      </c>
      <c r="E110" s="63">
        <v>39499</v>
      </c>
      <c r="F110" s="64" t="s">
        <v>274</v>
      </c>
      <c r="G110" s="64"/>
      <c r="H110" s="79" t="s">
        <v>238</v>
      </c>
    </row>
    <row r="111" spans="1:12" ht="14.45" customHeight="1" x14ac:dyDescent="0.25">
      <c r="A111" s="79">
        <v>625</v>
      </c>
      <c r="B111" s="79">
        <v>104490</v>
      </c>
      <c r="C111" s="59" t="s">
        <v>251</v>
      </c>
      <c r="D111" s="79" t="s">
        <v>538</v>
      </c>
      <c r="E111" s="63">
        <v>39809</v>
      </c>
      <c r="F111" s="64" t="s">
        <v>274</v>
      </c>
      <c r="G111" s="64" t="s">
        <v>375</v>
      </c>
      <c r="H111" s="79" t="s">
        <v>237</v>
      </c>
    </row>
    <row r="112" spans="1:12" ht="14.45" customHeight="1" x14ac:dyDescent="0.25">
      <c r="A112" s="79">
        <v>626</v>
      </c>
      <c r="B112" s="79">
        <v>106910</v>
      </c>
      <c r="C112" s="59" t="s">
        <v>249</v>
      </c>
      <c r="D112" s="79" t="s">
        <v>391</v>
      </c>
      <c r="E112" s="63">
        <v>41092</v>
      </c>
      <c r="F112" s="64" t="s">
        <v>274</v>
      </c>
      <c r="G112" s="64" t="s">
        <v>375</v>
      </c>
      <c r="H112" s="79" t="s">
        <v>235</v>
      </c>
    </row>
    <row r="113" spans="1:8" ht="14.45" customHeight="1" x14ac:dyDescent="0.25">
      <c r="A113" s="79">
        <v>630</v>
      </c>
      <c r="B113" s="83">
        <v>107891</v>
      </c>
      <c r="C113" s="58" t="s">
        <v>248</v>
      </c>
      <c r="D113" s="79" t="s">
        <v>313</v>
      </c>
      <c r="E113" s="63">
        <v>42320</v>
      </c>
      <c r="F113" s="64" t="s">
        <v>274</v>
      </c>
      <c r="G113" s="64"/>
      <c r="H113" s="79" t="s">
        <v>238</v>
      </c>
    </row>
    <row r="114" spans="1:8" ht="14.45" customHeight="1" x14ac:dyDescent="0.25">
      <c r="A114" s="79">
        <v>632</v>
      </c>
      <c r="B114" s="79">
        <v>107892</v>
      </c>
      <c r="C114" s="58" t="s">
        <v>248</v>
      </c>
      <c r="D114" s="79" t="s">
        <v>314</v>
      </c>
      <c r="E114" s="63">
        <v>42318</v>
      </c>
      <c r="F114" s="64" t="s">
        <v>273</v>
      </c>
      <c r="G114" s="64"/>
      <c r="H114" s="79" t="s">
        <v>238</v>
      </c>
    </row>
    <row r="115" spans="1:8" ht="14.45" customHeight="1" x14ac:dyDescent="0.25">
      <c r="A115" s="79">
        <v>634</v>
      </c>
      <c r="B115" s="79">
        <v>102025</v>
      </c>
      <c r="C115" s="59" t="s">
        <v>252</v>
      </c>
      <c r="D115" s="79" t="s">
        <v>361</v>
      </c>
      <c r="E115" s="63">
        <v>39169</v>
      </c>
      <c r="F115" s="64" t="s">
        <v>273</v>
      </c>
      <c r="G115" s="64"/>
      <c r="H115" s="79" t="s">
        <v>243</v>
      </c>
    </row>
    <row r="116" spans="1:8" ht="14.45" customHeight="1" x14ac:dyDescent="0.25">
      <c r="A116" s="79">
        <v>638</v>
      </c>
      <c r="B116" s="79">
        <v>105132</v>
      </c>
      <c r="C116" s="59" t="s">
        <v>251</v>
      </c>
      <c r="D116" s="79" t="s">
        <v>497</v>
      </c>
      <c r="E116" s="63">
        <v>39591</v>
      </c>
      <c r="F116" s="64" t="s">
        <v>273</v>
      </c>
      <c r="G116" s="64" t="s">
        <v>375</v>
      </c>
      <c r="H116" s="79" t="s">
        <v>240</v>
      </c>
    </row>
    <row r="117" spans="1:8" ht="14.45" customHeight="1" x14ac:dyDescent="0.25">
      <c r="A117" s="79">
        <v>645</v>
      </c>
      <c r="B117" s="79">
        <v>107900</v>
      </c>
      <c r="C117" s="59" t="s">
        <v>249</v>
      </c>
      <c r="D117" s="79" t="s">
        <v>451</v>
      </c>
      <c r="E117" s="63">
        <v>41499</v>
      </c>
      <c r="F117" s="64" t="s">
        <v>273</v>
      </c>
      <c r="G117" s="64" t="s">
        <v>375</v>
      </c>
      <c r="H117" s="79" t="s">
        <v>236</v>
      </c>
    </row>
    <row r="118" spans="1:8" ht="14.45" customHeight="1" x14ac:dyDescent="0.25">
      <c r="A118" s="64">
        <v>666</v>
      </c>
      <c r="B118" s="64">
        <v>106979</v>
      </c>
      <c r="C118" s="59" t="s">
        <v>252</v>
      </c>
      <c r="D118" s="78" t="s">
        <v>303</v>
      </c>
      <c r="E118" s="63">
        <v>39037</v>
      </c>
      <c r="F118" s="64" t="s">
        <v>274</v>
      </c>
      <c r="G118" s="64"/>
      <c r="H118" s="79" t="s">
        <v>245</v>
      </c>
    </row>
    <row r="119" spans="1:8" ht="14.45" customHeight="1" x14ac:dyDescent="0.25">
      <c r="A119" s="79">
        <v>674</v>
      </c>
      <c r="B119" s="79">
        <v>102215</v>
      </c>
      <c r="C119" s="59" t="s">
        <v>252</v>
      </c>
      <c r="D119" s="79" t="s">
        <v>423</v>
      </c>
      <c r="E119" s="63">
        <v>39332</v>
      </c>
      <c r="F119" s="64" t="s">
        <v>274</v>
      </c>
      <c r="G119" s="64" t="s">
        <v>375</v>
      </c>
      <c r="H119" s="79" t="s">
        <v>244</v>
      </c>
    </row>
    <row r="120" spans="1:8" ht="14.45" customHeight="1" x14ac:dyDescent="0.25">
      <c r="A120" s="79">
        <v>687</v>
      </c>
      <c r="B120" s="79">
        <v>104530</v>
      </c>
      <c r="C120" s="59" t="s">
        <v>252</v>
      </c>
      <c r="D120" s="79" t="s">
        <v>455</v>
      </c>
      <c r="E120" s="63">
        <v>38773</v>
      </c>
      <c r="F120" s="64" t="s">
        <v>274</v>
      </c>
      <c r="G120" s="64" t="s">
        <v>375</v>
      </c>
      <c r="H120" s="79" t="s">
        <v>453</v>
      </c>
    </row>
    <row r="121" spans="1:8" ht="14.45" customHeight="1" x14ac:dyDescent="0.25">
      <c r="A121" s="79">
        <v>688</v>
      </c>
      <c r="B121" s="79">
        <v>106016</v>
      </c>
      <c r="C121" s="59" t="s">
        <v>252</v>
      </c>
      <c r="D121" s="79" t="s">
        <v>369</v>
      </c>
      <c r="E121" s="63">
        <v>38842</v>
      </c>
      <c r="F121" s="64" t="s">
        <v>274</v>
      </c>
      <c r="G121" s="64"/>
      <c r="H121" s="79" t="s">
        <v>243</v>
      </c>
    </row>
    <row r="122" spans="1:8" ht="14.45" customHeight="1" x14ac:dyDescent="0.25">
      <c r="A122" s="79">
        <v>704</v>
      </c>
      <c r="B122" s="83">
        <v>103735</v>
      </c>
      <c r="C122" s="59" t="s">
        <v>251</v>
      </c>
      <c r="D122" s="79" t="s">
        <v>329</v>
      </c>
      <c r="E122" s="63">
        <v>39917</v>
      </c>
      <c r="F122" s="64" t="s">
        <v>273</v>
      </c>
      <c r="G122" s="64"/>
      <c r="H122" s="79" t="s">
        <v>238</v>
      </c>
    </row>
    <row r="123" spans="1:8" ht="14.45" customHeight="1" x14ac:dyDescent="0.25">
      <c r="A123" s="79">
        <v>716</v>
      </c>
      <c r="B123" s="79">
        <v>102969</v>
      </c>
      <c r="C123" s="59" t="s">
        <v>252</v>
      </c>
      <c r="D123" s="79" t="s">
        <v>444</v>
      </c>
      <c r="E123" s="63">
        <v>38736</v>
      </c>
      <c r="F123" s="64" t="s">
        <v>274</v>
      </c>
      <c r="G123" s="64" t="s">
        <v>375</v>
      </c>
      <c r="H123" s="79" t="s">
        <v>244</v>
      </c>
    </row>
    <row r="124" spans="1:8" ht="14.45" customHeight="1" x14ac:dyDescent="0.25">
      <c r="A124" s="79">
        <v>720</v>
      </c>
      <c r="B124" s="79">
        <v>107032</v>
      </c>
      <c r="C124" s="59" t="s">
        <v>250</v>
      </c>
      <c r="D124" s="79" t="s">
        <v>483</v>
      </c>
      <c r="E124" s="63">
        <v>40843</v>
      </c>
      <c r="F124" s="64" t="s">
        <v>274</v>
      </c>
      <c r="G124" s="64" t="s">
        <v>375</v>
      </c>
      <c r="H124" s="79" t="s">
        <v>239</v>
      </c>
    </row>
    <row r="125" spans="1:8" ht="14.45" customHeight="1" x14ac:dyDescent="0.25">
      <c r="A125" s="79">
        <v>722</v>
      </c>
      <c r="B125" s="79">
        <v>104558</v>
      </c>
      <c r="C125" s="59" t="s">
        <v>251</v>
      </c>
      <c r="D125" s="79" t="s">
        <v>488</v>
      </c>
      <c r="E125" s="63">
        <v>39482</v>
      </c>
      <c r="F125" s="64" t="s">
        <v>273</v>
      </c>
      <c r="G125" s="64" t="s">
        <v>375</v>
      </c>
      <c r="H125" s="79" t="s">
        <v>237</v>
      </c>
    </row>
    <row r="126" spans="1:8" x14ac:dyDescent="0.25">
      <c r="A126" s="79">
        <v>724</v>
      </c>
      <c r="B126" s="79">
        <v>107035</v>
      </c>
      <c r="C126" s="59" t="s">
        <v>250</v>
      </c>
      <c r="D126" s="79" t="s">
        <v>471</v>
      </c>
      <c r="E126" s="63">
        <v>40236</v>
      </c>
      <c r="F126" s="64" t="s">
        <v>273</v>
      </c>
      <c r="G126" s="64" t="s">
        <v>375</v>
      </c>
      <c r="H126" s="79" t="s">
        <v>239</v>
      </c>
    </row>
    <row r="127" spans="1:8" ht="14.45" customHeight="1" x14ac:dyDescent="0.25">
      <c r="A127" s="79">
        <v>727</v>
      </c>
      <c r="B127" s="79">
        <v>107051</v>
      </c>
      <c r="C127" s="59" t="s">
        <v>250</v>
      </c>
      <c r="D127" s="79" t="s">
        <v>395</v>
      </c>
      <c r="E127" s="63">
        <v>40581</v>
      </c>
      <c r="F127" s="64" t="s">
        <v>274</v>
      </c>
      <c r="G127" s="64" t="s">
        <v>375</v>
      </c>
      <c r="H127" s="79" t="s">
        <v>235</v>
      </c>
    </row>
    <row r="128" spans="1:8" ht="14.45" customHeight="1" x14ac:dyDescent="0.25">
      <c r="A128" s="79">
        <v>731</v>
      </c>
      <c r="B128" s="83">
        <v>100697</v>
      </c>
      <c r="C128" s="59" t="s">
        <v>253</v>
      </c>
      <c r="D128" s="86" t="s">
        <v>349</v>
      </c>
      <c r="E128" s="63">
        <v>38536</v>
      </c>
      <c r="F128" s="64" t="s">
        <v>273</v>
      </c>
      <c r="G128" s="64"/>
      <c r="H128" s="79" t="s">
        <v>238</v>
      </c>
    </row>
    <row r="129" spans="1:8" x14ac:dyDescent="0.25">
      <c r="A129" s="79">
        <v>737</v>
      </c>
      <c r="B129" s="79">
        <v>107057</v>
      </c>
      <c r="C129" s="59" t="s">
        <v>251</v>
      </c>
      <c r="D129" s="79" t="s">
        <v>479</v>
      </c>
      <c r="E129" s="63">
        <v>39614</v>
      </c>
      <c r="F129" s="64" t="s">
        <v>273</v>
      </c>
      <c r="G129" s="64" t="s">
        <v>375</v>
      </c>
      <c r="H129" s="79" t="s">
        <v>239</v>
      </c>
    </row>
    <row r="130" spans="1:8" ht="14.45" customHeight="1" x14ac:dyDescent="0.25">
      <c r="A130" s="79">
        <v>750</v>
      </c>
      <c r="B130" s="79">
        <v>107073</v>
      </c>
      <c r="C130" s="59" t="s">
        <v>251</v>
      </c>
      <c r="D130" s="79" t="s">
        <v>476</v>
      </c>
      <c r="E130" s="63">
        <v>39614</v>
      </c>
      <c r="F130" s="64" t="s">
        <v>273</v>
      </c>
      <c r="G130" s="64" t="s">
        <v>375</v>
      </c>
      <c r="H130" s="79" t="s">
        <v>239</v>
      </c>
    </row>
    <row r="131" spans="1:8" ht="14.45" customHeight="1" x14ac:dyDescent="0.25">
      <c r="A131" s="79">
        <v>760</v>
      </c>
      <c r="B131" s="79">
        <v>105187</v>
      </c>
      <c r="C131" s="59" t="s">
        <v>250</v>
      </c>
      <c r="D131" s="79" t="s">
        <v>428</v>
      </c>
      <c r="E131" s="63">
        <v>40654</v>
      </c>
      <c r="F131" s="64" t="s">
        <v>273</v>
      </c>
      <c r="G131" s="64" t="s">
        <v>375</v>
      </c>
      <c r="H131" s="79" t="s">
        <v>244</v>
      </c>
    </row>
    <row r="132" spans="1:8" ht="14.45" customHeight="1" x14ac:dyDescent="0.25">
      <c r="A132" s="79">
        <v>770</v>
      </c>
      <c r="B132" s="79">
        <v>105218</v>
      </c>
      <c r="C132" s="59" t="s">
        <v>250</v>
      </c>
      <c r="D132" s="79" t="s">
        <v>457</v>
      </c>
      <c r="E132" s="63">
        <v>40566</v>
      </c>
      <c r="F132" s="64" t="s">
        <v>274</v>
      </c>
      <c r="G132" s="64" t="s">
        <v>375</v>
      </c>
      <c r="H132" s="79" t="s">
        <v>453</v>
      </c>
    </row>
    <row r="133" spans="1:8" ht="14.45" customHeight="1" x14ac:dyDescent="0.25">
      <c r="A133" s="79">
        <v>789</v>
      </c>
      <c r="B133" s="83">
        <v>107103</v>
      </c>
      <c r="C133" s="59" t="s">
        <v>251</v>
      </c>
      <c r="D133" s="79" t="s">
        <v>333</v>
      </c>
      <c r="E133" s="63">
        <v>40166</v>
      </c>
      <c r="F133" s="64" t="s">
        <v>273</v>
      </c>
      <c r="G133" s="64"/>
      <c r="H133" s="79" t="s">
        <v>238</v>
      </c>
    </row>
    <row r="134" spans="1:8" x14ac:dyDescent="0.25">
      <c r="A134" s="79">
        <v>794</v>
      </c>
      <c r="B134" s="79">
        <v>107095</v>
      </c>
      <c r="C134" s="59" t="s">
        <v>249</v>
      </c>
      <c r="D134" s="79" t="s">
        <v>481</v>
      </c>
      <c r="E134" s="63">
        <v>41437</v>
      </c>
      <c r="F134" s="64" t="s">
        <v>274</v>
      </c>
      <c r="G134" s="64" t="s">
        <v>375</v>
      </c>
      <c r="H134" s="79" t="s">
        <v>239</v>
      </c>
    </row>
    <row r="135" spans="1:8" ht="14.45" customHeight="1" x14ac:dyDescent="0.25">
      <c r="A135" s="79">
        <v>795</v>
      </c>
      <c r="B135" s="83">
        <v>104076</v>
      </c>
      <c r="C135" s="59" t="s">
        <v>251</v>
      </c>
      <c r="D135" s="79" t="s">
        <v>331</v>
      </c>
      <c r="E135" s="63">
        <v>39922</v>
      </c>
      <c r="F135" s="64" t="s">
        <v>274</v>
      </c>
      <c r="G135" s="64"/>
      <c r="H135" s="79" t="s">
        <v>238</v>
      </c>
    </row>
    <row r="136" spans="1:8" ht="14.45" customHeight="1" x14ac:dyDescent="0.25">
      <c r="A136" s="79">
        <v>799</v>
      </c>
      <c r="B136" s="79">
        <v>102291</v>
      </c>
      <c r="C136" s="59" t="s">
        <v>252</v>
      </c>
      <c r="D136" s="79" t="s">
        <v>437</v>
      </c>
      <c r="E136" s="63">
        <v>39398</v>
      </c>
      <c r="F136" s="64" t="s">
        <v>273</v>
      </c>
      <c r="G136" s="64" t="s">
        <v>375</v>
      </c>
      <c r="H136" s="79" t="s">
        <v>244</v>
      </c>
    </row>
    <row r="137" spans="1:8" ht="14.45" customHeight="1" x14ac:dyDescent="0.25">
      <c r="A137" s="79">
        <v>801</v>
      </c>
      <c r="B137" s="79">
        <v>107097</v>
      </c>
      <c r="C137" s="59" t="s">
        <v>249</v>
      </c>
      <c r="D137" s="79" t="s">
        <v>477</v>
      </c>
      <c r="E137" s="63">
        <v>41194</v>
      </c>
      <c r="F137" s="64" t="s">
        <v>274</v>
      </c>
      <c r="G137" s="64" t="s">
        <v>375</v>
      </c>
      <c r="H137" s="79" t="s">
        <v>239</v>
      </c>
    </row>
    <row r="138" spans="1:8" ht="14.45" customHeight="1" x14ac:dyDescent="0.25">
      <c r="A138" s="79">
        <v>803</v>
      </c>
      <c r="B138" s="79">
        <v>107098</v>
      </c>
      <c r="C138" s="59" t="s">
        <v>249</v>
      </c>
      <c r="D138" s="79" t="s">
        <v>485</v>
      </c>
      <c r="E138" s="63">
        <v>41194</v>
      </c>
      <c r="F138" s="64" t="s">
        <v>274</v>
      </c>
      <c r="G138" s="64" t="s">
        <v>375</v>
      </c>
      <c r="H138" s="79" t="s">
        <v>239</v>
      </c>
    </row>
    <row r="139" spans="1:8" ht="14.45" customHeight="1" x14ac:dyDescent="0.25">
      <c r="A139" s="79">
        <v>805</v>
      </c>
      <c r="B139" s="79">
        <v>107100</v>
      </c>
      <c r="C139" s="59" t="s">
        <v>250</v>
      </c>
      <c r="D139" s="79" t="s">
        <v>472</v>
      </c>
      <c r="E139" s="63">
        <v>40228</v>
      </c>
      <c r="F139" s="64" t="s">
        <v>274</v>
      </c>
      <c r="G139" s="64" t="s">
        <v>375</v>
      </c>
      <c r="H139" s="79" t="s">
        <v>239</v>
      </c>
    </row>
    <row r="140" spans="1:8" ht="14.45" customHeight="1" x14ac:dyDescent="0.25">
      <c r="A140" s="79">
        <v>816</v>
      </c>
      <c r="B140" s="83">
        <v>107104</v>
      </c>
      <c r="C140" s="59" t="s">
        <v>249</v>
      </c>
      <c r="D140" s="80" t="s">
        <v>315</v>
      </c>
      <c r="E140" s="63">
        <v>41383</v>
      </c>
      <c r="F140" s="53" t="s">
        <v>274</v>
      </c>
      <c r="G140" s="64"/>
      <c r="H140" s="79" t="s">
        <v>238</v>
      </c>
    </row>
    <row r="141" spans="1:8" x14ac:dyDescent="0.25">
      <c r="A141" s="79">
        <v>818</v>
      </c>
      <c r="B141" s="83">
        <v>107106</v>
      </c>
      <c r="C141" s="59" t="s">
        <v>251</v>
      </c>
      <c r="D141" s="80" t="s">
        <v>346</v>
      </c>
      <c r="E141" s="63">
        <v>39759</v>
      </c>
      <c r="F141" s="64" t="s">
        <v>274</v>
      </c>
      <c r="G141" s="64"/>
      <c r="H141" s="79" t="s">
        <v>238</v>
      </c>
    </row>
    <row r="142" spans="1:8" ht="14.45" customHeight="1" x14ac:dyDescent="0.25">
      <c r="A142" s="79">
        <v>819</v>
      </c>
      <c r="B142" s="83">
        <v>107107</v>
      </c>
      <c r="C142" s="59" t="s">
        <v>250</v>
      </c>
      <c r="D142" s="80" t="s">
        <v>326</v>
      </c>
      <c r="E142" s="63">
        <v>40887</v>
      </c>
      <c r="F142" s="64" t="s">
        <v>274</v>
      </c>
      <c r="G142" s="64"/>
      <c r="H142" s="79" t="s">
        <v>238</v>
      </c>
    </row>
    <row r="143" spans="1:8" ht="14.45" customHeight="1" x14ac:dyDescent="0.25">
      <c r="A143" s="79">
        <v>821</v>
      </c>
      <c r="B143" s="83">
        <v>107108</v>
      </c>
      <c r="C143" s="59" t="s">
        <v>249</v>
      </c>
      <c r="D143" s="80" t="s">
        <v>316</v>
      </c>
      <c r="E143" s="63">
        <v>41491</v>
      </c>
      <c r="F143" s="53" t="s">
        <v>273</v>
      </c>
      <c r="G143" s="64"/>
      <c r="H143" s="79" t="s">
        <v>238</v>
      </c>
    </row>
    <row r="144" spans="1:8" x14ac:dyDescent="0.25">
      <c r="A144" s="79">
        <v>823</v>
      </c>
      <c r="B144" s="83">
        <v>107111</v>
      </c>
      <c r="C144" s="59" t="s">
        <v>251</v>
      </c>
      <c r="D144" s="79" t="s">
        <v>334</v>
      </c>
      <c r="E144" s="63">
        <v>39828</v>
      </c>
      <c r="F144" s="64" t="s">
        <v>274</v>
      </c>
      <c r="G144" s="64"/>
      <c r="H144" s="79" t="s">
        <v>238</v>
      </c>
    </row>
    <row r="145" spans="1:8" ht="14.45" customHeight="1" x14ac:dyDescent="0.25">
      <c r="A145" s="64">
        <v>829</v>
      </c>
      <c r="B145" s="64">
        <v>107120</v>
      </c>
      <c r="C145" s="59" t="s">
        <v>249</v>
      </c>
      <c r="D145" s="78" t="s">
        <v>277</v>
      </c>
      <c r="E145" s="63">
        <v>41524</v>
      </c>
      <c r="F145" s="65" t="s">
        <v>274</v>
      </c>
      <c r="G145" s="64"/>
      <c r="H145" s="79" t="s">
        <v>245</v>
      </c>
    </row>
    <row r="146" spans="1:8" ht="14.45" customHeight="1" x14ac:dyDescent="0.25">
      <c r="A146" s="61">
        <v>830</v>
      </c>
      <c r="B146" s="64">
        <v>107121</v>
      </c>
      <c r="C146" s="59" t="s">
        <v>251</v>
      </c>
      <c r="D146" s="81" t="s">
        <v>287</v>
      </c>
      <c r="E146" s="63">
        <v>39477</v>
      </c>
      <c r="F146" s="65" t="s">
        <v>273</v>
      </c>
      <c r="G146" s="64"/>
      <c r="H146" s="79" t="s">
        <v>245</v>
      </c>
    </row>
    <row r="147" spans="1:8" ht="14.45" customHeight="1" x14ac:dyDescent="0.25">
      <c r="A147" s="61">
        <v>832</v>
      </c>
      <c r="B147" s="64">
        <v>107122</v>
      </c>
      <c r="C147" s="59" t="s">
        <v>250</v>
      </c>
      <c r="D147" s="81" t="s">
        <v>282</v>
      </c>
      <c r="E147" s="63">
        <v>40184</v>
      </c>
      <c r="F147" s="65" t="s">
        <v>274</v>
      </c>
      <c r="G147" s="64"/>
      <c r="H147" s="79" t="s">
        <v>245</v>
      </c>
    </row>
    <row r="148" spans="1:8" ht="14.45" customHeight="1" x14ac:dyDescent="0.25">
      <c r="A148" s="79">
        <v>833</v>
      </c>
      <c r="B148" s="83">
        <v>103057</v>
      </c>
      <c r="C148" s="59" t="s">
        <v>252</v>
      </c>
      <c r="D148" s="80" t="s">
        <v>339</v>
      </c>
      <c r="E148" s="63">
        <v>38740</v>
      </c>
      <c r="F148" s="64" t="s">
        <v>273</v>
      </c>
      <c r="G148" s="64"/>
      <c r="H148" s="79" t="s">
        <v>238</v>
      </c>
    </row>
    <row r="149" spans="1:8" x14ac:dyDescent="0.25">
      <c r="A149" s="61">
        <v>837</v>
      </c>
      <c r="B149" s="64">
        <v>107123</v>
      </c>
      <c r="C149" s="59" t="s">
        <v>249</v>
      </c>
      <c r="D149" s="81" t="s">
        <v>278</v>
      </c>
      <c r="E149" s="63">
        <v>41136</v>
      </c>
      <c r="F149" s="65" t="s">
        <v>274</v>
      </c>
      <c r="G149" s="64"/>
      <c r="H149" s="79" t="s">
        <v>245</v>
      </c>
    </row>
    <row r="150" spans="1:8" ht="14.45" customHeight="1" x14ac:dyDescent="0.25">
      <c r="A150" s="61">
        <v>838</v>
      </c>
      <c r="B150" s="64">
        <v>107124</v>
      </c>
      <c r="C150" s="59" t="s">
        <v>249</v>
      </c>
      <c r="D150" s="81" t="s">
        <v>279</v>
      </c>
      <c r="E150" s="63">
        <v>40988</v>
      </c>
      <c r="F150" s="65" t="s">
        <v>273</v>
      </c>
      <c r="G150" s="64"/>
      <c r="H150" s="79" t="s">
        <v>245</v>
      </c>
    </row>
    <row r="151" spans="1:8" ht="14.45" customHeight="1" x14ac:dyDescent="0.25">
      <c r="A151" s="79">
        <v>852</v>
      </c>
      <c r="B151" s="79">
        <v>104632</v>
      </c>
      <c r="C151" s="59" t="s">
        <v>250</v>
      </c>
      <c r="D151" s="79" t="s">
        <v>413</v>
      </c>
      <c r="E151" s="63">
        <v>40413</v>
      </c>
      <c r="F151" s="64" t="s">
        <v>274</v>
      </c>
      <c r="G151" s="64" t="s">
        <v>375</v>
      </c>
      <c r="H151" s="79" t="s">
        <v>547</v>
      </c>
    </row>
    <row r="152" spans="1:8" ht="14.45" customHeight="1" x14ac:dyDescent="0.25">
      <c r="A152" s="79">
        <v>853</v>
      </c>
      <c r="B152" s="79">
        <v>103084</v>
      </c>
      <c r="C152" s="59" t="s">
        <v>251</v>
      </c>
      <c r="D152" s="79" t="s">
        <v>421</v>
      </c>
      <c r="E152" s="63">
        <v>39633</v>
      </c>
      <c r="F152" s="64" t="s">
        <v>274</v>
      </c>
      <c r="G152" s="64" t="s">
        <v>375</v>
      </c>
      <c r="H152" s="79" t="s">
        <v>244</v>
      </c>
    </row>
    <row r="153" spans="1:8" x14ac:dyDescent="0.25">
      <c r="A153" s="79">
        <v>855</v>
      </c>
      <c r="B153" s="79">
        <v>107140</v>
      </c>
      <c r="C153" s="58" t="s">
        <v>248</v>
      </c>
      <c r="D153" s="79" t="s">
        <v>384</v>
      </c>
      <c r="E153" s="63">
        <v>41872</v>
      </c>
      <c r="F153" s="64" t="s">
        <v>274</v>
      </c>
      <c r="G153" s="64" t="s">
        <v>375</v>
      </c>
      <c r="H153" s="79" t="s">
        <v>242</v>
      </c>
    </row>
    <row r="154" spans="1:8" ht="14.45" customHeight="1" x14ac:dyDescent="0.25">
      <c r="A154" s="79">
        <v>867</v>
      </c>
      <c r="B154" s="79">
        <v>107143</v>
      </c>
      <c r="C154" s="59" t="s">
        <v>250</v>
      </c>
      <c r="D154" s="79" t="s">
        <v>402</v>
      </c>
      <c r="E154" s="63">
        <v>40507</v>
      </c>
      <c r="F154" s="64" t="s">
        <v>273</v>
      </c>
      <c r="G154" s="64" t="s">
        <v>375</v>
      </c>
      <c r="H154" s="79" t="s">
        <v>242</v>
      </c>
    </row>
    <row r="155" spans="1:8" ht="14.45" customHeight="1" x14ac:dyDescent="0.25">
      <c r="A155" s="79">
        <v>869</v>
      </c>
      <c r="B155" s="79">
        <v>107144</v>
      </c>
      <c r="C155" s="59" t="s">
        <v>252</v>
      </c>
      <c r="D155" s="79" t="s">
        <v>403</v>
      </c>
      <c r="E155" s="63">
        <v>39212</v>
      </c>
      <c r="F155" s="64" t="s">
        <v>274</v>
      </c>
      <c r="G155" s="64" t="s">
        <v>375</v>
      </c>
      <c r="H155" s="79" t="s">
        <v>242</v>
      </c>
    </row>
    <row r="156" spans="1:8" ht="14.45" customHeight="1" x14ac:dyDescent="0.25">
      <c r="A156" s="61">
        <v>874</v>
      </c>
      <c r="B156" s="64">
        <v>102511</v>
      </c>
      <c r="C156" s="59" t="s">
        <v>252</v>
      </c>
      <c r="D156" s="81" t="s">
        <v>289</v>
      </c>
      <c r="E156" s="63">
        <v>38894</v>
      </c>
      <c r="F156" s="65" t="s">
        <v>274</v>
      </c>
      <c r="G156" s="64"/>
      <c r="H156" s="79" t="s">
        <v>245</v>
      </c>
    </row>
    <row r="157" spans="1:8" ht="14.45" customHeight="1" x14ac:dyDescent="0.25">
      <c r="A157" s="79">
        <v>880</v>
      </c>
      <c r="B157" s="79">
        <v>107145</v>
      </c>
      <c r="C157" s="59" t="s">
        <v>249</v>
      </c>
      <c r="D157" s="79" t="s">
        <v>400</v>
      </c>
      <c r="E157" s="63">
        <v>41550</v>
      </c>
      <c r="F157" s="64" t="s">
        <v>274</v>
      </c>
      <c r="G157" s="64" t="s">
        <v>375</v>
      </c>
      <c r="H157" s="79" t="s">
        <v>242</v>
      </c>
    </row>
    <row r="158" spans="1:8" ht="14.45" customHeight="1" x14ac:dyDescent="0.25">
      <c r="A158" s="79">
        <v>888</v>
      </c>
      <c r="B158" s="79">
        <v>107146</v>
      </c>
      <c r="C158" s="59" t="s">
        <v>249</v>
      </c>
      <c r="D158" s="79" t="s">
        <v>383</v>
      </c>
      <c r="E158" s="63">
        <v>41290</v>
      </c>
      <c r="F158" s="64" t="s">
        <v>273</v>
      </c>
      <c r="G158" s="64" t="s">
        <v>375</v>
      </c>
      <c r="H158" s="79" t="s">
        <v>242</v>
      </c>
    </row>
    <row r="159" spans="1:8" ht="14.45" customHeight="1" x14ac:dyDescent="0.25">
      <c r="A159" s="79">
        <v>890</v>
      </c>
      <c r="B159" s="79">
        <v>107153</v>
      </c>
      <c r="C159" s="59" t="s">
        <v>250</v>
      </c>
      <c r="D159" s="79" t="s">
        <v>401</v>
      </c>
      <c r="E159" s="63">
        <v>40598</v>
      </c>
      <c r="F159" s="64" t="s">
        <v>274</v>
      </c>
      <c r="G159" s="64" t="s">
        <v>375</v>
      </c>
      <c r="H159" s="79" t="s">
        <v>242</v>
      </c>
    </row>
    <row r="160" spans="1:8" ht="14.45" customHeight="1" x14ac:dyDescent="0.25">
      <c r="A160" s="79">
        <v>891</v>
      </c>
      <c r="B160" s="79">
        <v>107159</v>
      </c>
      <c r="C160" s="58" t="s">
        <v>248</v>
      </c>
      <c r="D160" s="79" t="s">
        <v>382</v>
      </c>
      <c r="E160" s="63">
        <v>41649</v>
      </c>
      <c r="F160" s="64" t="s">
        <v>274</v>
      </c>
      <c r="G160" s="64" t="s">
        <v>375</v>
      </c>
      <c r="H160" s="79" t="s">
        <v>242</v>
      </c>
    </row>
    <row r="161" spans="1:8" x14ac:dyDescent="0.25">
      <c r="A161" s="79">
        <v>893</v>
      </c>
      <c r="B161" s="79">
        <v>103073</v>
      </c>
      <c r="C161" s="59" t="s">
        <v>252</v>
      </c>
      <c r="D161" s="79" t="s">
        <v>446</v>
      </c>
      <c r="E161" s="63">
        <v>38918</v>
      </c>
      <c r="F161" s="64" t="s">
        <v>273</v>
      </c>
      <c r="G161" s="64" t="s">
        <v>375</v>
      </c>
      <c r="H161" s="79" t="s">
        <v>244</v>
      </c>
    </row>
    <row r="162" spans="1:8" ht="14.45" customHeight="1" x14ac:dyDescent="0.25">
      <c r="A162" s="61">
        <v>898</v>
      </c>
      <c r="B162" s="64">
        <v>103977</v>
      </c>
      <c r="C162" s="59" t="s">
        <v>252</v>
      </c>
      <c r="D162" s="81" t="s">
        <v>300</v>
      </c>
      <c r="E162" s="63">
        <v>39153</v>
      </c>
      <c r="F162" s="65" t="s">
        <v>274</v>
      </c>
      <c r="G162" s="64"/>
      <c r="H162" s="79" t="s">
        <v>245</v>
      </c>
    </row>
    <row r="163" spans="1:8" ht="14.45" customHeight="1" x14ac:dyDescent="0.25">
      <c r="A163" s="79">
        <v>907</v>
      </c>
      <c r="B163" s="83">
        <v>104678</v>
      </c>
      <c r="C163" s="59" t="s">
        <v>251</v>
      </c>
      <c r="D163" s="80" t="s">
        <v>341</v>
      </c>
      <c r="E163" s="63">
        <v>39756</v>
      </c>
      <c r="F163" s="64" t="s">
        <v>273</v>
      </c>
      <c r="G163" s="64"/>
      <c r="H163" s="79" t="s">
        <v>238</v>
      </c>
    </row>
    <row r="164" spans="1:8" ht="14.45" customHeight="1" x14ac:dyDescent="0.25">
      <c r="A164" s="79">
        <v>916</v>
      </c>
      <c r="B164" s="83">
        <v>104683</v>
      </c>
      <c r="C164" s="59" t="s">
        <v>250</v>
      </c>
      <c r="D164" s="80" t="s">
        <v>325</v>
      </c>
      <c r="E164" s="63">
        <v>40358</v>
      </c>
      <c r="F164" s="64" t="s">
        <v>274</v>
      </c>
      <c r="G164" s="64"/>
      <c r="H164" s="79" t="s">
        <v>238</v>
      </c>
    </row>
    <row r="165" spans="1:8" ht="14.45" customHeight="1" x14ac:dyDescent="0.25">
      <c r="A165" s="79">
        <v>918</v>
      </c>
      <c r="B165" s="83">
        <v>104684</v>
      </c>
      <c r="C165" s="59" t="s">
        <v>252</v>
      </c>
      <c r="D165" s="80" t="s">
        <v>336</v>
      </c>
      <c r="E165" s="63">
        <v>38993</v>
      </c>
      <c r="F165" s="64" t="s">
        <v>274</v>
      </c>
      <c r="G165" s="64"/>
      <c r="H165" s="79" t="s">
        <v>238</v>
      </c>
    </row>
    <row r="166" spans="1:8" x14ac:dyDescent="0.25">
      <c r="A166" s="79">
        <v>940</v>
      </c>
      <c r="B166" s="79">
        <v>104692</v>
      </c>
      <c r="C166" s="59" t="s">
        <v>251</v>
      </c>
      <c r="D166" s="79" t="s">
        <v>431</v>
      </c>
      <c r="E166" s="63">
        <v>39954</v>
      </c>
      <c r="F166" s="64" t="s">
        <v>273</v>
      </c>
      <c r="G166" s="64" t="s">
        <v>375</v>
      </c>
      <c r="H166" s="79" t="s">
        <v>244</v>
      </c>
    </row>
    <row r="167" spans="1:8" ht="14.45" customHeight="1" x14ac:dyDescent="0.25">
      <c r="A167" s="79">
        <v>941</v>
      </c>
      <c r="B167" s="79">
        <v>104693</v>
      </c>
      <c r="C167" s="59" t="s">
        <v>251</v>
      </c>
      <c r="D167" s="79" t="s">
        <v>432</v>
      </c>
      <c r="E167" s="63">
        <v>39615</v>
      </c>
      <c r="F167" s="64" t="s">
        <v>274</v>
      </c>
      <c r="G167" s="64" t="s">
        <v>372</v>
      </c>
      <c r="H167" s="79" t="s">
        <v>244</v>
      </c>
    </row>
    <row r="168" spans="1:8" ht="14.45" customHeight="1" x14ac:dyDescent="0.25">
      <c r="A168" s="79">
        <v>954</v>
      </c>
      <c r="B168" s="79">
        <v>105294</v>
      </c>
      <c r="C168" s="59" t="s">
        <v>250</v>
      </c>
      <c r="D168" s="79" t="s">
        <v>452</v>
      </c>
      <c r="E168" s="63">
        <v>40503</v>
      </c>
      <c r="F168" s="64" t="s">
        <v>274</v>
      </c>
      <c r="G168" s="64" t="s">
        <v>375</v>
      </c>
      <c r="H168" s="79" t="s">
        <v>453</v>
      </c>
    </row>
    <row r="169" spans="1:8" ht="14.45" customHeight="1" x14ac:dyDescent="0.25">
      <c r="A169" s="79">
        <v>977</v>
      </c>
      <c r="B169" s="79">
        <v>104696</v>
      </c>
      <c r="C169" s="59" t="s">
        <v>250</v>
      </c>
      <c r="D169" s="79" t="s">
        <v>442</v>
      </c>
      <c r="E169" s="63">
        <v>40769</v>
      </c>
      <c r="F169" s="64" t="s">
        <v>274</v>
      </c>
      <c r="G169" s="64" t="s">
        <v>372</v>
      </c>
      <c r="H169" s="79" t="s">
        <v>244</v>
      </c>
    </row>
    <row r="170" spans="1:8" ht="14.45" customHeight="1" x14ac:dyDescent="0.25">
      <c r="A170" s="79">
        <v>980</v>
      </c>
      <c r="B170" s="79">
        <v>103102</v>
      </c>
      <c r="C170" s="59" t="s">
        <v>252</v>
      </c>
      <c r="D170" s="79" t="s">
        <v>491</v>
      </c>
      <c r="E170" s="63">
        <v>38847</v>
      </c>
      <c r="F170" s="64" t="s">
        <v>273</v>
      </c>
      <c r="G170" s="64" t="s">
        <v>375</v>
      </c>
      <c r="H170" s="79" t="s">
        <v>237</v>
      </c>
    </row>
    <row r="171" spans="1:8" x14ac:dyDescent="0.25">
      <c r="A171" s="79">
        <v>983</v>
      </c>
      <c r="B171" s="79">
        <v>104072</v>
      </c>
      <c r="C171" s="59" t="s">
        <v>252</v>
      </c>
      <c r="D171" s="79" t="s">
        <v>507</v>
      </c>
      <c r="E171" s="63">
        <v>39409</v>
      </c>
      <c r="F171" s="64" t="s">
        <v>273</v>
      </c>
      <c r="G171" s="64" t="s">
        <v>375</v>
      </c>
      <c r="H171" s="79" t="s">
        <v>240</v>
      </c>
    </row>
    <row r="172" spans="1:8" x14ac:dyDescent="0.25">
      <c r="A172" s="53">
        <v>1004</v>
      </c>
      <c r="B172" s="53">
        <v>105540</v>
      </c>
      <c r="C172" s="59" t="s">
        <v>251</v>
      </c>
      <c r="D172" s="78" t="s">
        <v>294</v>
      </c>
      <c r="E172" s="63">
        <v>39802</v>
      </c>
      <c r="F172" s="65" t="s">
        <v>274</v>
      </c>
      <c r="G172" s="64"/>
      <c r="H172" s="79" t="s">
        <v>245</v>
      </c>
    </row>
    <row r="173" spans="1:8" ht="14.45" customHeight="1" x14ac:dyDescent="0.25">
      <c r="A173" s="79">
        <v>1013</v>
      </c>
      <c r="B173" s="83">
        <v>107227</v>
      </c>
      <c r="C173" s="59" t="s">
        <v>249</v>
      </c>
      <c r="D173" s="80" t="s">
        <v>317</v>
      </c>
      <c r="E173" s="63">
        <v>40921</v>
      </c>
      <c r="F173" s="53" t="s">
        <v>274</v>
      </c>
      <c r="G173" s="64"/>
      <c r="H173" s="79" t="s">
        <v>238</v>
      </c>
    </row>
    <row r="174" spans="1:8" ht="14.45" customHeight="1" x14ac:dyDescent="0.25">
      <c r="A174" s="64">
        <v>1031</v>
      </c>
      <c r="B174" s="64">
        <v>105583</v>
      </c>
      <c r="C174" s="59" t="s">
        <v>251</v>
      </c>
      <c r="D174" s="81" t="s">
        <v>284</v>
      </c>
      <c r="E174" s="63">
        <v>39909</v>
      </c>
      <c r="F174" s="65" t="s">
        <v>274</v>
      </c>
      <c r="G174" s="64"/>
      <c r="H174" s="79" t="s">
        <v>245</v>
      </c>
    </row>
    <row r="175" spans="1:8" ht="14.45" customHeight="1" x14ac:dyDescent="0.25">
      <c r="A175" s="79">
        <v>1035</v>
      </c>
      <c r="B175" s="79">
        <v>105703</v>
      </c>
      <c r="C175" s="59" t="s">
        <v>249</v>
      </c>
      <c r="D175" s="79" t="s">
        <v>520</v>
      </c>
      <c r="E175" s="63">
        <v>40941</v>
      </c>
      <c r="F175" s="64" t="s">
        <v>273</v>
      </c>
      <c r="G175" s="64" t="s">
        <v>375</v>
      </c>
      <c r="H175" s="79" t="s">
        <v>246</v>
      </c>
    </row>
    <row r="176" spans="1:8" ht="14.45" customHeight="1" x14ac:dyDescent="0.25">
      <c r="A176" s="79">
        <v>1044</v>
      </c>
      <c r="B176" s="79">
        <v>104689</v>
      </c>
      <c r="C176" s="59" t="s">
        <v>249</v>
      </c>
      <c r="D176" s="79" t="s">
        <v>427</v>
      </c>
      <c r="E176" s="63">
        <v>41089</v>
      </c>
      <c r="F176" s="64" t="s">
        <v>274</v>
      </c>
      <c r="G176" s="64" t="s">
        <v>375</v>
      </c>
      <c r="H176" s="79" t="s">
        <v>244</v>
      </c>
    </row>
    <row r="177" spans="1:8" ht="14.45" customHeight="1" x14ac:dyDescent="0.25">
      <c r="A177" s="79">
        <v>1046</v>
      </c>
      <c r="B177" s="79">
        <v>105735</v>
      </c>
      <c r="C177" s="59" t="s">
        <v>252</v>
      </c>
      <c r="D177" s="79" t="s">
        <v>449</v>
      </c>
      <c r="E177" s="63">
        <v>39046</v>
      </c>
      <c r="F177" s="64" t="s">
        <v>274</v>
      </c>
      <c r="G177" s="64" t="s">
        <v>375</v>
      </c>
      <c r="H177" s="79" t="s">
        <v>244</v>
      </c>
    </row>
    <row r="178" spans="1:8" ht="14.45" customHeight="1" x14ac:dyDescent="0.25">
      <c r="A178" s="79">
        <v>1048</v>
      </c>
      <c r="B178" s="79">
        <v>105736</v>
      </c>
      <c r="C178" s="59" t="s">
        <v>251</v>
      </c>
      <c r="D178" s="79" t="s">
        <v>415</v>
      </c>
      <c r="E178" s="63">
        <v>40074</v>
      </c>
      <c r="F178" s="64" t="s">
        <v>274</v>
      </c>
      <c r="G178" s="64" t="s">
        <v>375</v>
      </c>
      <c r="H178" s="79" t="s">
        <v>244</v>
      </c>
    </row>
    <row r="179" spans="1:8" ht="14.45" customHeight="1" x14ac:dyDescent="0.25">
      <c r="A179" s="79">
        <v>1049</v>
      </c>
      <c r="B179" s="79">
        <v>105737</v>
      </c>
      <c r="C179" s="59" t="s">
        <v>251</v>
      </c>
      <c r="D179" s="79" t="s">
        <v>430</v>
      </c>
      <c r="E179" s="63">
        <v>40074</v>
      </c>
      <c r="F179" s="64" t="s">
        <v>274</v>
      </c>
      <c r="G179" s="64" t="s">
        <v>375</v>
      </c>
      <c r="H179" s="79" t="s">
        <v>244</v>
      </c>
    </row>
    <row r="180" spans="1:8" ht="14.45" customHeight="1" x14ac:dyDescent="0.25">
      <c r="A180" s="79">
        <v>1053</v>
      </c>
      <c r="B180" s="79">
        <v>105782</v>
      </c>
      <c r="C180" s="59" t="s">
        <v>252</v>
      </c>
      <c r="D180" s="79" t="s">
        <v>364</v>
      </c>
      <c r="E180" s="63">
        <v>39139</v>
      </c>
      <c r="F180" s="64" t="s">
        <v>274</v>
      </c>
      <c r="G180" s="64"/>
      <c r="H180" s="79" t="s">
        <v>243</v>
      </c>
    </row>
    <row r="181" spans="1:8" ht="14.45" customHeight="1" x14ac:dyDescent="0.25">
      <c r="A181" s="79">
        <v>1058</v>
      </c>
      <c r="B181" s="79">
        <v>105808</v>
      </c>
      <c r="C181" s="59" t="s">
        <v>251</v>
      </c>
      <c r="D181" s="79" t="s">
        <v>405</v>
      </c>
      <c r="E181" s="63">
        <v>39963</v>
      </c>
      <c r="F181" s="64" t="s">
        <v>274</v>
      </c>
      <c r="G181" s="64" t="s">
        <v>375</v>
      </c>
      <c r="H181" s="79" t="s">
        <v>242</v>
      </c>
    </row>
    <row r="182" spans="1:8" ht="14.45" customHeight="1" x14ac:dyDescent="0.25">
      <c r="A182" s="79">
        <v>1059</v>
      </c>
      <c r="B182" s="79">
        <v>105809</v>
      </c>
      <c r="C182" s="59" t="s">
        <v>249</v>
      </c>
      <c r="D182" s="79" t="s">
        <v>404</v>
      </c>
      <c r="E182" s="63">
        <v>41068</v>
      </c>
      <c r="F182" s="64" t="s">
        <v>274</v>
      </c>
      <c r="G182" s="64" t="s">
        <v>375</v>
      </c>
      <c r="H182" s="79" t="s">
        <v>242</v>
      </c>
    </row>
    <row r="183" spans="1:8" ht="14.45" customHeight="1" x14ac:dyDescent="0.25">
      <c r="A183" s="79">
        <v>1072</v>
      </c>
      <c r="B183" s="83">
        <v>105840</v>
      </c>
      <c r="C183" s="59" t="s">
        <v>251</v>
      </c>
      <c r="D183" s="80" t="s">
        <v>342</v>
      </c>
      <c r="E183" s="63">
        <v>39770</v>
      </c>
      <c r="F183" s="64" t="s">
        <v>273</v>
      </c>
      <c r="G183" s="64"/>
      <c r="H183" s="79" t="s">
        <v>238</v>
      </c>
    </row>
    <row r="184" spans="1:8" ht="14.45" customHeight="1" x14ac:dyDescent="0.25">
      <c r="A184" s="79">
        <v>1080</v>
      </c>
      <c r="B184" s="79">
        <v>105848</v>
      </c>
      <c r="C184" s="59" t="s">
        <v>249</v>
      </c>
      <c r="D184" s="79" t="s">
        <v>443</v>
      </c>
      <c r="E184" s="63">
        <v>40986</v>
      </c>
      <c r="F184" s="64" t="s">
        <v>274</v>
      </c>
      <c r="G184" s="64" t="s">
        <v>375</v>
      </c>
      <c r="H184" s="79" t="s">
        <v>244</v>
      </c>
    </row>
    <row r="185" spans="1:8" ht="14.45" customHeight="1" x14ac:dyDescent="0.25">
      <c r="A185" s="79">
        <v>1086</v>
      </c>
      <c r="B185" s="79">
        <v>105872</v>
      </c>
      <c r="C185" s="59" t="s">
        <v>250</v>
      </c>
      <c r="D185" s="79" t="s">
        <v>467</v>
      </c>
      <c r="E185" s="63">
        <v>40490</v>
      </c>
      <c r="F185" s="64" t="s">
        <v>274</v>
      </c>
      <c r="G185" s="64" t="s">
        <v>375</v>
      </c>
      <c r="H185" s="79" t="s">
        <v>237</v>
      </c>
    </row>
    <row r="186" spans="1:8" ht="14.45" customHeight="1" x14ac:dyDescent="0.25">
      <c r="A186" s="79">
        <v>1095</v>
      </c>
      <c r="B186" s="79">
        <v>105893</v>
      </c>
      <c r="C186" s="59" t="s">
        <v>252</v>
      </c>
      <c r="D186" s="79" t="s">
        <v>512</v>
      </c>
      <c r="E186" s="63">
        <v>39341</v>
      </c>
      <c r="F186" s="64" t="s">
        <v>274</v>
      </c>
      <c r="G186" s="64" t="s">
        <v>372</v>
      </c>
      <c r="H186" s="79" t="s">
        <v>240</v>
      </c>
    </row>
    <row r="187" spans="1:8" ht="14.45" customHeight="1" x14ac:dyDescent="0.25">
      <c r="A187" s="79">
        <v>1096</v>
      </c>
      <c r="B187" s="79">
        <v>105894</v>
      </c>
      <c r="C187" s="59" t="s">
        <v>251</v>
      </c>
      <c r="D187" s="79" t="s">
        <v>502</v>
      </c>
      <c r="E187" s="63">
        <v>39589</v>
      </c>
      <c r="F187" s="64" t="s">
        <v>273</v>
      </c>
      <c r="G187" s="64" t="s">
        <v>375</v>
      </c>
      <c r="H187" s="79" t="s">
        <v>240</v>
      </c>
    </row>
    <row r="188" spans="1:8" x14ac:dyDescent="0.25">
      <c r="A188" s="79">
        <v>1120</v>
      </c>
      <c r="B188" s="79">
        <v>105919</v>
      </c>
      <c r="C188" s="59" t="s">
        <v>252</v>
      </c>
      <c r="D188" s="79" t="s">
        <v>495</v>
      </c>
      <c r="E188" s="63">
        <v>39249</v>
      </c>
      <c r="F188" s="64" t="s">
        <v>273</v>
      </c>
      <c r="G188" s="64" t="s">
        <v>375</v>
      </c>
      <c r="H188" s="79" t="s">
        <v>240</v>
      </c>
    </row>
    <row r="189" spans="1:8" ht="14.45" customHeight="1" x14ac:dyDescent="0.25">
      <c r="A189" s="79">
        <v>1127</v>
      </c>
      <c r="B189" s="79">
        <v>105932</v>
      </c>
      <c r="C189" s="59" t="s">
        <v>251</v>
      </c>
      <c r="D189" s="79" t="s">
        <v>459</v>
      </c>
      <c r="E189" s="63">
        <v>40025</v>
      </c>
      <c r="F189" s="64" t="s">
        <v>273</v>
      </c>
      <c r="G189" s="64" t="s">
        <v>375</v>
      </c>
      <c r="H189" s="79" t="s">
        <v>237</v>
      </c>
    </row>
    <row r="190" spans="1:8" ht="14.45" customHeight="1" x14ac:dyDescent="0.25">
      <c r="A190" s="79">
        <v>1130</v>
      </c>
      <c r="B190" s="79">
        <v>105935</v>
      </c>
      <c r="C190" s="59" t="s">
        <v>250</v>
      </c>
      <c r="D190" s="79" t="s">
        <v>376</v>
      </c>
      <c r="E190" s="63">
        <v>40778</v>
      </c>
      <c r="F190" s="64" t="s">
        <v>274</v>
      </c>
      <c r="G190" s="64" t="s">
        <v>375</v>
      </c>
      <c r="H190" s="79" t="s">
        <v>236</v>
      </c>
    </row>
    <row r="191" spans="1:8" ht="14.45" customHeight="1" x14ac:dyDescent="0.25">
      <c r="A191" s="79">
        <v>1163</v>
      </c>
      <c r="B191" s="79">
        <v>107265</v>
      </c>
      <c r="C191" s="59" t="s">
        <v>249</v>
      </c>
      <c r="D191" s="79" t="s">
        <v>353</v>
      </c>
      <c r="E191" s="63">
        <v>41234</v>
      </c>
      <c r="F191" s="64" t="s">
        <v>273</v>
      </c>
      <c r="G191" s="64"/>
      <c r="H191" s="79" t="s">
        <v>243</v>
      </c>
    </row>
    <row r="192" spans="1:8" ht="14.45" customHeight="1" x14ac:dyDescent="0.25">
      <c r="A192" s="79">
        <v>1164</v>
      </c>
      <c r="B192" s="79">
        <v>107266</v>
      </c>
      <c r="C192" s="59" t="s">
        <v>252</v>
      </c>
      <c r="D192" s="79" t="s">
        <v>366</v>
      </c>
      <c r="E192" s="63">
        <v>39008</v>
      </c>
      <c r="F192" s="64" t="s">
        <v>274</v>
      </c>
      <c r="G192" s="64"/>
      <c r="H192" s="79" t="s">
        <v>243</v>
      </c>
    </row>
    <row r="193" spans="1:8" x14ac:dyDescent="0.25">
      <c r="A193" s="79">
        <v>1165</v>
      </c>
      <c r="B193" s="79">
        <v>107274</v>
      </c>
      <c r="C193" s="59" t="s">
        <v>249</v>
      </c>
      <c r="D193" s="79" t="s">
        <v>500</v>
      </c>
      <c r="E193" s="63">
        <v>41566</v>
      </c>
      <c r="F193" s="64" t="s">
        <v>273</v>
      </c>
      <c r="G193" s="64" t="s">
        <v>375</v>
      </c>
      <c r="H193" s="79" t="s">
        <v>240</v>
      </c>
    </row>
    <row r="194" spans="1:8" ht="14.45" customHeight="1" x14ac:dyDescent="0.25">
      <c r="A194" s="79">
        <v>1202</v>
      </c>
      <c r="B194" s="79">
        <v>107294</v>
      </c>
      <c r="C194" s="59" t="s">
        <v>249</v>
      </c>
      <c r="D194" s="79" t="s">
        <v>387</v>
      </c>
      <c r="E194" s="63">
        <v>41541</v>
      </c>
      <c r="F194" s="64" t="s">
        <v>273</v>
      </c>
      <c r="G194" s="64" t="s">
        <v>375</v>
      </c>
      <c r="H194" s="79" t="s">
        <v>235</v>
      </c>
    </row>
    <row r="195" spans="1:8" ht="14.45" customHeight="1" x14ac:dyDescent="0.25">
      <c r="A195" s="79">
        <v>1223</v>
      </c>
      <c r="B195" s="83">
        <v>106093</v>
      </c>
      <c r="C195" s="59" t="s">
        <v>250</v>
      </c>
      <c r="D195" s="80" t="s">
        <v>322</v>
      </c>
      <c r="E195" s="63">
        <v>40415</v>
      </c>
      <c r="F195" s="64" t="s">
        <v>274</v>
      </c>
      <c r="G195" s="64"/>
      <c r="H195" s="79" t="s">
        <v>238</v>
      </c>
    </row>
    <row r="196" spans="1:8" ht="14.45" customHeight="1" x14ac:dyDescent="0.25">
      <c r="A196" s="79">
        <v>1230</v>
      </c>
      <c r="B196" s="79">
        <v>106105</v>
      </c>
      <c r="C196" s="59" t="s">
        <v>251</v>
      </c>
      <c r="D196" s="79" t="s">
        <v>493</v>
      </c>
      <c r="E196" s="63">
        <v>39498</v>
      </c>
      <c r="F196" s="64" t="s">
        <v>273</v>
      </c>
      <c r="G196" s="64" t="s">
        <v>375</v>
      </c>
      <c r="H196" s="79" t="s">
        <v>240</v>
      </c>
    </row>
    <row r="197" spans="1:8" ht="14.45" customHeight="1" x14ac:dyDescent="0.25">
      <c r="A197" s="79">
        <v>1268</v>
      </c>
      <c r="B197" s="83">
        <v>106222</v>
      </c>
      <c r="C197" s="59" t="s">
        <v>251</v>
      </c>
      <c r="D197" s="79" t="s">
        <v>330</v>
      </c>
      <c r="E197" s="63">
        <v>40170</v>
      </c>
      <c r="F197" s="64" t="s">
        <v>274</v>
      </c>
      <c r="G197" s="64"/>
      <c r="H197" s="79" t="s">
        <v>238</v>
      </c>
    </row>
    <row r="198" spans="1:8" x14ac:dyDescent="0.25">
      <c r="A198" s="79">
        <v>1312</v>
      </c>
      <c r="B198" s="79">
        <v>105355</v>
      </c>
      <c r="C198" s="59" t="s">
        <v>251</v>
      </c>
      <c r="D198" s="79" t="s">
        <v>410</v>
      </c>
      <c r="E198" s="63">
        <v>39610</v>
      </c>
      <c r="F198" s="64" t="s">
        <v>274</v>
      </c>
      <c r="G198" s="64" t="s">
        <v>375</v>
      </c>
      <c r="H198" s="79" t="s">
        <v>244</v>
      </c>
    </row>
    <row r="199" spans="1:8" ht="14.45" customHeight="1" x14ac:dyDescent="0.25">
      <c r="A199" s="79">
        <v>1317</v>
      </c>
      <c r="B199" s="79">
        <v>105366</v>
      </c>
      <c r="C199" s="59" t="s">
        <v>250</v>
      </c>
      <c r="D199" s="79" t="s">
        <v>496</v>
      </c>
      <c r="E199" s="63">
        <v>40733</v>
      </c>
      <c r="F199" s="64" t="s">
        <v>273</v>
      </c>
      <c r="G199" s="64" t="s">
        <v>375</v>
      </c>
      <c r="H199" s="79" t="s">
        <v>240</v>
      </c>
    </row>
    <row r="200" spans="1:8" ht="14.45" customHeight="1" x14ac:dyDescent="0.25">
      <c r="A200" s="79">
        <v>1318</v>
      </c>
      <c r="B200" s="79">
        <v>105367</v>
      </c>
      <c r="C200" s="59" t="s">
        <v>251</v>
      </c>
      <c r="D200" s="79" t="s">
        <v>510</v>
      </c>
      <c r="E200" s="63">
        <v>40163</v>
      </c>
      <c r="F200" s="64" t="s">
        <v>274</v>
      </c>
      <c r="G200" s="64" t="s">
        <v>375</v>
      </c>
      <c r="H200" s="79" t="s">
        <v>240</v>
      </c>
    </row>
    <row r="201" spans="1:8" ht="14.45" customHeight="1" x14ac:dyDescent="0.25">
      <c r="A201" s="79">
        <v>1322</v>
      </c>
      <c r="B201" s="79">
        <v>107352</v>
      </c>
      <c r="C201" s="59" t="s">
        <v>249</v>
      </c>
      <c r="D201" s="79" t="s">
        <v>370</v>
      </c>
      <c r="E201" s="63">
        <v>41410</v>
      </c>
      <c r="F201" s="64" t="s">
        <v>273</v>
      </c>
      <c r="G201" s="64"/>
      <c r="H201" s="79" t="s">
        <v>243</v>
      </c>
    </row>
    <row r="202" spans="1:8" ht="14.45" customHeight="1" x14ac:dyDescent="0.25">
      <c r="A202" s="79">
        <v>1326</v>
      </c>
      <c r="B202" s="79">
        <v>107353</v>
      </c>
      <c r="C202" s="59" t="s">
        <v>252</v>
      </c>
      <c r="D202" s="79" t="s">
        <v>367</v>
      </c>
      <c r="E202" s="63">
        <v>38862</v>
      </c>
      <c r="F202" s="64" t="s">
        <v>274</v>
      </c>
      <c r="G202" s="64"/>
      <c r="H202" s="79" t="s">
        <v>243</v>
      </c>
    </row>
    <row r="203" spans="1:8" ht="14.45" customHeight="1" x14ac:dyDescent="0.25">
      <c r="A203" s="79">
        <v>1336</v>
      </c>
      <c r="B203" s="79">
        <v>105419</v>
      </c>
      <c r="C203" s="59" t="s">
        <v>250</v>
      </c>
      <c r="D203" s="79" t="s">
        <v>463</v>
      </c>
      <c r="E203" s="63">
        <v>40902</v>
      </c>
      <c r="F203" s="64" t="s">
        <v>273</v>
      </c>
      <c r="G203" s="64" t="s">
        <v>375</v>
      </c>
      <c r="H203" s="79" t="s">
        <v>237</v>
      </c>
    </row>
    <row r="204" spans="1:8" ht="14.45" customHeight="1" x14ac:dyDescent="0.25">
      <c r="A204" s="79">
        <v>1365</v>
      </c>
      <c r="B204" s="83">
        <v>105458</v>
      </c>
      <c r="C204" s="59" t="s">
        <v>252</v>
      </c>
      <c r="D204" s="80" t="s">
        <v>338</v>
      </c>
      <c r="E204" s="63">
        <v>38743</v>
      </c>
      <c r="F204" s="64" t="s">
        <v>274</v>
      </c>
      <c r="G204" s="64"/>
      <c r="H204" s="79" t="s">
        <v>238</v>
      </c>
    </row>
    <row r="205" spans="1:8" ht="14.45" customHeight="1" x14ac:dyDescent="0.25">
      <c r="A205" s="79">
        <v>1388</v>
      </c>
      <c r="B205" s="79">
        <v>106328</v>
      </c>
      <c r="C205" s="59" t="s">
        <v>252</v>
      </c>
      <c r="D205" s="79" t="s">
        <v>440</v>
      </c>
      <c r="E205" s="63">
        <v>38881</v>
      </c>
      <c r="F205" s="64" t="s">
        <v>274</v>
      </c>
      <c r="G205" s="64" t="s">
        <v>375</v>
      </c>
      <c r="H205" s="79" t="s">
        <v>244</v>
      </c>
    </row>
    <row r="206" spans="1:8" ht="14.45" customHeight="1" x14ac:dyDescent="0.25">
      <c r="A206" s="64">
        <v>1405</v>
      </c>
      <c r="B206" s="64">
        <v>106401</v>
      </c>
      <c r="C206" s="59" t="s">
        <v>250</v>
      </c>
      <c r="D206" s="81" t="s">
        <v>297</v>
      </c>
      <c r="E206" s="63">
        <v>40401</v>
      </c>
      <c r="F206" s="65" t="s">
        <v>273</v>
      </c>
      <c r="G206" s="64"/>
      <c r="H206" s="79" t="s">
        <v>245</v>
      </c>
    </row>
    <row r="207" spans="1:8" ht="14.45" customHeight="1" x14ac:dyDescent="0.25">
      <c r="A207" s="79">
        <v>1411</v>
      </c>
      <c r="B207" s="79">
        <v>106410</v>
      </c>
      <c r="C207" s="59" t="s">
        <v>252</v>
      </c>
      <c r="D207" s="79" t="s">
        <v>398</v>
      </c>
      <c r="E207" s="63">
        <v>38979</v>
      </c>
      <c r="F207" s="64" t="s">
        <v>274</v>
      </c>
      <c r="G207" s="64" t="s">
        <v>375</v>
      </c>
      <c r="H207" s="79" t="s">
        <v>235</v>
      </c>
    </row>
    <row r="208" spans="1:8" ht="14.45" customHeight="1" x14ac:dyDescent="0.25">
      <c r="A208" s="79">
        <v>1740</v>
      </c>
      <c r="B208" s="79">
        <v>102637</v>
      </c>
      <c r="C208" s="59" t="s">
        <v>253</v>
      </c>
      <c r="D208" s="79" t="s">
        <v>389</v>
      </c>
      <c r="E208" s="63">
        <v>38225</v>
      </c>
      <c r="F208" s="64" t="s">
        <v>274</v>
      </c>
      <c r="G208" s="64" t="s">
        <v>375</v>
      </c>
      <c r="H208" s="79" t="s">
        <v>235</v>
      </c>
    </row>
    <row r="209" spans="1:8" ht="14.45" customHeight="1" x14ac:dyDescent="0.25">
      <c r="A209" s="79">
        <v>1742</v>
      </c>
      <c r="B209" s="79">
        <v>100515</v>
      </c>
      <c r="C209" s="59" t="s">
        <v>253</v>
      </c>
      <c r="D209" s="79" t="s">
        <v>425</v>
      </c>
      <c r="E209" s="63">
        <v>38105</v>
      </c>
      <c r="F209" s="64" t="s">
        <v>273</v>
      </c>
      <c r="G209" s="64" t="s">
        <v>375</v>
      </c>
      <c r="H209" s="79" t="s">
        <v>244</v>
      </c>
    </row>
    <row r="210" spans="1:8" ht="14.45" customHeight="1" x14ac:dyDescent="0.25">
      <c r="A210" s="79">
        <v>1763</v>
      </c>
      <c r="B210" s="79">
        <v>100472</v>
      </c>
      <c r="C210" s="59" t="s">
        <v>253</v>
      </c>
      <c r="D210" s="79" t="s">
        <v>522</v>
      </c>
      <c r="E210" s="63">
        <v>38269</v>
      </c>
      <c r="F210" s="64" t="s">
        <v>273</v>
      </c>
      <c r="G210" s="64" t="s">
        <v>375</v>
      </c>
      <c r="H210" s="79" t="s">
        <v>246</v>
      </c>
    </row>
    <row r="211" spans="1:8" ht="14.45" customHeight="1" x14ac:dyDescent="0.25">
      <c r="A211" s="79">
        <v>1765</v>
      </c>
      <c r="B211" s="79">
        <v>105072</v>
      </c>
      <c r="C211" s="59" t="s">
        <v>253</v>
      </c>
      <c r="D211" s="79" t="s">
        <v>456</v>
      </c>
      <c r="E211" s="63">
        <v>38328</v>
      </c>
      <c r="F211" s="64" t="s">
        <v>274</v>
      </c>
      <c r="G211" s="64" t="s">
        <v>375</v>
      </c>
      <c r="H211" s="79" t="s">
        <v>453</v>
      </c>
    </row>
    <row r="212" spans="1:8" ht="14.45" customHeight="1" x14ac:dyDescent="0.25">
      <c r="A212" s="79">
        <v>1773</v>
      </c>
      <c r="B212" s="79">
        <v>100760</v>
      </c>
      <c r="C212" s="59" t="s">
        <v>253</v>
      </c>
      <c r="D212" s="79" t="s">
        <v>448</v>
      </c>
      <c r="E212" s="63">
        <v>38036</v>
      </c>
      <c r="F212" s="64" t="s">
        <v>273</v>
      </c>
      <c r="G212" s="64" t="s">
        <v>375</v>
      </c>
      <c r="H212" s="79" t="s">
        <v>244</v>
      </c>
    </row>
    <row r="213" spans="1:8" ht="14.45" customHeight="1" x14ac:dyDescent="0.25">
      <c r="A213" s="79">
        <v>1778</v>
      </c>
      <c r="B213" s="79">
        <v>105354</v>
      </c>
      <c r="C213" s="59" t="s">
        <v>253</v>
      </c>
      <c r="D213" s="79" t="s">
        <v>424</v>
      </c>
      <c r="E213" s="63">
        <v>38316</v>
      </c>
      <c r="F213" s="64" t="s">
        <v>274</v>
      </c>
      <c r="G213" s="64" t="s">
        <v>375</v>
      </c>
      <c r="H213" s="79" t="s">
        <v>244</v>
      </c>
    </row>
    <row r="214" spans="1:8" ht="14.45" customHeight="1" x14ac:dyDescent="0.25">
      <c r="A214" s="79">
        <v>1780</v>
      </c>
      <c r="B214" s="79">
        <v>103089</v>
      </c>
      <c r="C214" s="59" t="s">
        <v>253</v>
      </c>
      <c r="D214" s="79" t="s">
        <v>441</v>
      </c>
      <c r="E214" s="63">
        <v>38326</v>
      </c>
      <c r="F214" s="64" t="s">
        <v>273</v>
      </c>
      <c r="G214" s="64" t="s">
        <v>375</v>
      </c>
      <c r="H214" s="79" t="s">
        <v>244</v>
      </c>
    </row>
    <row r="215" spans="1:8" ht="14.45" customHeight="1" x14ac:dyDescent="0.25">
      <c r="A215" s="79">
        <v>1805</v>
      </c>
      <c r="B215" s="79">
        <v>106912</v>
      </c>
      <c r="C215" s="59" t="s">
        <v>253</v>
      </c>
      <c r="D215" s="79" t="s">
        <v>396</v>
      </c>
      <c r="E215" s="63">
        <v>38319</v>
      </c>
      <c r="F215" s="64" t="s">
        <v>274</v>
      </c>
      <c r="G215" s="64" t="s">
        <v>375</v>
      </c>
      <c r="H215" s="79" t="s">
        <v>235</v>
      </c>
    </row>
    <row r="216" spans="1:8" ht="14.45" customHeight="1" x14ac:dyDescent="0.25">
      <c r="A216" s="79">
        <v>1810</v>
      </c>
      <c r="B216" s="79">
        <v>106994</v>
      </c>
      <c r="C216" s="59" t="s">
        <v>253</v>
      </c>
      <c r="D216" s="79" t="s">
        <v>392</v>
      </c>
      <c r="E216" s="63">
        <v>38300</v>
      </c>
      <c r="F216" s="64" t="s">
        <v>274</v>
      </c>
      <c r="G216" s="64" t="s">
        <v>375</v>
      </c>
      <c r="H216" s="79" t="s">
        <v>235</v>
      </c>
    </row>
    <row r="217" spans="1:8" ht="14.45" customHeight="1" x14ac:dyDescent="0.25">
      <c r="A217" s="79">
        <v>1847</v>
      </c>
      <c r="B217" s="79">
        <v>106832</v>
      </c>
      <c r="C217" s="59" t="s">
        <v>253</v>
      </c>
      <c r="D217" s="79" t="s">
        <v>399</v>
      </c>
      <c r="E217" s="63">
        <v>38427</v>
      </c>
      <c r="F217" s="64" t="s">
        <v>274</v>
      </c>
      <c r="G217" s="64" t="s">
        <v>375</v>
      </c>
      <c r="H217" s="79" t="s">
        <v>235</v>
      </c>
    </row>
    <row r="218" spans="1:8" ht="14.45" customHeight="1" x14ac:dyDescent="0.25">
      <c r="A218" s="79">
        <v>1850</v>
      </c>
      <c r="B218" s="79">
        <v>102084</v>
      </c>
      <c r="C218" s="59" t="s">
        <v>253</v>
      </c>
      <c r="D218" s="79" t="s">
        <v>511</v>
      </c>
      <c r="E218" s="63">
        <v>38665</v>
      </c>
      <c r="F218" s="64" t="s">
        <v>273</v>
      </c>
      <c r="G218" s="64" t="s">
        <v>375</v>
      </c>
      <c r="H218" s="79" t="s">
        <v>240</v>
      </c>
    </row>
    <row r="219" spans="1:8" ht="14.45" customHeight="1" x14ac:dyDescent="0.25">
      <c r="A219" s="79">
        <v>1851</v>
      </c>
      <c r="B219" s="79">
        <v>102075</v>
      </c>
      <c r="C219" s="59" t="s">
        <v>253</v>
      </c>
      <c r="D219" s="79" t="s">
        <v>508</v>
      </c>
      <c r="E219" s="63">
        <v>38469</v>
      </c>
      <c r="F219" s="64" t="s">
        <v>274</v>
      </c>
      <c r="G219" s="64" t="s">
        <v>375</v>
      </c>
      <c r="H219" s="79" t="s">
        <v>240</v>
      </c>
    </row>
    <row r="220" spans="1:8" ht="14.45" customHeight="1" x14ac:dyDescent="0.25">
      <c r="A220" s="79">
        <v>1852</v>
      </c>
      <c r="B220" s="79">
        <v>106403</v>
      </c>
      <c r="C220" s="59" t="s">
        <v>253</v>
      </c>
      <c r="D220" s="79" t="s">
        <v>393</v>
      </c>
      <c r="E220" s="63">
        <v>38401</v>
      </c>
      <c r="F220" s="64" t="s">
        <v>274</v>
      </c>
      <c r="G220" s="64" t="s">
        <v>375</v>
      </c>
      <c r="H220" s="79" t="s">
        <v>235</v>
      </c>
    </row>
    <row r="221" spans="1:8" ht="14.45" customHeight="1" x14ac:dyDescent="0.25">
      <c r="A221" s="79">
        <v>1854</v>
      </c>
      <c r="B221" s="79">
        <v>102210</v>
      </c>
      <c r="C221" s="59" t="s">
        <v>253</v>
      </c>
      <c r="D221" s="79" t="s">
        <v>438</v>
      </c>
      <c r="E221" s="63">
        <v>38536</v>
      </c>
      <c r="F221" s="64" t="s">
        <v>273</v>
      </c>
      <c r="G221" s="64" t="s">
        <v>375</v>
      </c>
      <c r="H221" s="79" t="s">
        <v>244</v>
      </c>
    </row>
    <row r="222" spans="1:8" ht="14.45" customHeight="1" x14ac:dyDescent="0.25">
      <c r="A222" s="79">
        <v>1855</v>
      </c>
      <c r="B222" s="79">
        <v>102225</v>
      </c>
      <c r="C222" s="59" t="s">
        <v>253</v>
      </c>
      <c r="D222" s="79" t="s">
        <v>408</v>
      </c>
      <c r="E222" s="63">
        <v>38408</v>
      </c>
      <c r="F222" s="64" t="s">
        <v>274</v>
      </c>
      <c r="G222" s="64" t="s">
        <v>375</v>
      </c>
      <c r="H222" s="79" t="s">
        <v>244</v>
      </c>
    </row>
    <row r="223" spans="1:8" ht="14.45" customHeight="1" x14ac:dyDescent="0.25">
      <c r="A223" s="79">
        <v>1861</v>
      </c>
      <c r="B223" s="79">
        <v>100784</v>
      </c>
      <c r="C223" s="59" t="s">
        <v>253</v>
      </c>
      <c r="D223" s="79" t="s">
        <v>409</v>
      </c>
      <c r="E223" s="63">
        <v>38530</v>
      </c>
      <c r="F223" s="64" t="s">
        <v>274</v>
      </c>
      <c r="G223" s="64" t="s">
        <v>375</v>
      </c>
      <c r="H223" s="79" t="s">
        <v>244</v>
      </c>
    </row>
    <row r="224" spans="1:8" ht="14.45" customHeight="1" x14ac:dyDescent="0.25">
      <c r="A224" s="79">
        <v>1862</v>
      </c>
      <c r="B224" s="79">
        <v>105677</v>
      </c>
      <c r="C224" s="59" t="s">
        <v>253</v>
      </c>
      <c r="D224" s="79" t="s">
        <v>422</v>
      </c>
      <c r="E224" s="63">
        <v>38446</v>
      </c>
      <c r="F224" s="64" t="s">
        <v>274</v>
      </c>
      <c r="G224" s="64" t="s">
        <v>375</v>
      </c>
      <c r="H224" s="79" t="s">
        <v>244</v>
      </c>
    </row>
    <row r="225" spans="1:8" ht="14.45" customHeight="1" x14ac:dyDescent="0.25">
      <c r="A225" s="61">
        <v>1863</v>
      </c>
      <c r="B225" s="64">
        <v>106844</v>
      </c>
      <c r="C225" s="59" t="s">
        <v>253</v>
      </c>
      <c r="D225" s="81" t="s">
        <v>293</v>
      </c>
      <c r="E225" s="63">
        <v>38587</v>
      </c>
      <c r="F225" s="65" t="s">
        <v>273</v>
      </c>
      <c r="G225" s="64"/>
      <c r="H225" s="79" t="s">
        <v>245</v>
      </c>
    </row>
    <row r="226" spans="1:8" ht="14.45" customHeight="1" x14ac:dyDescent="0.25">
      <c r="A226" s="79">
        <v>1869</v>
      </c>
      <c r="B226" s="79">
        <v>105702</v>
      </c>
      <c r="C226" s="59" t="s">
        <v>253</v>
      </c>
      <c r="D226" s="79" t="s">
        <v>517</v>
      </c>
      <c r="E226" s="63">
        <v>38529</v>
      </c>
      <c r="F226" s="64" t="s">
        <v>274</v>
      </c>
      <c r="G226" s="64" t="s">
        <v>375</v>
      </c>
      <c r="H226" s="79" t="s">
        <v>246</v>
      </c>
    </row>
    <row r="227" spans="1:8" ht="14.45" customHeight="1" x14ac:dyDescent="0.25">
      <c r="A227" s="79">
        <v>1878</v>
      </c>
      <c r="B227" s="79">
        <v>103096</v>
      </c>
      <c r="C227" s="59" t="s">
        <v>253</v>
      </c>
      <c r="D227" s="79" t="s">
        <v>487</v>
      </c>
      <c r="E227" s="63">
        <v>38693</v>
      </c>
      <c r="F227" s="64" t="s">
        <v>274</v>
      </c>
      <c r="G227" s="64" t="s">
        <v>375</v>
      </c>
      <c r="H227" s="79" t="s">
        <v>237</v>
      </c>
    </row>
    <row r="228" spans="1:8" ht="14.45" customHeight="1" x14ac:dyDescent="0.25">
      <c r="A228" s="79">
        <v>1884</v>
      </c>
      <c r="B228" s="79">
        <v>103092</v>
      </c>
      <c r="C228" s="59" t="s">
        <v>253</v>
      </c>
      <c r="D228" s="79" t="s">
        <v>490</v>
      </c>
      <c r="E228" s="63">
        <v>38661</v>
      </c>
      <c r="F228" s="64" t="s">
        <v>274</v>
      </c>
      <c r="G228" s="64" t="s">
        <v>375</v>
      </c>
      <c r="H228" s="79" t="s">
        <v>237</v>
      </c>
    </row>
    <row r="229" spans="1:8" ht="14.45" customHeight="1" x14ac:dyDescent="0.25">
      <c r="A229" s="79">
        <v>1885</v>
      </c>
      <c r="B229" s="79">
        <v>103097</v>
      </c>
      <c r="C229" s="59" t="s">
        <v>253</v>
      </c>
      <c r="D229" s="79" t="s">
        <v>492</v>
      </c>
      <c r="E229" s="63">
        <v>38363</v>
      </c>
      <c r="F229" s="64" t="s">
        <v>274</v>
      </c>
      <c r="G229" s="64" t="s">
        <v>375</v>
      </c>
      <c r="H229" s="79" t="s">
        <v>237</v>
      </c>
    </row>
    <row r="230" spans="1:8" ht="14.45" customHeight="1" x14ac:dyDescent="0.25">
      <c r="A230" s="79">
        <v>1891</v>
      </c>
      <c r="B230" s="79">
        <v>106402</v>
      </c>
      <c r="C230" s="59" t="s">
        <v>253</v>
      </c>
      <c r="D230" s="79" t="s">
        <v>397</v>
      </c>
      <c r="E230" s="63">
        <v>38572</v>
      </c>
      <c r="F230" s="64" t="s">
        <v>274</v>
      </c>
      <c r="G230" s="64" t="s">
        <v>375</v>
      </c>
      <c r="H230" s="79" t="s">
        <v>235</v>
      </c>
    </row>
    <row r="231" spans="1:8" ht="14.45" customHeight="1" x14ac:dyDescent="0.25">
      <c r="A231" s="79">
        <v>2239</v>
      </c>
      <c r="B231" s="79">
        <v>103376</v>
      </c>
      <c r="C231" s="64" t="s">
        <v>545</v>
      </c>
      <c r="D231" s="79" t="s">
        <v>469</v>
      </c>
      <c r="E231" s="63">
        <v>37857</v>
      </c>
      <c r="F231" s="64" t="s">
        <v>274</v>
      </c>
      <c r="G231" s="64" t="s">
        <v>375</v>
      </c>
      <c r="H231" s="79" t="s">
        <v>237</v>
      </c>
    </row>
    <row r="232" spans="1:8" ht="14.45" customHeight="1" x14ac:dyDescent="0.25">
      <c r="A232" s="79">
        <v>3043</v>
      </c>
      <c r="B232" s="79">
        <v>103183</v>
      </c>
      <c r="C232" s="64" t="s">
        <v>545</v>
      </c>
      <c r="D232" s="79" t="s">
        <v>489</v>
      </c>
      <c r="E232" s="63">
        <v>32830</v>
      </c>
      <c r="F232" s="64" t="s">
        <v>274</v>
      </c>
      <c r="G232" s="64" t="s">
        <v>375</v>
      </c>
      <c r="H232" s="79" t="s">
        <v>237</v>
      </c>
    </row>
    <row r="233" spans="1:8" ht="14.45" customHeight="1" x14ac:dyDescent="0.25">
      <c r="A233" s="64">
        <v>5319</v>
      </c>
      <c r="B233" s="64">
        <v>106216</v>
      </c>
      <c r="C233" s="59" t="s">
        <v>251</v>
      </c>
      <c r="D233" s="78" t="s">
        <v>285</v>
      </c>
      <c r="E233" s="63">
        <v>39848</v>
      </c>
      <c r="F233" s="65" t="s">
        <v>274</v>
      </c>
      <c r="G233" s="64"/>
      <c r="H233" s="79" t="s">
        <v>245</v>
      </c>
    </row>
    <row r="234" spans="1:8" ht="14.45" customHeight="1" x14ac:dyDescent="0.25">
      <c r="A234" s="79">
        <v>5326</v>
      </c>
      <c r="B234" s="79">
        <v>107793</v>
      </c>
      <c r="C234" s="59" t="s">
        <v>250</v>
      </c>
      <c r="D234" s="79" t="s">
        <v>537</v>
      </c>
      <c r="E234" s="63">
        <v>40268</v>
      </c>
      <c r="F234" s="64" t="s">
        <v>273</v>
      </c>
      <c r="G234" s="64" t="s">
        <v>372</v>
      </c>
      <c r="H234" s="79" t="s">
        <v>536</v>
      </c>
    </row>
    <row r="235" spans="1:8" ht="14.45" customHeight="1" x14ac:dyDescent="0.25">
      <c r="A235" s="61">
        <v>5338</v>
      </c>
      <c r="B235" s="64">
        <v>107756</v>
      </c>
      <c r="C235" s="59" t="s">
        <v>250</v>
      </c>
      <c r="D235" s="81" t="s">
        <v>299</v>
      </c>
      <c r="E235" s="63">
        <v>40331</v>
      </c>
      <c r="F235" s="65" t="s">
        <v>273</v>
      </c>
      <c r="G235" s="64"/>
      <c r="H235" s="79" t="s">
        <v>245</v>
      </c>
    </row>
    <row r="236" spans="1:8" ht="14.45" customHeight="1" x14ac:dyDescent="0.25">
      <c r="A236" s="64">
        <v>5344</v>
      </c>
      <c r="B236" s="64"/>
      <c r="C236" s="59" t="s">
        <v>249</v>
      </c>
      <c r="D236" s="80" t="s">
        <v>319</v>
      </c>
      <c r="E236" s="63">
        <v>41459</v>
      </c>
      <c r="F236" s="64" t="s">
        <v>274</v>
      </c>
      <c r="G236" s="64"/>
      <c r="H236" s="79" t="s">
        <v>238</v>
      </c>
    </row>
    <row r="237" spans="1:8" ht="14.45" customHeight="1" x14ac:dyDescent="0.25">
      <c r="A237" s="64">
        <v>5346</v>
      </c>
      <c r="B237" s="64"/>
      <c r="C237" s="59" t="s">
        <v>249</v>
      </c>
      <c r="D237" s="80" t="s">
        <v>320</v>
      </c>
      <c r="E237" s="63">
        <v>41327</v>
      </c>
      <c r="F237" s="64" t="s">
        <v>273</v>
      </c>
      <c r="G237" s="64"/>
      <c r="H237" s="79" t="s">
        <v>238</v>
      </c>
    </row>
    <row r="238" spans="1:8" ht="14.45" customHeight="1" x14ac:dyDescent="0.25">
      <c r="A238" s="64">
        <v>5347</v>
      </c>
      <c r="B238" s="64"/>
      <c r="C238" s="59" t="s">
        <v>249</v>
      </c>
      <c r="D238" s="80" t="s">
        <v>321</v>
      </c>
      <c r="E238" s="63">
        <v>41087</v>
      </c>
      <c r="F238" s="64" t="s">
        <v>274</v>
      </c>
      <c r="G238" s="64"/>
      <c r="H238" s="79" t="s">
        <v>238</v>
      </c>
    </row>
    <row r="239" spans="1:8" ht="14.45" customHeight="1" x14ac:dyDescent="0.25">
      <c r="A239" s="64">
        <v>5349</v>
      </c>
      <c r="B239" s="64"/>
      <c r="C239" s="58" t="s">
        <v>248</v>
      </c>
      <c r="D239" s="79" t="s">
        <v>307</v>
      </c>
      <c r="E239" s="63">
        <v>42303</v>
      </c>
      <c r="F239" s="53" t="s">
        <v>273</v>
      </c>
      <c r="G239" s="64"/>
      <c r="H239" s="79" t="s">
        <v>237</v>
      </c>
    </row>
    <row r="240" spans="1:8" ht="14.45" customHeight="1" x14ac:dyDescent="0.25">
      <c r="A240" s="64">
        <v>5350</v>
      </c>
      <c r="B240" s="64"/>
      <c r="C240" s="58" t="s">
        <v>248</v>
      </c>
      <c r="D240" s="79" t="s">
        <v>308</v>
      </c>
      <c r="E240" s="63">
        <v>42011</v>
      </c>
      <c r="F240" s="53" t="s">
        <v>273</v>
      </c>
      <c r="G240" s="64"/>
      <c r="H240" s="79" t="s">
        <v>237</v>
      </c>
    </row>
    <row r="241" spans="1:8" ht="14.45" customHeight="1" x14ac:dyDescent="0.25">
      <c r="A241" s="64">
        <v>5355</v>
      </c>
      <c r="B241" s="64"/>
      <c r="C241" s="59" t="s">
        <v>249</v>
      </c>
      <c r="D241" s="84" t="s">
        <v>551</v>
      </c>
      <c r="E241" s="63">
        <v>41092</v>
      </c>
      <c r="F241" s="64" t="s">
        <v>274</v>
      </c>
      <c r="G241" s="64"/>
      <c r="H241" s="79" t="s">
        <v>237</v>
      </c>
    </row>
    <row r="242" spans="1:8" ht="14.45" customHeight="1" x14ac:dyDescent="0.25">
      <c r="A242" s="64">
        <v>5356</v>
      </c>
      <c r="B242" s="64"/>
      <c r="C242" s="59" t="s">
        <v>249</v>
      </c>
      <c r="D242" s="79" t="s">
        <v>539</v>
      </c>
      <c r="E242" s="63">
        <v>40922</v>
      </c>
      <c r="F242" s="64" t="s">
        <v>273</v>
      </c>
      <c r="G242" s="64"/>
      <c r="H242" s="79" t="s">
        <v>237</v>
      </c>
    </row>
    <row r="243" spans="1:8" ht="14.45" customHeight="1" x14ac:dyDescent="0.25">
      <c r="A243" s="64">
        <v>5359</v>
      </c>
      <c r="B243" s="64"/>
      <c r="C243" s="59" t="s">
        <v>252</v>
      </c>
      <c r="D243" s="79" t="s">
        <v>542</v>
      </c>
      <c r="E243" s="63">
        <v>38892</v>
      </c>
      <c r="F243" s="64" t="s">
        <v>273</v>
      </c>
      <c r="G243" s="64"/>
      <c r="H243" s="79" t="s">
        <v>237</v>
      </c>
    </row>
    <row r="244" spans="1:8" ht="14.45" customHeight="1" x14ac:dyDescent="0.25">
      <c r="A244" s="64">
        <v>5360</v>
      </c>
      <c r="B244" s="53"/>
      <c r="C244" s="59" t="s">
        <v>252</v>
      </c>
      <c r="D244" s="79" t="s">
        <v>305</v>
      </c>
      <c r="E244" s="63">
        <v>39064</v>
      </c>
      <c r="F244" s="64" t="s">
        <v>274</v>
      </c>
      <c r="G244" s="64"/>
      <c r="H244" s="79" t="s">
        <v>237</v>
      </c>
    </row>
    <row r="245" spans="1:8" x14ac:dyDescent="0.25">
      <c r="A245" s="64">
        <v>5612</v>
      </c>
      <c r="B245" s="64"/>
      <c r="C245" s="59" t="s">
        <v>252</v>
      </c>
      <c r="D245" s="79" t="s">
        <v>311</v>
      </c>
      <c r="E245" s="63">
        <v>39408</v>
      </c>
      <c r="F245" s="64" t="s">
        <v>273</v>
      </c>
      <c r="G245" s="64"/>
      <c r="H245" s="79" t="s">
        <v>237</v>
      </c>
    </row>
    <row r="246" spans="1:8" ht="14.45" customHeight="1" x14ac:dyDescent="0.25">
      <c r="A246" s="64">
        <v>5619</v>
      </c>
      <c r="B246" s="53"/>
      <c r="C246" s="59" t="s">
        <v>252</v>
      </c>
      <c r="D246" s="79" t="s">
        <v>306</v>
      </c>
      <c r="E246" s="63">
        <v>39034</v>
      </c>
      <c r="F246" s="64" t="s">
        <v>273</v>
      </c>
      <c r="G246" s="64"/>
      <c r="H246" s="79" t="s">
        <v>237</v>
      </c>
    </row>
    <row r="247" spans="1:8" ht="14.45" customHeight="1" x14ac:dyDescent="0.25">
      <c r="A247" s="64">
        <v>5623</v>
      </c>
      <c r="B247" s="53"/>
      <c r="C247" s="59" t="s">
        <v>252</v>
      </c>
      <c r="D247" s="79" t="s">
        <v>544</v>
      </c>
      <c r="E247" s="63">
        <v>38988</v>
      </c>
      <c r="F247" s="64" t="s">
        <v>273</v>
      </c>
      <c r="G247" s="64"/>
      <c r="H247" s="79" t="s">
        <v>237</v>
      </c>
    </row>
    <row r="248" spans="1:8" ht="14.45" customHeight="1" x14ac:dyDescent="0.25">
      <c r="A248" s="64">
        <v>5624</v>
      </c>
      <c r="B248" s="53"/>
      <c r="C248" s="59" t="s">
        <v>252</v>
      </c>
      <c r="D248" s="79" t="s">
        <v>543</v>
      </c>
      <c r="E248" s="63">
        <v>38904</v>
      </c>
      <c r="F248" s="64" t="s">
        <v>273</v>
      </c>
      <c r="G248" s="64"/>
      <c r="H248" s="79" t="s">
        <v>237</v>
      </c>
    </row>
    <row r="249" spans="1:8" ht="14.45" customHeight="1" x14ac:dyDescent="0.25">
      <c r="A249" s="64">
        <v>5643</v>
      </c>
      <c r="B249" s="53"/>
      <c r="C249" s="59" t="s">
        <v>253</v>
      </c>
      <c r="D249" s="79" t="s">
        <v>541</v>
      </c>
      <c r="E249" s="63">
        <v>38603</v>
      </c>
      <c r="F249" s="64" t="s">
        <v>274</v>
      </c>
      <c r="G249" s="64"/>
      <c r="H249" s="79" t="s">
        <v>237</v>
      </c>
    </row>
    <row r="250" spans="1:8" ht="14.45" customHeight="1" x14ac:dyDescent="0.25">
      <c r="A250" s="64">
        <v>5647</v>
      </c>
      <c r="B250" s="53"/>
      <c r="C250" s="59" t="s">
        <v>253</v>
      </c>
      <c r="D250" s="79" t="s">
        <v>540</v>
      </c>
      <c r="E250" s="63">
        <v>38050</v>
      </c>
      <c r="F250" s="64" t="s">
        <v>274</v>
      </c>
      <c r="G250" s="64"/>
      <c r="H250" s="79" t="s">
        <v>237</v>
      </c>
    </row>
    <row r="251" spans="1:8" ht="14.45" customHeight="1" x14ac:dyDescent="0.25">
      <c r="A251" s="64">
        <v>5652</v>
      </c>
      <c r="B251" s="64"/>
      <c r="C251" s="64" t="s">
        <v>545</v>
      </c>
      <c r="D251" s="79" t="s">
        <v>310</v>
      </c>
      <c r="E251" s="63">
        <v>26084</v>
      </c>
      <c r="F251" s="64" t="s">
        <v>273</v>
      </c>
      <c r="G251" s="64"/>
      <c r="H251" s="79" t="s">
        <v>237</v>
      </c>
    </row>
    <row r="252" spans="1:8" ht="14.45" customHeight="1" x14ac:dyDescent="0.25">
      <c r="A252" s="64">
        <v>5654</v>
      </c>
      <c r="B252" s="64"/>
      <c r="C252" s="64" t="s">
        <v>545</v>
      </c>
      <c r="D252" s="79" t="s">
        <v>309</v>
      </c>
      <c r="E252" s="63">
        <v>25294</v>
      </c>
      <c r="F252" s="64" t="s">
        <v>274</v>
      </c>
      <c r="G252" s="64"/>
      <c r="H252" s="79" t="s">
        <v>237</v>
      </c>
    </row>
    <row r="253" spans="1:8" ht="14.45" customHeight="1" x14ac:dyDescent="0.25">
      <c r="A253" s="64">
        <v>5655</v>
      </c>
      <c r="B253" s="79"/>
      <c r="C253" s="59" t="s">
        <v>251</v>
      </c>
      <c r="D253" s="79" t="s">
        <v>548</v>
      </c>
      <c r="E253" s="63">
        <v>40138</v>
      </c>
      <c r="F253" s="64" t="s">
        <v>273</v>
      </c>
      <c r="G253" s="64"/>
      <c r="H253" s="79" t="s">
        <v>237</v>
      </c>
    </row>
    <row r="254" spans="1:8" ht="14.45" customHeight="1" x14ac:dyDescent="0.25">
      <c r="A254" s="64">
        <v>5667</v>
      </c>
      <c r="B254" s="64"/>
      <c r="C254" s="58" t="s">
        <v>248</v>
      </c>
      <c r="D254" s="78" t="s">
        <v>275</v>
      </c>
      <c r="E254" s="63">
        <v>41768</v>
      </c>
      <c r="F254" s="53" t="s">
        <v>274</v>
      </c>
      <c r="G254" s="64"/>
      <c r="H254" s="79" t="s">
        <v>236</v>
      </c>
    </row>
    <row r="255" spans="1:8" ht="14.45" customHeight="1" x14ac:dyDescent="0.25">
      <c r="A255" s="64">
        <v>5673</v>
      </c>
      <c r="B255" s="64"/>
      <c r="C255" s="59" t="s">
        <v>249</v>
      </c>
      <c r="D255" s="78" t="s">
        <v>276</v>
      </c>
      <c r="E255" s="63">
        <v>41480</v>
      </c>
      <c r="F255" s="53" t="s">
        <v>274</v>
      </c>
      <c r="G255" s="64"/>
      <c r="H255" s="79" t="s">
        <v>236</v>
      </c>
    </row>
    <row r="256" spans="1:8" ht="14.45" customHeight="1" x14ac:dyDescent="0.25">
      <c r="A256" s="64">
        <v>5682</v>
      </c>
      <c r="B256" s="79"/>
      <c r="C256" s="59" t="s">
        <v>249</v>
      </c>
      <c r="D256" s="79" t="s">
        <v>373</v>
      </c>
      <c r="E256" s="63">
        <v>41389</v>
      </c>
      <c r="F256" s="64" t="s">
        <v>273</v>
      </c>
      <c r="G256" s="64" t="s">
        <v>372</v>
      </c>
      <c r="H256" s="79" t="s">
        <v>547</v>
      </c>
    </row>
    <row r="257" spans="1:8" ht="14.45" customHeight="1" x14ac:dyDescent="0.25">
      <c r="A257" s="64">
        <v>5687</v>
      </c>
      <c r="B257" s="79"/>
      <c r="C257" s="59" t="s">
        <v>249</v>
      </c>
      <c r="D257" s="79" t="s">
        <v>381</v>
      </c>
      <c r="E257" s="63">
        <v>41378</v>
      </c>
      <c r="F257" s="64" t="s">
        <v>273</v>
      </c>
      <c r="G257" s="64" t="s">
        <v>372</v>
      </c>
      <c r="H257" s="79" t="s">
        <v>547</v>
      </c>
    </row>
    <row r="258" spans="1:8" ht="14.45" customHeight="1" x14ac:dyDescent="0.25">
      <c r="A258" s="64">
        <v>5688</v>
      </c>
      <c r="B258" s="79"/>
      <c r="C258" s="59" t="s">
        <v>250</v>
      </c>
      <c r="D258" s="79" t="s">
        <v>371</v>
      </c>
      <c r="E258" s="63">
        <v>40839</v>
      </c>
      <c r="F258" s="64" t="s">
        <v>274</v>
      </c>
      <c r="G258" s="64" t="s">
        <v>372</v>
      </c>
      <c r="H258" s="79" t="s">
        <v>547</v>
      </c>
    </row>
    <row r="259" spans="1:8" ht="14.45" customHeight="1" x14ac:dyDescent="0.25">
      <c r="A259" s="64">
        <v>5694</v>
      </c>
      <c r="B259" s="79"/>
      <c r="C259" s="59" t="s">
        <v>250</v>
      </c>
      <c r="D259" s="79" t="s">
        <v>501</v>
      </c>
      <c r="E259" s="63">
        <v>40388</v>
      </c>
      <c r="F259" s="64" t="s">
        <v>274</v>
      </c>
      <c r="G259" s="64" t="s">
        <v>372</v>
      </c>
      <c r="H259" s="79" t="s">
        <v>547</v>
      </c>
    </row>
    <row r="260" spans="1:8" ht="14.45" customHeight="1" x14ac:dyDescent="0.25">
      <c r="A260" s="64">
        <v>5695</v>
      </c>
      <c r="B260" s="64"/>
      <c r="C260" s="64"/>
      <c r="D260" s="78" t="s">
        <v>546</v>
      </c>
      <c r="E260" s="63">
        <v>39246</v>
      </c>
      <c r="F260" s="64" t="s">
        <v>274</v>
      </c>
      <c r="G260" s="64"/>
      <c r="H260" s="87" t="s">
        <v>547</v>
      </c>
    </row>
    <row r="261" spans="1:8" ht="14.45" customHeight="1" x14ac:dyDescent="0.25">
      <c r="A261" s="64">
        <v>5699</v>
      </c>
      <c r="B261" s="79"/>
      <c r="C261" s="59" t="s">
        <v>253</v>
      </c>
      <c r="D261" s="79" t="s">
        <v>505</v>
      </c>
      <c r="E261" s="63">
        <v>38591</v>
      </c>
      <c r="F261" s="64" t="s">
        <v>274</v>
      </c>
      <c r="G261" s="64" t="s">
        <v>372</v>
      </c>
      <c r="H261" s="79" t="s">
        <v>547</v>
      </c>
    </row>
    <row r="262" spans="1:8" x14ac:dyDescent="0.25">
      <c r="A262" s="64">
        <v>5700</v>
      </c>
      <c r="B262" s="64"/>
      <c r="C262" s="58" t="s">
        <v>248</v>
      </c>
      <c r="D262" s="79" t="s">
        <v>302</v>
      </c>
      <c r="E262" s="63">
        <v>42325</v>
      </c>
      <c r="F262" s="64" t="s">
        <v>273</v>
      </c>
      <c r="G262" s="64"/>
      <c r="H262" s="79" t="s">
        <v>235</v>
      </c>
    </row>
    <row r="263" spans="1:8" x14ac:dyDescent="0.25">
      <c r="A263" s="64">
        <v>5701</v>
      </c>
      <c r="B263" s="64"/>
      <c r="C263" s="59" t="s">
        <v>253</v>
      </c>
      <c r="D263" s="78" t="s">
        <v>301</v>
      </c>
      <c r="E263" s="63">
        <v>38476</v>
      </c>
      <c r="F263" s="64" t="s">
        <v>274</v>
      </c>
      <c r="G263" s="64"/>
      <c r="H263" s="79" t="s">
        <v>235</v>
      </c>
    </row>
    <row r="264" spans="1:8" ht="14.45" customHeight="1" x14ac:dyDescent="0.25">
      <c r="A264" s="64">
        <v>5702</v>
      </c>
      <c r="B264" s="53"/>
      <c r="C264" s="82"/>
      <c r="D264" s="78" t="s">
        <v>355</v>
      </c>
      <c r="E264" s="88">
        <v>41207</v>
      </c>
      <c r="F264" s="64" t="s">
        <v>273</v>
      </c>
      <c r="G264" s="64"/>
      <c r="H264" s="79" t="s">
        <v>243</v>
      </c>
    </row>
    <row r="265" spans="1:8" ht="14.45" customHeight="1" x14ac:dyDescent="0.25">
      <c r="A265" s="64">
        <v>5703</v>
      </c>
      <c r="B265" s="64"/>
      <c r="C265" s="64"/>
      <c r="D265" s="78" t="s">
        <v>357</v>
      </c>
      <c r="E265" s="88">
        <v>38987</v>
      </c>
      <c r="F265" s="64" t="s">
        <v>274</v>
      </c>
      <c r="G265" s="64"/>
      <c r="H265" s="79" t="s">
        <v>243</v>
      </c>
    </row>
    <row r="266" spans="1:8" ht="14.45" customHeight="1" x14ac:dyDescent="0.25">
      <c r="A266" s="64">
        <v>5704</v>
      </c>
      <c r="B266" s="64"/>
      <c r="C266" s="64"/>
      <c r="D266" s="78" t="s">
        <v>362</v>
      </c>
      <c r="E266" s="93">
        <v>38987</v>
      </c>
      <c r="F266" s="64" t="s">
        <v>274</v>
      </c>
      <c r="G266" s="64"/>
      <c r="H266" s="79" t="s">
        <v>243</v>
      </c>
    </row>
    <row r="267" spans="1:8" ht="14.45" customHeight="1" x14ac:dyDescent="0.25">
      <c r="A267" s="64">
        <v>5705</v>
      </c>
      <c r="B267" s="64"/>
      <c r="C267" s="64"/>
      <c r="D267" s="78" t="s">
        <v>358</v>
      </c>
      <c r="E267" s="93">
        <v>38731</v>
      </c>
      <c r="F267" s="64" t="s">
        <v>273</v>
      </c>
      <c r="G267" s="64"/>
      <c r="H267" s="79" t="s">
        <v>243</v>
      </c>
    </row>
    <row r="268" spans="1:8" ht="14.45" customHeight="1" x14ac:dyDescent="0.25">
      <c r="A268" s="79">
        <v>5707</v>
      </c>
      <c r="B268" s="79">
        <v>104691</v>
      </c>
      <c r="C268" s="59" t="s">
        <v>251</v>
      </c>
      <c r="D268" s="79" t="s">
        <v>417</v>
      </c>
      <c r="E268" s="89">
        <v>40014</v>
      </c>
      <c r="F268" s="64" t="s">
        <v>273</v>
      </c>
      <c r="G268" s="64" t="s">
        <v>375</v>
      </c>
      <c r="H268" s="79" t="s">
        <v>244</v>
      </c>
    </row>
    <row r="269" spans="1:8" ht="14.45" customHeight="1" x14ac:dyDescent="0.25">
      <c r="A269" s="64">
        <v>5708</v>
      </c>
      <c r="B269" s="53"/>
      <c r="C269" s="59" t="s">
        <v>248</v>
      </c>
      <c r="D269" s="79" t="s">
        <v>552</v>
      </c>
      <c r="E269" s="89">
        <v>41723</v>
      </c>
      <c r="F269" s="64" t="s">
        <v>273</v>
      </c>
      <c r="G269" s="64"/>
      <c r="H269" s="79" t="s">
        <v>237</v>
      </c>
    </row>
    <row r="270" spans="1:8" ht="14.45" customHeight="1" x14ac:dyDescent="0.25">
      <c r="A270" s="79">
        <v>5710</v>
      </c>
      <c r="B270" s="79">
        <v>104166</v>
      </c>
      <c r="C270" s="59" t="s">
        <v>251</v>
      </c>
      <c r="D270" s="79" t="s">
        <v>468</v>
      </c>
      <c r="E270" s="89">
        <v>40016</v>
      </c>
      <c r="F270" s="64" t="s">
        <v>274</v>
      </c>
      <c r="G270" s="64" t="s">
        <v>375</v>
      </c>
      <c r="H270" s="79" t="s">
        <v>237</v>
      </c>
    </row>
    <row r="271" spans="1:8" ht="14.45" customHeight="1" x14ac:dyDescent="0.25">
      <c r="A271" s="79">
        <v>5711</v>
      </c>
      <c r="B271" s="79">
        <v>107792</v>
      </c>
      <c r="C271" s="59" t="s">
        <v>250</v>
      </c>
      <c r="D271" s="79" t="s">
        <v>535</v>
      </c>
      <c r="E271" s="63">
        <v>40268</v>
      </c>
      <c r="F271" s="64" t="s">
        <v>273</v>
      </c>
      <c r="G271" s="64" t="s">
        <v>372</v>
      </c>
      <c r="H271" s="79" t="s">
        <v>536</v>
      </c>
    </row>
  </sheetData>
  <autoFilter ref="A1:H271">
    <sortState ref="A2:H271">
      <sortCondition ref="A1:A271"/>
    </sortState>
  </autoFilter>
  <sortState ref="A2:H273">
    <sortCondition descending="1" ref="E2:E273"/>
  </sortState>
  <mergeCells count="3">
    <mergeCell ref="K9:K11"/>
    <mergeCell ref="K12:K14"/>
    <mergeCell ref="K16:K20"/>
  </mergeCells>
  <printOptions horizontalCentered="1"/>
  <pageMargins left="0.35433070866141736" right="0.15748031496062992" top="0.74803149606299213" bottom="0.15748031496062992" header="0.31496062992125984" footer="0.31496062992125984"/>
  <pageSetup paperSize="9" scale="69" firstPageNumber="0" orientation="portrait" r:id="rId1"/>
  <rowBreaks count="1" manualBreakCount="1">
    <brk id="2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1"/>
  <sheetViews>
    <sheetView tabSelected="1" topLeftCell="A293" zoomScaleNormal="100" workbookViewId="0">
      <selection activeCell="E299" sqref="E299"/>
    </sheetView>
  </sheetViews>
  <sheetFormatPr defaultColWidth="9" defaultRowHeight="15.75" x14ac:dyDescent="0.25"/>
  <cols>
    <col min="1" max="1" width="5.28515625" style="2" customWidth="1"/>
    <col min="2" max="2" width="7.7109375" style="5" customWidth="1"/>
    <col min="3" max="3" width="7.7109375" style="2" customWidth="1"/>
    <col min="4" max="4" width="16" style="2" customWidth="1"/>
    <col min="5" max="5" width="30.5703125" style="2" bestFit="1" customWidth="1"/>
    <col min="6" max="6" width="8.140625" style="2" customWidth="1"/>
    <col min="7" max="7" width="33.85546875" style="2" bestFit="1" customWidth="1"/>
    <col min="8" max="8" width="9" style="1" customWidth="1"/>
    <col min="9" max="9" width="7.85546875" style="1" bestFit="1" customWidth="1"/>
    <col min="10" max="11" width="9" style="2"/>
    <col min="12" max="12" width="30" style="2" customWidth="1"/>
    <col min="13" max="1011" width="9" style="2"/>
    <col min="1012" max="1024" width="9.140625" style="6" customWidth="1"/>
  </cols>
  <sheetData>
    <row r="1" spans="1:1024" ht="18" customHeight="1" x14ac:dyDescent="0.25">
      <c r="A1" s="7" t="s">
        <v>256</v>
      </c>
      <c r="B1" s="8"/>
      <c r="C1" s="9"/>
      <c r="D1" s="9"/>
      <c r="E1" s="7"/>
      <c r="F1" s="7"/>
      <c r="G1" s="7"/>
      <c r="H1" s="10"/>
      <c r="I1" s="11"/>
    </row>
    <row r="2" spans="1:1024" ht="18" customHeight="1" x14ac:dyDescent="0.25">
      <c r="A2" s="7" t="s">
        <v>257</v>
      </c>
      <c r="B2" s="8"/>
      <c r="C2" s="9"/>
      <c r="D2" s="9"/>
      <c r="E2" s="7"/>
      <c r="F2" s="7"/>
      <c r="G2" s="7"/>
      <c r="H2" s="10"/>
      <c r="I2" s="12"/>
    </row>
    <row r="3" spans="1:1024" s="49" customFormat="1" ht="18" customHeight="1" x14ac:dyDescent="0.25">
      <c r="A3" s="38"/>
      <c r="B3" s="44"/>
      <c r="C3" s="45"/>
      <c r="D3" s="45"/>
      <c r="E3" s="38"/>
      <c r="F3" s="38"/>
      <c r="G3" s="38"/>
      <c r="H3" s="46"/>
      <c r="I3" s="47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</row>
    <row r="4" spans="1:1024" s="49" customFormat="1" ht="18" customHeight="1" x14ac:dyDescent="0.25">
      <c r="A4" s="15" t="s">
        <v>254</v>
      </c>
      <c r="B4" s="13"/>
      <c r="C4" s="15"/>
      <c r="D4" s="15"/>
      <c r="E4" s="51" t="s">
        <v>258</v>
      </c>
      <c r="F4" s="15"/>
      <c r="G4" s="15"/>
      <c r="H4" s="16"/>
      <c r="I4" s="1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</row>
    <row r="5" spans="1:1024" s="49" customFormat="1" ht="18" customHeight="1" x14ac:dyDescent="0.25">
      <c r="A5" s="17" t="s">
        <v>7</v>
      </c>
      <c r="B5" s="17" t="s">
        <v>0</v>
      </c>
      <c r="C5" s="17" t="s">
        <v>1</v>
      </c>
      <c r="D5" s="17" t="s">
        <v>247</v>
      </c>
      <c r="E5" s="17" t="s">
        <v>2</v>
      </c>
      <c r="F5" s="17" t="s">
        <v>4</v>
      </c>
      <c r="G5" s="17" t="s">
        <v>6</v>
      </c>
      <c r="H5" s="60"/>
      <c r="I5" s="17" t="s">
        <v>8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</row>
    <row r="6" spans="1:1024" s="49" customFormat="1" ht="17.45" customHeight="1" x14ac:dyDescent="0.25">
      <c r="A6" s="3"/>
      <c r="B6" s="64">
        <v>247</v>
      </c>
      <c r="C6" s="3">
        <f>IFERROR((VLOOKUP(B6,INSCRITOS!A:B,2,0)),"")</f>
        <v>107570</v>
      </c>
      <c r="D6" s="3" t="str">
        <f>IFERROR((VLOOKUP(B6,INSCRITOS!A:C,3,0)),"")</f>
        <v>6-7 anos</v>
      </c>
      <c r="E6" s="4" t="str">
        <f>IFERROR((VLOOKUP(B6,INSCRITOS!A:D,4,0)),"")</f>
        <v>Carolina Cruz</v>
      </c>
      <c r="F6" s="3" t="str">
        <f>IFERROR((VLOOKUP(B6,INSCRITOS!A:F,6,0)),"")</f>
        <v>F</v>
      </c>
      <c r="G6" s="4" t="str">
        <f>IFERROR((VLOOKUP(B6,INSCRITOS!A:H,8,0)),"")</f>
        <v>GDR Manique de Cima</v>
      </c>
      <c r="H6" s="19"/>
      <c r="I6" s="42">
        <v>100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8"/>
      <c r="ALY6" s="48"/>
      <c r="ALZ6" s="48"/>
      <c r="AMA6" s="48"/>
      <c r="AMB6" s="48"/>
      <c r="AMC6" s="48"/>
      <c r="AMD6" s="48"/>
      <c r="AME6" s="48"/>
      <c r="AMF6" s="48"/>
      <c r="AMG6" s="48"/>
      <c r="AMH6" s="48"/>
      <c r="AMI6" s="48"/>
      <c r="AMJ6" s="48"/>
    </row>
    <row r="7" spans="1:1024" s="49" customFormat="1" ht="18" customHeight="1" x14ac:dyDescent="0.25">
      <c r="A7" s="3"/>
      <c r="B7" s="64">
        <v>891</v>
      </c>
      <c r="C7" s="3">
        <f>IFERROR((VLOOKUP(B7,INSCRITOS!A:B,2,0)),"")</f>
        <v>107159</v>
      </c>
      <c r="D7" s="3" t="str">
        <f>IFERROR((VLOOKUP(B7,INSCRITOS!A:C,3,0)),"")</f>
        <v>6-7 anos</v>
      </c>
      <c r="E7" s="4" t="str">
        <f>IFERROR((VLOOKUP(B7,INSCRITOS!A:D,4,0)),"")</f>
        <v>Diogo Neves</v>
      </c>
      <c r="F7" s="3" t="str">
        <f>IFERROR((VLOOKUP(B7,INSCRITOS!A:F,6,0)),"")</f>
        <v>M</v>
      </c>
      <c r="G7" s="4" t="str">
        <f>IFERROR((VLOOKUP(B7,INSCRITOS!A:H,8,0)),"")</f>
        <v>Peniche A. C.</v>
      </c>
      <c r="H7" s="19"/>
      <c r="I7" s="42">
        <v>100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</row>
    <row r="8" spans="1:1024" s="49" customFormat="1" ht="18" customHeight="1" x14ac:dyDescent="0.25">
      <c r="A8" s="3"/>
      <c r="B8" s="64">
        <v>5700</v>
      </c>
      <c r="C8" s="3">
        <f>IFERROR((VLOOKUP(B8,INSCRITOS!A:B,2,0)),"")</f>
        <v>0</v>
      </c>
      <c r="D8" s="3" t="str">
        <f>IFERROR((VLOOKUP(B8,INSCRITOS!A:C,3,0)),"")</f>
        <v>6-7 anos</v>
      </c>
      <c r="E8" s="4" t="str">
        <f>IFERROR((VLOOKUP(B8,INSCRITOS!A:D,4,0)),"")</f>
        <v>Franccesca Arrieta</v>
      </c>
      <c r="F8" s="3" t="str">
        <f>IFERROR((VLOOKUP(B8,INSCRITOS!A:F,6,0)),"")</f>
        <v>F</v>
      </c>
      <c r="G8" s="4" t="str">
        <f>IFERROR((VLOOKUP(B8,INSCRITOS!A:H,8,0)),"")</f>
        <v>Pimpões Triatlo</v>
      </c>
      <c r="H8" s="19"/>
      <c r="I8" s="42">
        <v>100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</row>
    <row r="9" spans="1:1024" s="49" customFormat="1" ht="18" customHeight="1" x14ac:dyDescent="0.25">
      <c r="A9" s="3"/>
      <c r="B9" s="64">
        <v>5350</v>
      </c>
      <c r="C9" s="3">
        <f>IFERROR((VLOOKUP(B9,INSCRITOS!A:B,2,0)),"")</f>
        <v>0</v>
      </c>
      <c r="D9" s="3" t="str">
        <f>IFERROR((VLOOKUP(B9,INSCRITOS!A:C,3,0)),"")</f>
        <v>6-7 anos</v>
      </c>
      <c r="E9" s="4" t="str">
        <f>IFERROR((VLOOKUP(B9,INSCRITOS!A:D,4,0)),"")</f>
        <v>Francisca Maria Monteiro Amaral</v>
      </c>
      <c r="F9" s="3" t="str">
        <f>IFERROR((VLOOKUP(B9,INSCRITOS!A:F,6,0)),"")</f>
        <v>F</v>
      </c>
      <c r="G9" s="4" t="str">
        <f>IFERROR((VLOOKUP(B9,INSCRITOS!A:H,8,0)),"")</f>
        <v>Clube de Natação da Amadora</v>
      </c>
      <c r="H9" s="19"/>
      <c r="I9" s="42">
        <v>100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</row>
    <row r="10" spans="1:1024" s="49" customFormat="1" ht="18" customHeight="1" x14ac:dyDescent="0.25">
      <c r="A10" s="3"/>
      <c r="B10" s="64">
        <v>630</v>
      </c>
      <c r="C10" s="3">
        <f>IFERROR((VLOOKUP(B10,INSCRITOS!A:B,2,0)),"")</f>
        <v>107891</v>
      </c>
      <c r="D10" s="3" t="str">
        <f>IFERROR((VLOOKUP(B10,INSCRITOS!A:C,3,0)),"")</f>
        <v>6-7 anos</v>
      </c>
      <c r="E10" s="4" t="str">
        <f>IFERROR((VLOOKUP(B10,INSCRITOS!A:D,4,0)),"")</f>
        <v>Gabriel Geldenhuys</v>
      </c>
      <c r="F10" s="3" t="str">
        <f>IFERROR((VLOOKUP(B10,INSCRITOS!A:F,6,0)),"")</f>
        <v>M</v>
      </c>
      <c r="G10" s="4" t="str">
        <f>IFERROR((VLOOKUP(B10,INSCRITOS!A:H,8,0)),"")</f>
        <v>Alhandra Sporting Club</v>
      </c>
      <c r="H10" s="19"/>
      <c r="I10" s="42">
        <v>100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</row>
    <row r="11" spans="1:1024" s="49" customFormat="1" ht="18" customHeight="1" x14ac:dyDescent="0.25">
      <c r="A11" s="3"/>
      <c r="B11" s="64">
        <v>216</v>
      </c>
      <c r="C11" s="3">
        <f>IFERROR((VLOOKUP(B11,INSCRITOS!A:B,2,0)),"")</f>
        <v>107099</v>
      </c>
      <c r="D11" s="3" t="str">
        <f>IFERROR((VLOOKUP(B11,INSCRITOS!A:C,3,0)),"")</f>
        <v>6-7 anos</v>
      </c>
      <c r="E11" s="4" t="str">
        <f>IFERROR((VLOOKUP(B11,INSCRITOS!A:D,4,0)),"")</f>
        <v>Gabriel Teles Grilo</v>
      </c>
      <c r="F11" s="3" t="str">
        <f>IFERROR((VLOOKUP(B11,INSCRITOS!A:F,6,0)),"")</f>
        <v>M</v>
      </c>
      <c r="G11" s="4" t="str">
        <f>IFERROR((VLOOKUP(B11,INSCRITOS!A:H,8,0)),"")</f>
        <v>Estoril Praia Credibom</v>
      </c>
      <c r="H11" s="19"/>
      <c r="I11" s="42">
        <v>100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</row>
    <row r="12" spans="1:1024" s="49" customFormat="1" ht="18" customHeight="1" x14ac:dyDescent="0.25">
      <c r="A12" s="3"/>
      <c r="B12" s="64">
        <v>183</v>
      </c>
      <c r="C12" s="3">
        <f>IFERROR((VLOOKUP(B12,INSCRITOS!A:B,2,0)),"")</f>
        <v>107542</v>
      </c>
      <c r="D12" s="3" t="str">
        <f>IFERROR((VLOOKUP(B12,INSCRITOS!A:C,3,0)),"")</f>
        <v>6-7 anos</v>
      </c>
      <c r="E12" s="4" t="str">
        <f>IFERROR((VLOOKUP(B12,INSCRITOS!A:D,4,0)),"")</f>
        <v>Gonçalo Rosário</v>
      </c>
      <c r="F12" s="3" t="str">
        <f>IFERROR((VLOOKUP(B12,INSCRITOS!A:F,6,0)),"")</f>
        <v>M</v>
      </c>
      <c r="G12" s="4" t="str">
        <f>IFERROR((VLOOKUP(B12,INSCRITOS!A:H,8,0)),"")</f>
        <v>GDR Manique de Cima</v>
      </c>
      <c r="H12" s="19"/>
      <c r="I12" s="42">
        <v>100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</row>
    <row r="13" spans="1:1024" s="49" customFormat="1" ht="18" customHeight="1" x14ac:dyDescent="0.25">
      <c r="A13" s="3"/>
      <c r="B13" s="64">
        <v>202</v>
      </c>
      <c r="C13" s="3">
        <f>IFERROR((VLOOKUP(B13,INSCRITOS!A:B,2,0)),"")</f>
        <v>107553</v>
      </c>
      <c r="D13" s="3" t="str">
        <f>IFERROR((VLOOKUP(B13,INSCRITOS!A:C,3,0)),"")</f>
        <v>6-7 anos</v>
      </c>
      <c r="E13" s="4" t="str">
        <f>IFERROR((VLOOKUP(B13,INSCRITOS!A:D,4,0)),"")</f>
        <v>Guilherme Silva</v>
      </c>
      <c r="F13" s="3" t="str">
        <f>IFERROR((VLOOKUP(B13,INSCRITOS!A:F,6,0)),"")</f>
        <v>M</v>
      </c>
      <c r="G13" s="4" t="str">
        <f>IFERROR((VLOOKUP(B13,INSCRITOS!A:H,8,0)),"")</f>
        <v>União Desportiva da Batalha</v>
      </c>
      <c r="H13" s="19"/>
      <c r="I13" s="42">
        <v>100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</row>
    <row r="14" spans="1:1024" s="49" customFormat="1" ht="18" customHeight="1" x14ac:dyDescent="0.25">
      <c r="A14" s="3"/>
      <c r="B14" s="64">
        <v>5667</v>
      </c>
      <c r="C14" s="3">
        <f>IFERROR((VLOOKUP(B14,INSCRITOS!A:B,2,0)),"")</f>
        <v>0</v>
      </c>
      <c r="D14" s="3" t="str">
        <f>IFERROR((VLOOKUP(B14,INSCRITOS!A:C,3,0)),"")</f>
        <v>6-7 anos</v>
      </c>
      <c r="E14" s="4" t="str">
        <f>IFERROR((VLOOKUP(B14,INSCRITOS!A:D,4,0)),"")</f>
        <v>Jasper de Sousa</v>
      </c>
      <c r="F14" s="3" t="str">
        <f>IFERROR((VLOOKUP(B14,INSCRITOS!A:F,6,0)),"")</f>
        <v>M</v>
      </c>
      <c r="G14" s="4" t="str">
        <f>IFERROR((VLOOKUP(B14,INSCRITOS!A:H,8,0)),"")</f>
        <v>CNATRIL Triatlo</v>
      </c>
      <c r="H14" s="19"/>
      <c r="I14" s="42">
        <v>100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</row>
    <row r="15" spans="1:1024" s="49" customFormat="1" ht="18" customHeight="1" x14ac:dyDescent="0.25">
      <c r="A15" s="3"/>
      <c r="B15" s="64">
        <v>632</v>
      </c>
      <c r="C15" s="3">
        <f>IFERROR((VLOOKUP(B15,INSCRITOS!A:B,2,0)),"")</f>
        <v>107892</v>
      </c>
      <c r="D15" s="3" t="str">
        <f>IFERROR((VLOOKUP(B15,INSCRITOS!A:C,3,0)),"")</f>
        <v>6-7 anos</v>
      </c>
      <c r="E15" s="4" t="str">
        <f>IFERROR((VLOOKUP(B15,INSCRITOS!A:D,4,0)),"")</f>
        <v>Leonor Branco</v>
      </c>
      <c r="F15" s="3" t="str">
        <f>IFERROR((VLOOKUP(B15,INSCRITOS!A:F,6,0)),"")</f>
        <v>F</v>
      </c>
      <c r="G15" s="4" t="str">
        <f>IFERROR((VLOOKUP(B15,INSCRITOS!A:H,8,0)),"")</f>
        <v>Alhandra Sporting Club</v>
      </c>
      <c r="H15" s="19"/>
      <c r="I15" s="42">
        <v>100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</row>
    <row r="16" spans="1:1024" s="49" customFormat="1" ht="18" customHeight="1" x14ac:dyDescent="0.25">
      <c r="A16" s="3"/>
      <c r="B16" s="64">
        <v>5708</v>
      </c>
      <c r="C16" s="3">
        <f>IFERROR((VLOOKUP(B16,INSCRITOS!A:B,2,0)),"")</f>
        <v>0</v>
      </c>
      <c r="D16" s="3" t="str">
        <f>IFERROR((VLOOKUP(B16,INSCRITOS!A:C,3,0)),"")</f>
        <v>6-7 anos</v>
      </c>
      <c r="E16" s="4" t="str">
        <f>IFERROR((VLOOKUP(B16,INSCRITOS!A:D,4,0)),"")</f>
        <v>Margarida Jardim</v>
      </c>
      <c r="F16" s="3" t="str">
        <f>IFERROR((VLOOKUP(B16,INSCRITOS!A:F,6,0)),"")</f>
        <v>F</v>
      </c>
      <c r="G16" s="4" t="str">
        <f>IFERROR((VLOOKUP(B16,INSCRITOS!A:H,8,0)),"")</f>
        <v>Clube de Natação da Amadora</v>
      </c>
      <c r="H16" s="19"/>
      <c r="I16" s="42">
        <v>100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</row>
    <row r="17" spans="1:1024" s="49" customFormat="1" ht="18" customHeight="1" x14ac:dyDescent="0.25">
      <c r="A17" s="3"/>
      <c r="B17" s="64">
        <v>5349</v>
      </c>
      <c r="C17" s="3">
        <f>IFERROR((VLOOKUP(B17,INSCRITOS!A:B,2,0)),"")</f>
        <v>0</v>
      </c>
      <c r="D17" s="3" t="str">
        <f>IFERROR((VLOOKUP(B17,INSCRITOS!A:C,3,0)),"")</f>
        <v>6-7 anos</v>
      </c>
      <c r="E17" s="4" t="str">
        <f>IFERROR((VLOOKUP(B17,INSCRITOS!A:D,4,0)),"")</f>
        <v>Maria Espadanal Costa Cunha</v>
      </c>
      <c r="F17" s="3" t="str">
        <f>IFERROR((VLOOKUP(B17,INSCRITOS!A:F,6,0)),"")</f>
        <v>F</v>
      </c>
      <c r="G17" s="4" t="str">
        <f>IFERROR((VLOOKUP(B17,INSCRITOS!A:H,8,0)),"")</f>
        <v>Clube de Natação da Amadora</v>
      </c>
      <c r="H17" s="19"/>
      <c r="I17" s="42">
        <v>100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</row>
    <row r="18" spans="1:1024" s="49" customFormat="1" ht="18" customHeight="1" x14ac:dyDescent="0.25">
      <c r="A18" s="3"/>
      <c r="B18" s="64">
        <v>261</v>
      </c>
      <c r="C18" s="3">
        <f>IFERROR((VLOOKUP(B18,INSCRITOS!A:B,2,0)),"")</f>
        <v>107580</v>
      </c>
      <c r="D18" s="3" t="str">
        <f>IFERROR((VLOOKUP(B18,INSCRITOS!A:C,3,0)),"")</f>
        <v>6-7 anos</v>
      </c>
      <c r="E18" s="4" t="str">
        <f>IFERROR((VLOOKUP(B18,INSCRITOS!A:D,4,0)),"")</f>
        <v>Miguel Maduro</v>
      </c>
      <c r="F18" s="3" t="str">
        <f>IFERROR((VLOOKUP(B18,INSCRITOS!A:F,6,0)),"")</f>
        <v>M</v>
      </c>
      <c r="G18" s="4" t="str">
        <f>IFERROR((VLOOKUP(B18,INSCRITOS!A:H,8,0)),"")</f>
        <v>União Desportiva da Batalha</v>
      </c>
      <c r="H18" s="19"/>
      <c r="I18" s="42">
        <v>100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</row>
    <row r="19" spans="1:1024" s="49" customFormat="1" ht="18" customHeight="1" x14ac:dyDescent="0.25">
      <c r="A19" s="3"/>
      <c r="B19" s="64">
        <v>108</v>
      </c>
      <c r="C19" s="3">
        <f>IFERROR((VLOOKUP(B19,INSCRITOS!A:B,2,0)),"")</f>
        <v>107476</v>
      </c>
      <c r="D19" s="3" t="str">
        <f>IFERROR((VLOOKUP(B19,INSCRITOS!A:C,3,0)),"")</f>
        <v>6-7 anos</v>
      </c>
      <c r="E19" s="4" t="str">
        <f>IFERROR((VLOOKUP(B19,INSCRITOS!A:D,4,0)),"")</f>
        <v>Tomás Matias</v>
      </c>
      <c r="F19" s="3" t="str">
        <f>IFERROR((VLOOKUP(B19,INSCRITOS!A:F,6,0)),"")</f>
        <v>M</v>
      </c>
      <c r="G19" s="4" t="str">
        <f>IFERROR((VLOOKUP(B19,INSCRITOS!A:H,8,0)),"")</f>
        <v>CNATRIL Triatlo</v>
      </c>
      <c r="H19" s="19"/>
      <c r="I19" s="42">
        <v>100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  <c r="WP19" s="45"/>
      <c r="WQ19" s="45"/>
      <c r="WR19" s="45"/>
      <c r="WS19" s="45"/>
      <c r="WT19" s="45"/>
      <c r="WU19" s="45"/>
      <c r="WV19" s="45"/>
      <c r="WW19" s="45"/>
      <c r="WX19" s="45"/>
      <c r="WY19" s="45"/>
      <c r="WZ19" s="45"/>
      <c r="XA19" s="45"/>
      <c r="XB19" s="45"/>
      <c r="XC19" s="45"/>
      <c r="XD19" s="45"/>
      <c r="XE19" s="45"/>
      <c r="XF19" s="45"/>
      <c r="XG19" s="45"/>
      <c r="XH19" s="45"/>
      <c r="XI19" s="45"/>
      <c r="XJ19" s="45"/>
      <c r="XK19" s="45"/>
      <c r="XL19" s="45"/>
      <c r="XM19" s="45"/>
      <c r="XN19" s="45"/>
      <c r="XO19" s="45"/>
      <c r="XP19" s="45"/>
      <c r="XQ19" s="45"/>
      <c r="XR19" s="45"/>
      <c r="XS19" s="45"/>
      <c r="XT19" s="45"/>
      <c r="XU19" s="45"/>
      <c r="XV19" s="45"/>
      <c r="XW19" s="45"/>
      <c r="XX19" s="45"/>
      <c r="XY19" s="45"/>
      <c r="XZ19" s="45"/>
      <c r="YA19" s="45"/>
      <c r="YB19" s="45"/>
      <c r="YC19" s="45"/>
      <c r="YD19" s="45"/>
      <c r="YE19" s="45"/>
      <c r="YF19" s="45"/>
      <c r="YG19" s="45"/>
      <c r="YH19" s="45"/>
      <c r="YI19" s="45"/>
      <c r="YJ19" s="45"/>
      <c r="YK19" s="45"/>
      <c r="YL19" s="45"/>
      <c r="YM19" s="45"/>
      <c r="YN19" s="45"/>
      <c r="YO19" s="45"/>
      <c r="YP19" s="45"/>
      <c r="YQ19" s="45"/>
      <c r="YR19" s="45"/>
      <c r="YS19" s="45"/>
      <c r="YT19" s="45"/>
      <c r="YU19" s="45"/>
      <c r="YV19" s="45"/>
      <c r="YW19" s="45"/>
      <c r="YX19" s="45"/>
      <c r="YY19" s="45"/>
      <c r="YZ19" s="45"/>
      <c r="ZA19" s="45"/>
      <c r="ZB19" s="45"/>
      <c r="ZC19" s="45"/>
      <c r="ZD19" s="45"/>
      <c r="ZE19" s="45"/>
      <c r="ZF19" s="45"/>
      <c r="ZG19" s="45"/>
      <c r="ZH19" s="45"/>
      <c r="ZI19" s="45"/>
      <c r="ZJ19" s="45"/>
      <c r="ZK19" s="45"/>
      <c r="ZL19" s="45"/>
      <c r="ZM19" s="45"/>
      <c r="ZN19" s="45"/>
      <c r="ZO19" s="45"/>
      <c r="ZP19" s="45"/>
      <c r="ZQ19" s="45"/>
      <c r="ZR19" s="45"/>
      <c r="ZS19" s="45"/>
      <c r="ZT19" s="45"/>
      <c r="ZU19" s="45"/>
      <c r="ZV19" s="45"/>
      <c r="ZW19" s="45"/>
      <c r="ZX19" s="45"/>
      <c r="ZY19" s="45"/>
      <c r="ZZ19" s="45"/>
      <c r="AAA19" s="45"/>
      <c r="AAB19" s="45"/>
      <c r="AAC19" s="45"/>
      <c r="AAD19" s="45"/>
      <c r="AAE19" s="45"/>
      <c r="AAF19" s="45"/>
      <c r="AAG19" s="45"/>
      <c r="AAH19" s="45"/>
      <c r="AAI19" s="45"/>
      <c r="AAJ19" s="45"/>
      <c r="AAK19" s="45"/>
      <c r="AAL19" s="45"/>
      <c r="AAM19" s="45"/>
      <c r="AAN19" s="45"/>
      <c r="AAO19" s="45"/>
      <c r="AAP19" s="45"/>
      <c r="AAQ19" s="45"/>
      <c r="AAR19" s="45"/>
      <c r="AAS19" s="45"/>
      <c r="AAT19" s="45"/>
      <c r="AAU19" s="45"/>
      <c r="AAV19" s="45"/>
      <c r="AAW19" s="45"/>
      <c r="AAX19" s="45"/>
      <c r="AAY19" s="45"/>
      <c r="AAZ19" s="45"/>
      <c r="ABA19" s="45"/>
      <c r="ABB19" s="45"/>
      <c r="ABC19" s="45"/>
      <c r="ABD19" s="45"/>
      <c r="ABE19" s="45"/>
      <c r="ABF19" s="45"/>
      <c r="ABG19" s="45"/>
      <c r="ABH19" s="45"/>
      <c r="ABI19" s="45"/>
      <c r="ABJ19" s="45"/>
      <c r="ABK19" s="45"/>
      <c r="ABL19" s="45"/>
      <c r="ABM19" s="45"/>
      <c r="ABN19" s="45"/>
      <c r="ABO19" s="45"/>
      <c r="ABP19" s="45"/>
      <c r="ABQ19" s="45"/>
      <c r="ABR19" s="45"/>
      <c r="ABS19" s="45"/>
      <c r="ABT19" s="45"/>
      <c r="ABU19" s="45"/>
      <c r="ABV19" s="45"/>
      <c r="ABW19" s="45"/>
      <c r="ABX19" s="45"/>
      <c r="ABY19" s="45"/>
      <c r="ABZ19" s="45"/>
      <c r="ACA19" s="45"/>
      <c r="ACB19" s="45"/>
      <c r="ACC19" s="45"/>
      <c r="ACD19" s="45"/>
      <c r="ACE19" s="45"/>
      <c r="ACF19" s="45"/>
      <c r="ACG19" s="45"/>
      <c r="ACH19" s="45"/>
      <c r="ACI19" s="45"/>
      <c r="ACJ19" s="45"/>
      <c r="ACK19" s="45"/>
      <c r="ACL19" s="45"/>
      <c r="ACM19" s="45"/>
      <c r="ACN19" s="45"/>
      <c r="ACO19" s="45"/>
      <c r="ACP19" s="45"/>
      <c r="ACQ19" s="45"/>
      <c r="ACR19" s="45"/>
      <c r="ACS19" s="45"/>
      <c r="ACT19" s="45"/>
      <c r="ACU19" s="45"/>
      <c r="ACV19" s="45"/>
      <c r="ACW19" s="45"/>
      <c r="ACX19" s="45"/>
      <c r="ACY19" s="45"/>
      <c r="ACZ19" s="45"/>
      <c r="ADA19" s="45"/>
      <c r="ADB19" s="45"/>
      <c r="ADC19" s="45"/>
      <c r="ADD19" s="45"/>
      <c r="ADE19" s="45"/>
      <c r="ADF19" s="45"/>
      <c r="ADG19" s="45"/>
      <c r="ADH19" s="45"/>
      <c r="ADI19" s="45"/>
      <c r="ADJ19" s="45"/>
      <c r="ADK19" s="45"/>
      <c r="ADL19" s="45"/>
      <c r="ADM19" s="45"/>
      <c r="ADN19" s="45"/>
      <c r="ADO19" s="45"/>
      <c r="ADP19" s="45"/>
      <c r="ADQ19" s="45"/>
      <c r="ADR19" s="45"/>
      <c r="ADS19" s="45"/>
      <c r="ADT19" s="45"/>
      <c r="ADU19" s="45"/>
      <c r="ADV19" s="45"/>
      <c r="ADW19" s="45"/>
      <c r="ADX19" s="45"/>
      <c r="ADY19" s="45"/>
      <c r="ADZ19" s="45"/>
      <c r="AEA19" s="45"/>
      <c r="AEB19" s="45"/>
      <c r="AEC19" s="45"/>
      <c r="AED19" s="45"/>
      <c r="AEE19" s="45"/>
      <c r="AEF19" s="45"/>
      <c r="AEG19" s="45"/>
      <c r="AEH19" s="45"/>
      <c r="AEI19" s="45"/>
      <c r="AEJ19" s="45"/>
      <c r="AEK19" s="45"/>
      <c r="AEL19" s="45"/>
      <c r="AEM19" s="45"/>
      <c r="AEN19" s="45"/>
      <c r="AEO19" s="45"/>
      <c r="AEP19" s="45"/>
      <c r="AEQ19" s="45"/>
      <c r="AER19" s="45"/>
      <c r="AES19" s="45"/>
      <c r="AET19" s="45"/>
      <c r="AEU19" s="45"/>
      <c r="AEV19" s="45"/>
      <c r="AEW19" s="45"/>
      <c r="AEX19" s="45"/>
      <c r="AEY19" s="45"/>
      <c r="AEZ19" s="45"/>
      <c r="AFA19" s="45"/>
      <c r="AFB19" s="45"/>
      <c r="AFC19" s="45"/>
      <c r="AFD19" s="45"/>
      <c r="AFE19" s="45"/>
      <c r="AFF19" s="45"/>
      <c r="AFG19" s="45"/>
      <c r="AFH19" s="45"/>
      <c r="AFI19" s="45"/>
      <c r="AFJ19" s="45"/>
      <c r="AFK19" s="45"/>
      <c r="AFL19" s="45"/>
      <c r="AFM19" s="45"/>
      <c r="AFN19" s="45"/>
      <c r="AFO19" s="45"/>
      <c r="AFP19" s="45"/>
      <c r="AFQ19" s="45"/>
      <c r="AFR19" s="45"/>
      <c r="AFS19" s="45"/>
      <c r="AFT19" s="45"/>
      <c r="AFU19" s="45"/>
      <c r="AFV19" s="45"/>
      <c r="AFW19" s="45"/>
      <c r="AFX19" s="45"/>
      <c r="AFY19" s="45"/>
      <c r="AFZ19" s="45"/>
      <c r="AGA19" s="45"/>
      <c r="AGB19" s="45"/>
      <c r="AGC19" s="45"/>
      <c r="AGD19" s="45"/>
      <c r="AGE19" s="45"/>
      <c r="AGF19" s="45"/>
      <c r="AGG19" s="45"/>
      <c r="AGH19" s="45"/>
      <c r="AGI19" s="45"/>
      <c r="AGJ19" s="45"/>
      <c r="AGK19" s="45"/>
      <c r="AGL19" s="45"/>
      <c r="AGM19" s="45"/>
      <c r="AGN19" s="45"/>
      <c r="AGO19" s="45"/>
      <c r="AGP19" s="45"/>
      <c r="AGQ19" s="45"/>
      <c r="AGR19" s="45"/>
      <c r="AGS19" s="45"/>
      <c r="AGT19" s="45"/>
      <c r="AGU19" s="45"/>
      <c r="AGV19" s="45"/>
      <c r="AGW19" s="45"/>
      <c r="AGX19" s="45"/>
      <c r="AGY19" s="45"/>
      <c r="AGZ19" s="45"/>
      <c r="AHA19" s="45"/>
      <c r="AHB19" s="45"/>
      <c r="AHC19" s="45"/>
      <c r="AHD19" s="45"/>
      <c r="AHE19" s="45"/>
      <c r="AHF19" s="45"/>
      <c r="AHG19" s="45"/>
      <c r="AHH19" s="45"/>
      <c r="AHI19" s="45"/>
      <c r="AHJ19" s="45"/>
      <c r="AHK19" s="45"/>
      <c r="AHL19" s="45"/>
      <c r="AHM19" s="45"/>
      <c r="AHN19" s="45"/>
      <c r="AHO19" s="45"/>
      <c r="AHP19" s="45"/>
      <c r="AHQ19" s="45"/>
      <c r="AHR19" s="45"/>
      <c r="AHS19" s="45"/>
      <c r="AHT19" s="45"/>
      <c r="AHU19" s="45"/>
      <c r="AHV19" s="45"/>
      <c r="AHW19" s="45"/>
      <c r="AHX19" s="45"/>
      <c r="AHY19" s="45"/>
      <c r="AHZ19" s="45"/>
      <c r="AIA19" s="45"/>
      <c r="AIB19" s="45"/>
      <c r="AIC19" s="45"/>
      <c r="AID19" s="45"/>
      <c r="AIE19" s="45"/>
      <c r="AIF19" s="45"/>
      <c r="AIG19" s="45"/>
      <c r="AIH19" s="45"/>
      <c r="AII19" s="45"/>
      <c r="AIJ19" s="45"/>
      <c r="AIK19" s="45"/>
      <c r="AIL19" s="45"/>
      <c r="AIM19" s="45"/>
      <c r="AIN19" s="45"/>
      <c r="AIO19" s="45"/>
      <c r="AIP19" s="45"/>
      <c r="AIQ19" s="45"/>
      <c r="AIR19" s="45"/>
      <c r="AIS19" s="45"/>
      <c r="AIT19" s="45"/>
      <c r="AIU19" s="45"/>
      <c r="AIV19" s="45"/>
      <c r="AIW19" s="45"/>
      <c r="AIX19" s="45"/>
      <c r="AIY19" s="45"/>
      <c r="AIZ19" s="45"/>
      <c r="AJA19" s="45"/>
      <c r="AJB19" s="45"/>
      <c r="AJC19" s="45"/>
      <c r="AJD19" s="45"/>
      <c r="AJE19" s="45"/>
      <c r="AJF19" s="45"/>
      <c r="AJG19" s="45"/>
      <c r="AJH19" s="45"/>
      <c r="AJI19" s="45"/>
      <c r="AJJ19" s="45"/>
      <c r="AJK19" s="45"/>
      <c r="AJL19" s="45"/>
      <c r="AJM19" s="45"/>
      <c r="AJN19" s="45"/>
      <c r="AJO19" s="45"/>
      <c r="AJP19" s="45"/>
      <c r="AJQ19" s="45"/>
      <c r="AJR19" s="45"/>
      <c r="AJS19" s="45"/>
      <c r="AJT19" s="45"/>
      <c r="AJU19" s="45"/>
      <c r="AJV19" s="45"/>
      <c r="AJW19" s="45"/>
      <c r="AJX19" s="45"/>
      <c r="AJY19" s="45"/>
      <c r="AJZ19" s="45"/>
      <c r="AKA19" s="45"/>
      <c r="AKB19" s="45"/>
      <c r="AKC19" s="45"/>
      <c r="AKD19" s="45"/>
      <c r="AKE19" s="45"/>
      <c r="AKF19" s="45"/>
      <c r="AKG19" s="45"/>
      <c r="AKH19" s="45"/>
      <c r="AKI19" s="45"/>
      <c r="AKJ19" s="45"/>
      <c r="AKK19" s="45"/>
      <c r="AKL19" s="45"/>
      <c r="AKM19" s="45"/>
      <c r="AKN19" s="45"/>
      <c r="AKO19" s="45"/>
      <c r="AKP19" s="45"/>
      <c r="AKQ19" s="45"/>
      <c r="AKR19" s="45"/>
      <c r="AKS19" s="45"/>
      <c r="AKT19" s="45"/>
      <c r="AKU19" s="45"/>
      <c r="AKV19" s="45"/>
      <c r="AKW19" s="45"/>
      <c r="AKX19" s="45"/>
      <c r="AKY19" s="45"/>
      <c r="AKZ19" s="45"/>
      <c r="ALA19" s="45"/>
      <c r="ALB19" s="45"/>
      <c r="ALC19" s="45"/>
      <c r="ALD19" s="45"/>
      <c r="ALE19" s="45"/>
      <c r="ALF19" s="45"/>
      <c r="ALG19" s="45"/>
      <c r="ALH19" s="45"/>
      <c r="ALI19" s="45"/>
      <c r="ALJ19" s="45"/>
      <c r="ALK19" s="45"/>
      <c r="ALL19" s="45"/>
      <c r="ALM19" s="45"/>
      <c r="ALN19" s="45"/>
      <c r="ALO19" s="45"/>
      <c r="ALP19" s="45"/>
      <c r="ALQ19" s="45"/>
      <c r="ALR19" s="45"/>
      <c r="ALS19" s="45"/>
      <c r="ALT19" s="45"/>
      <c r="ALU19" s="45"/>
      <c r="ALV19" s="45"/>
      <c r="ALW19" s="45"/>
      <c r="ALX19" s="48"/>
      <c r="ALY19" s="48"/>
      <c r="ALZ19" s="48"/>
      <c r="AMA19" s="48"/>
      <c r="AMB19" s="48"/>
      <c r="AMC19" s="48"/>
      <c r="AMD19" s="48"/>
      <c r="AME19" s="48"/>
      <c r="AMF19" s="48"/>
      <c r="AMG19" s="48"/>
      <c r="AMH19" s="48"/>
      <c r="AMI19" s="48"/>
      <c r="AMJ19" s="48"/>
    </row>
    <row r="20" spans="1:1024" s="49" customFormat="1" ht="18" customHeight="1" x14ac:dyDescent="0.25">
      <c r="A20" s="3"/>
      <c r="B20" s="94">
        <v>3</v>
      </c>
      <c r="C20" s="3">
        <f>IFERROR((VLOOKUP(B20,INSCRITOS!A:B,2,0)),"")</f>
        <v>107110</v>
      </c>
      <c r="D20" s="3" t="str">
        <f>IFERROR((VLOOKUP(B20,INSCRITOS!A:C,3,0)),"")</f>
        <v>6-7 anos</v>
      </c>
      <c r="E20" s="4" t="str">
        <f>IFERROR((VLOOKUP(B20,INSCRITOS!A:D,4,0)),"")</f>
        <v>Tomás Paulo</v>
      </c>
      <c r="F20" s="3" t="str">
        <f>IFERROR((VLOOKUP(B20,INSCRITOS!A:F,6,0)),"")</f>
        <v>M</v>
      </c>
      <c r="G20" s="4" t="str">
        <f>IFERROR((VLOOKUP(B20,INSCRITOS!A:H,8,0)),"")</f>
        <v>Alhandra Sporting Club</v>
      </c>
      <c r="H20" s="19"/>
      <c r="I20" s="42">
        <v>100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  <c r="AKS20" s="45"/>
      <c r="AKT20" s="45"/>
      <c r="AKU20" s="45"/>
      <c r="AKV20" s="45"/>
      <c r="AKW20" s="45"/>
      <c r="AKX20" s="45"/>
      <c r="AKY20" s="45"/>
      <c r="AKZ20" s="45"/>
      <c r="ALA20" s="45"/>
      <c r="ALB20" s="45"/>
      <c r="ALC20" s="45"/>
      <c r="ALD20" s="45"/>
      <c r="ALE20" s="45"/>
      <c r="ALF20" s="45"/>
      <c r="ALG20" s="45"/>
      <c r="ALH20" s="45"/>
      <c r="ALI20" s="45"/>
      <c r="ALJ20" s="45"/>
      <c r="ALK20" s="45"/>
      <c r="ALL20" s="45"/>
      <c r="ALM20" s="45"/>
      <c r="ALN20" s="45"/>
      <c r="ALO20" s="45"/>
      <c r="ALP20" s="45"/>
      <c r="ALQ20" s="45"/>
      <c r="ALR20" s="45"/>
      <c r="ALS20" s="45"/>
      <c r="ALT20" s="45"/>
      <c r="ALU20" s="45"/>
      <c r="ALV20" s="45"/>
      <c r="ALW20" s="45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  <c r="AMH20" s="48"/>
      <c r="AMI20" s="48"/>
      <c r="AMJ20" s="48"/>
    </row>
    <row r="21" spans="1:1024" s="49" customFormat="1" ht="18" customHeight="1" x14ac:dyDescent="0.25">
      <c r="A21" s="3"/>
      <c r="B21" s="64">
        <v>855</v>
      </c>
      <c r="C21" s="3">
        <f>IFERROR((VLOOKUP(B21,INSCRITOS!A:B,2,0)),"")</f>
        <v>107140</v>
      </c>
      <c r="D21" s="3" t="str">
        <f>IFERROR((VLOOKUP(B21,INSCRITOS!A:C,3,0)),"")</f>
        <v>6-7 anos</v>
      </c>
      <c r="E21" s="4" t="str">
        <f>IFERROR((VLOOKUP(B21,INSCRITOS!A:D,4,0)),"")</f>
        <v>Xavier Santos</v>
      </c>
      <c r="F21" s="3" t="str">
        <f>IFERROR((VLOOKUP(B21,INSCRITOS!A:F,6,0)),"")</f>
        <v>M</v>
      </c>
      <c r="G21" s="4" t="str">
        <f>IFERROR((VLOOKUP(B21,INSCRITOS!A:H,8,0)),"")</f>
        <v>Peniche A. C.</v>
      </c>
      <c r="H21" s="19"/>
      <c r="I21" s="42">
        <v>100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  <c r="WP21" s="45"/>
      <c r="WQ21" s="45"/>
      <c r="WR21" s="45"/>
      <c r="WS21" s="45"/>
      <c r="WT21" s="45"/>
      <c r="WU21" s="45"/>
      <c r="WV21" s="45"/>
      <c r="WW21" s="45"/>
      <c r="WX21" s="45"/>
      <c r="WY21" s="45"/>
      <c r="WZ21" s="45"/>
      <c r="XA21" s="45"/>
      <c r="XB21" s="45"/>
      <c r="XC21" s="45"/>
      <c r="XD21" s="45"/>
      <c r="XE21" s="45"/>
      <c r="XF21" s="45"/>
      <c r="XG21" s="45"/>
      <c r="XH21" s="45"/>
      <c r="XI21" s="45"/>
      <c r="XJ21" s="45"/>
      <c r="XK21" s="45"/>
      <c r="XL21" s="45"/>
      <c r="XM21" s="45"/>
      <c r="XN21" s="45"/>
      <c r="XO21" s="45"/>
      <c r="XP21" s="45"/>
      <c r="XQ21" s="45"/>
      <c r="XR21" s="45"/>
      <c r="XS21" s="45"/>
      <c r="XT21" s="45"/>
      <c r="XU21" s="45"/>
      <c r="XV21" s="45"/>
      <c r="XW21" s="45"/>
      <c r="XX21" s="45"/>
      <c r="XY21" s="45"/>
      <c r="XZ21" s="45"/>
      <c r="YA21" s="45"/>
      <c r="YB21" s="45"/>
      <c r="YC21" s="45"/>
      <c r="YD21" s="45"/>
      <c r="YE21" s="45"/>
      <c r="YF21" s="45"/>
      <c r="YG21" s="45"/>
      <c r="YH21" s="45"/>
      <c r="YI21" s="45"/>
      <c r="YJ21" s="45"/>
      <c r="YK21" s="45"/>
      <c r="YL21" s="45"/>
      <c r="YM21" s="45"/>
      <c r="YN21" s="45"/>
      <c r="YO21" s="45"/>
      <c r="YP21" s="45"/>
      <c r="YQ21" s="45"/>
      <c r="YR21" s="45"/>
      <c r="YS21" s="45"/>
      <c r="YT21" s="45"/>
      <c r="YU21" s="45"/>
      <c r="YV21" s="45"/>
      <c r="YW21" s="45"/>
      <c r="YX21" s="45"/>
      <c r="YY21" s="45"/>
      <c r="YZ21" s="45"/>
      <c r="ZA21" s="45"/>
      <c r="ZB21" s="45"/>
      <c r="ZC21" s="45"/>
      <c r="ZD21" s="45"/>
      <c r="ZE21" s="45"/>
      <c r="ZF21" s="45"/>
      <c r="ZG21" s="45"/>
      <c r="ZH21" s="45"/>
      <c r="ZI21" s="45"/>
      <c r="ZJ21" s="45"/>
      <c r="ZK21" s="45"/>
      <c r="ZL21" s="45"/>
      <c r="ZM21" s="45"/>
      <c r="ZN21" s="45"/>
      <c r="ZO21" s="45"/>
      <c r="ZP21" s="45"/>
      <c r="ZQ21" s="45"/>
      <c r="ZR21" s="45"/>
      <c r="ZS21" s="45"/>
      <c r="ZT21" s="45"/>
      <c r="ZU21" s="45"/>
      <c r="ZV21" s="45"/>
      <c r="ZW21" s="45"/>
      <c r="ZX21" s="45"/>
      <c r="ZY21" s="45"/>
      <c r="ZZ21" s="45"/>
      <c r="AAA21" s="45"/>
      <c r="AAB21" s="45"/>
      <c r="AAC21" s="45"/>
      <c r="AAD21" s="45"/>
      <c r="AAE21" s="45"/>
      <c r="AAF21" s="45"/>
      <c r="AAG21" s="45"/>
      <c r="AAH21" s="45"/>
      <c r="AAI21" s="45"/>
      <c r="AAJ21" s="45"/>
      <c r="AAK21" s="45"/>
      <c r="AAL21" s="45"/>
      <c r="AAM21" s="45"/>
      <c r="AAN21" s="45"/>
      <c r="AAO21" s="45"/>
      <c r="AAP21" s="45"/>
      <c r="AAQ21" s="45"/>
      <c r="AAR21" s="45"/>
      <c r="AAS21" s="45"/>
      <c r="AAT21" s="45"/>
      <c r="AAU21" s="45"/>
      <c r="AAV21" s="45"/>
      <c r="AAW21" s="45"/>
      <c r="AAX21" s="45"/>
      <c r="AAY21" s="45"/>
      <c r="AAZ21" s="45"/>
      <c r="ABA21" s="45"/>
      <c r="ABB21" s="45"/>
      <c r="ABC21" s="45"/>
      <c r="ABD21" s="45"/>
      <c r="ABE21" s="45"/>
      <c r="ABF21" s="45"/>
      <c r="ABG21" s="45"/>
      <c r="ABH21" s="45"/>
      <c r="ABI21" s="45"/>
      <c r="ABJ21" s="45"/>
      <c r="ABK21" s="45"/>
      <c r="ABL21" s="45"/>
      <c r="ABM21" s="45"/>
      <c r="ABN21" s="45"/>
      <c r="ABO21" s="45"/>
      <c r="ABP21" s="45"/>
      <c r="ABQ21" s="45"/>
      <c r="ABR21" s="45"/>
      <c r="ABS21" s="45"/>
      <c r="ABT21" s="45"/>
      <c r="ABU21" s="45"/>
      <c r="ABV21" s="45"/>
      <c r="ABW21" s="45"/>
      <c r="ABX21" s="45"/>
      <c r="ABY21" s="45"/>
      <c r="ABZ21" s="45"/>
      <c r="ACA21" s="45"/>
      <c r="ACB21" s="45"/>
      <c r="ACC21" s="45"/>
      <c r="ACD21" s="45"/>
      <c r="ACE21" s="45"/>
      <c r="ACF21" s="45"/>
      <c r="ACG21" s="45"/>
      <c r="ACH21" s="45"/>
      <c r="ACI21" s="45"/>
      <c r="ACJ21" s="45"/>
      <c r="ACK21" s="45"/>
      <c r="ACL21" s="45"/>
      <c r="ACM21" s="45"/>
      <c r="ACN21" s="45"/>
      <c r="ACO21" s="45"/>
      <c r="ACP21" s="45"/>
      <c r="ACQ21" s="45"/>
      <c r="ACR21" s="45"/>
      <c r="ACS21" s="45"/>
      <c r="ACT21" s="45"/>
      <c r="ACU21" s="45"/>
      <c r="ACV21" s="45"/>
      <c r="ACW21" s="45"/>
      <c r="ACX21" s="45"/>
      <c r="ACY21" s="45"/>
      <c r="ACZ21" s="45"/>
      <c r="ADA21" s="45"/>
      <c r="ADB21" s="45"/>
      <c r="ADC21" s="45"/>
      <c r="ADD21" s="45"/>
      <c r="ADE21" s="45"/>
      <c r="ADF21" s="45"/>
      <c r="ADG21" s="45"/>
      <c r="ADH21" s="45"/>
      <c r="ADI21" s="45"/>
      <c r="ADJ21" s="45"/>
      <c r="ADK21" s="45"/>
      <c r="ADL21" s="45"/>
      <c r="ADM21" s="45"/>
      <c r="ADN21" s="45"/>
      <c r="ADO21" s="45"/>
      <c r="ADP21" s="45"/>
      <c r="ADQ21" s="45"/>
      <c r="ADR21" s="45"/>
      <c r="ADS21" s="45"/>
      <c r="ADT21" s="45"/>
      <c r="ADU21" s="45"/>
      <c r="ADV21" s="45"/>
      <c r="ADW21" s="45"/>
      <c r="ADX21" s="45"/>
      <c r="ADY21" s="45"/>
      <c r="ADZ21" s="45"/>
      <c r="AEA21" s="45"/>
      <c r="AEB21" s="45"/>
      <c r="AEC21" s="45"/>
      <c r="AED21" s="45"/>
      <c r="AEE21" s="45"/>
      <c r="AEF21" s="45"/>
      <c r="AEG21" s="45"/>
      <c r="AEH21" s="45"/>
      <c r="AEI21" s="45"/>
      <c r="AEJ21" s="45"/>
      <c r="AEK21" s="45"/>
      <c r="AEL21" s="45"/>
      <c r="AEM21" s="45"/>
      <c r="AEN21" s="45"/>
      <c r="AEO21" s="45"/>
      <c r="AEP21" s="45"/>
      <c r="AEQ21" s="45"/>
      <c r="AER21" s="45"/>
      <c r="AES21" s="45"/>
      <c r="AET21" s="45"/>
      <c r="AEU21" s="45"/>
      <c r="AEV21" s="45"/>
      <c r="AEW21" s="45"/>
      <c r="AEX21" s="45"/>
      <c r="AEY21" s="45"/>
      <c r="AEZ21" s="45"/>
      <c r="AFA21" s="45"/>
      <c r="AFB21" s="45"/>
      <c r="AFC21" s="45"/>
      <c r="AFD21" s="45"/>
      <c r="AFE21" s="45"/>
      <c r="AFF21" s="45"/>
      <c r="AFG21" s="45"/>
      <c r="AFH21" s="45"/>
      <c r="AFI21" s="45"/>
      <c r="AFJ21" s="45"/>
      <c r="AFK21" s="45"/>
      <c r="AFL21" s="45"/>
      <c r="AFM21" s="45"/>
      <c r="AFN21" s="45"/>
      <c r="AFO21" s="45"/>
      <c r="AFP21" s="45"/>
      <c r="AFQ21" s="45"/>
      <c r="AFR21" s="45"/>
      <c r="AFS21" s="45"/>
      <c r="AFT21" s="45"/>
      <c r="AFU21" s="45"/>
      <c r="AFV21" s="45"/>
      <c r="AFW21" s="45"/>
      <c r="AFX21" s="45"/>
      <c r="AFY21" s="45"/>
      <c r="AFZ21" s="45"/>
      <c r="AGA21" s="45"/>
      <c r="AGB21" s="45"/>
      <c r="AGC21" s="45"/>
      <c r="AGD21" s="45"/>
      <c r="AGE21" s="45"/>
      <c r="AGF21" s="45"/>
      <c r="AGG21" s="45"/>
      <c r="AGH21" s="45"/>
      <c r="AGI21" s="45"/>
      <c r="AGJ21" s="45"/>
      <c r="AGK21" s="45"/>
      <c r="AGL21" s="45"/>
      <c r="AGM21" s="45"/>
      <c r="AGN21" s="45"/>
      <c r="AGO21" s="45"/>
      <c r="AGP21" s="45"/>
      <c r="AGQ21" s="45"/>
      <c r="AGR21" s="45"/>
      <c r="AGS21" s="45"/>
      <c r="AGT21" s="45"/>
      <c r="AGU21" s="45"/>
      <c r="AGV21" s="45"/>
      <c r="AGW21" s="45"/>
      <c r="AGX21" s="45"/>
      <c r="AGY21" s="45"/>
      <c r="AGZ21" s="45"/>
      <c r="AHA21" s="45"/>
      <c r="AHB21" s="45"/>
      <c r="AHC21" s="45"/>
      <c r="AHD21" s="45"/>
      <c r="AHE21" s="45"/>
      <c r="AHF21" s="45"/>
      <c r="AHG21" s="45"/>
      <c r="AHH21" s="45"/>
      <c r="AHI21" s="45"/>
      <c r="AHJ21" s="45"/>
      <c r="AHK21" s="45"/>
      <c r="AHL21" s="45"/>
      <c r="AHM21" s="45"/>
      <c r="AHN21" s="45"/>
      <c r="AHO21" s="45"/>
      <c r="AHP21" s="45"/>
      <c r="AHQ21" s="45"/>
      <c r="AHR21" s="45"/>
      <c r="AHS21" s="45"/>
      <c r="AHT21" s="45"/>
      <c r="AHU21" s="45"/>
      <c r="AHV21" s="45"/>
      <c r="AHW21" s="45"/>
      <c r="AHX21" s="45"/>
      <c r="AHY21" s="45"/>
      <c r="AHZ21" s="45"/>
      <c r="AIA21" s="45"/>
      <c r="AIB21" s="45"/>
      <c r="AIC21" s="45"/>
      <c r="AID21" s="45"/>
      <c r="AIE21" s="45"/>
      <c r="AIF21" s="45"/>
      <c r="AIG21" s="45"/>
      <c r="AIH21" s="45"/>
      <c r="AII21" s="45"/>
      <c r="AIJ21" s="45"/>
      <c r="AIK21" s="45"/>
      <c r="AIL21" s="45"/>
      <c r="AIM21" s="45"/>
      <c r="AIN21" s="45"/>
      <c r="AIO21" s="45"/>
      <c r="AIP21" s="45"/>
      <c r="AIQ21" s="45"/>
      <c r="AIR21" s="45"/>
      <c r="AIS21" s="45"/>
      <c r="AIT21" s="45"/>
      <c r="AIU21" s="45"/>
      <c r="AIV21" s="45"/>
      <c r="AIW21" s="45"/>
      <c r="AIX21" s="45"/>
      <c r="AIY21" s="45"/>
      <c r="AIZ21" s="45"/>
      <c r="AJA21" s="45"/>
      <c r="AJB21" s="45"/>
      <c r="AJC21" s="45"/>
      <c r="AJD21" s="45"/>
      <c r="AJE21" s="45"/>
      <c r="AJF21" s="45"/>
      <c r="AJG21" s="45"/>
      <c r="AJH21" s="45"/>
      <c r="AJI21" s="45"/>
      <c r="AJJ21" s="45"/>
      <c r="AJK21" s="45"/>
      <c r="AJL21" s="45"/>
      <c r="AJM21" s="45"/>
      <c r="AJN21" s="45"/>
      <c r="AJO21" s="45"/>
      <c r="AJP21" s="45"/>
      <c r="AJQ21" s="45"/>
      <c r="AJR21" s="45"/>
      <c r="AJS21" s="45"/>
      <c r="AJT21" s="45"/>
      <c r="AJU21" s="45"/>
      <c r="AJV21" s="45"/>
      <c r="AJW21" s="45"/>
      <c r="AJX21" s="45"/>
      <c r="AJY21" s="45"/>
      <c r="AJZ21" s="45"/>
      <c r="AKA21" s="45"/>
      <c r="AKB21" s="45"/>
      <c r="AKC21" s="45"/>
      <c r="AKD21" s="45"/>
      <c r="AKE21" s="45"/>
      <c r="AKF21" s="45"/>
      <c r="AKG21" s="45"/>
      <c r="AKH21" s="45"/>
      <c r="AKI21" s="45"/>
      <c r="AKJ21" s="45"/>
      <c r="AKK21" s="45"/>
      <c r="AKL21" s="45"/>
      <c r="AKM21" s="45"/>
      <c r="AKN21" s="45"/>
      <c r="AKO21" s="45"/>
      <c r="AKP21" s="45"/>
      <c r="AKQ21" s="45"/>
      <c r="AKR21" s="45"/>
      <c r="AKS21" s="45"/>
      <c r="AKT21" s="45"/>
      <c r="AKU21" s="45"/>
      <c r="AKV21" s="45"/>
      <c r="AKW21" s="45"/>
      <c r="AKX21" s="45"/>
      <c r="AKY21" s="45"/>
      <c r="AKZ21" s="45"/>
      <c r="ALA21" s="45"/>
      <c r="ALB21" s="45"/>
      <c r="ALC21" s="45"/>
      <c r="ALD21" s="45"/>
      <c r="ALE21" s="45"/>
      <c r="ALF21" s="45"/>
      <c r="ALG21" s="45"/>
      <c r="ALH21" s="45"/>
      <c r="ALI21" s="45"/>
      <c r="ALJ21" s="45"/>
      <c r="ALK21" s="45"/>
      <c r="ALL21" s="45"/>
      <c r="ALM21" s="45"/>
      <c r="ALN21" s="45"/>
      <c r="ALO21" s="45"/>
      <c r="ALP21" s="45"/>
      <c r="ALQ21" s="45"/>
      <c r="ALR21" s="45"/>
      <c r="ALS21" s="45"/>
      <c r="ALT21" s="45"/>
      <c r="ALU21" s="45"/>
      <c r="ALV21" s="45"/>
      <c r="ALW21" s="45"/>
      <c r="ALX21" s="48"/>
      <c r="ALY21" s="48"/>
      <c r="ALZ21" s="48"/>
      <c r="AMA21" s="48"/>
      <c r="AMB21" s="48"/>
      <c r="AMC21" s="48"/>
      <c r="AMD21" s="48"/>
      <c r="AME21" s="48"/>
      <c r="AMF21" s="48"/>
      <c r="AMG21" s="48"/>
      <c r="AMH21" s="48"/>
      <c r="AMI21" s="48"/>
      <c r="AMJ21" s="48"/>
    </row>
    <row r="22" spans="1:1024" s="49" customFormat="1" ht="18" customHeight="1" x14ac:dyDescent="0.25">
      <c r="A22" s="1"/>
      <c r="B22" s="101"/>
      <c r="C22" s="1"/>
      <c r="D22" s="1"/>
      <c r="E22" s="2"/>
      <c r="F22" s="1"/>
      <c r="G22" s="2"/>
      <c r="H22" s="27"/>
      <c r="I22" s="50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45"/>
      <c r="NE22" s="45"/>
      <c r="NF22" s="45"/>
      <c r="NG22" s="45"/>
      <c r="NH22" s="45"/>
      <c r="NI22" s="45"/>
      <c r="NJ22" s="45"/>
      <c r="NK22" s="45"/>
      <c r="NL22" s="45"/>
      <c r="NM22" s="45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45"/>
      <c r="RJ22" s="45"/>
      <c r="RK22" s="45"/>
      <c r="RL22" s="45"/>
      <c r="RM22" s="45"/>
      <c r="RN22" s="45"/>
      <c r="RO22" s="45"/>
      <c r="RP22" s="45"/>
      <c r="RQ22" s="45"/>
      <c r="RR22" s="45"/>
      <c r="RS22" s="45"/>
      <c r="RT22" s="45"/>
      <c r="RU22" s="45"/>
      <c r="RV22" s="45"/>
      <c r="RW22" s="45"/>
      <c r="RX22" s="45"/>
      <c r="RY22" s="45"/>
      <c r="RZ22" s="45"/>
      <c r="SA22" s="45"/>
      <c r="SB22" s="45"/>
      <c r="SC22" s="45"/>
      <c r="SD22" s="45"/>
      <c r="SE22" s="45"/>
      <c r="SF22" s="45"/>
      <c r="SG22" s="45"/>
      <c r="SH22" s="45"/>
      <c r="SI22" s="45"/>
      <c r="SJ22" s="45"/>
      <c r="SK22" s="45"/>
      <c r="SL22" s="45"/>
      <c r="SM22" s="45"/>
      <c r="SN22" s="45"/>
      <c r="SO22" s="45"/>
      <c r="SP22" s="45"/>
      <c r="SQ22" s="45"/>
      <c r="SR22" s="45"/>
      <c r="SS22" s="45"/>
      <c r="ST22" s="45"/>
      <c r="SU22" s="45"/>
      <c r="SV22" s="45"/>
      <c r="SW22" s="45"/>
      <c r="SX22" s="45"/>
      <c r="SY22" s="45"/>
      <c r="SZ22" s="45"/>
      <c r="TA22" s="45"/>
      <c r="TB22" s="45"/>
      <c r="TC22" s="45"/>
      <c r="TD22" s="45"/>
      <c r="TE22" s="45"/>
      <c r="TF22" s="45"/>
      <c r="TG22" s="45"/>
      <c r="TH22" s="45"/>
      <c r="TI22" s="45"/>
      <c r="TJ22" s="45"/>
      <c r="TK22" s="45"/>
      <c r="TL22" s="45"/>
      <c r="TM22" s="45"/>
      <c r="TN22" s="45"/>
      <c r="TO22" s="45"/>
      <c r="TP22" s="45"/>
      <c r="TQ22" s="45"/>
      <c r="TR22" s="45"/>
      <c r="TS22" s="45"/>
      <c r="TT22" s="45"/>
      <c r="TU22" s="45"/>
      <c r="TV22" s="45"/>
      <c r="TW22" s="45"/>
      <c r="TX22" s="45"/>
      <c r="TY22" s="45"/>
      <c r="TZ22" s="45"/>
      <c r="UA22" s="45"/>
      <c r="UB22" s="45"/>
      <c r="UC22" s="45"/>
      <c r="UD22" s="45"/>
      <c r="UE22" s="45"/>
      <c r="UF22" s="45"/>
      <c r="UG22" s="45"/>
      <c r="UH22" s="45"/>
      <c r="UI22" s="45"/>
      <c r="UJ22" s="45"/>
      <c r="UK22" s="45"/>
      <c r="UL22" s="45"/>
      <c r="UM22" s="45"/>
      <c r="UN22" s="45"/>
      <c r="UO22" s="45"/>
      <c r="UP22" s="45"/>
      <c r="UQ22" s="45"/>
      <c r="UR22" s="45"/>
      <c r="US22" s="45"/>
      <c r="UT22" s="45"/>
      <c r="UU22" s="45"/>
      <c r="UV22" s="45"/>
      <c r="UW22" s="45"/>
      <c r="UX22" s="45"/>
      <c r="UY22" s="45"/>
      <c r="UZ22" s="45"/>
      <c r="VA22" s="45"/>
      <c r="VB22" s="45"/>
      <c r="VC22" s="45"/>
      <c r="VD22" s="45"/>
      <c r="VE22" s="45"/>
      <c r="VF22" s="45"/>
      <c r="VG22" s="45"/>
      <c r="VH22" s="45"/>
      <c r="VI22" s="45"/>
      <c r="VJ22" s="45"/>
      <c r="VK22" s="45"/>
      <c r="VL22" s="45"/>
      <c r="VM22" s="45"/>
      <c r="VN22" s="45"/>
      <c r="VO22" s="45"/>
      <c r="VP22" s="45"/>
      <c r="VQ22" s="45"/>
      <c r="VR22" s="45"/>
      <c r="VS22" s="45"/>
      <c r="VT22" s="45"/>
      <c r="VU22" s="45"/>
      <c r="VV22" s="45"/>
      <c r="VW22" s="45"/>
      <c r="VX22" s="45"/>
      <c r="VY22" s="45"/>
      <c r="VZ22" s="45"/>
      <c r="WA22" s="45"/>
      <c r="WB22" s="45"/>
      <c r="WC22" s="45"/>
      <c r="WD22" s="45"/>
      <c r="WE22" s="45"/>
      <c r="WF22" s="45"/>
      <c r="WG22" s="45"/>
      <c r="WH22" s="45"/>
      <c r="WI22" s="45"/>
      <c r="WJ22" s="45"/>
      <c r="WK22" s="45"/>
      <c r="WL22" s="45"/>
      <c r="WM22" s="45"/>
      <c r="WN22" s="45"/>
      <c r="WO22" s="45"/>
      <c r="WP22" s="45"/>
      <c r="WQ22" s="45"/>
      <c r="WR22" s="45"/>
      <c r="WS22" s="45"/>
      <c r="WT22" s="45"/>
      <c r="WU22" s="45"/>
      <c r="WV22" s="45"/>
      <c r="WW22" s="45"/>
      <c r="WX22" s="45"/>
      <c r="WY22" s="45"/>
      <c r="WZ22" s="45"/>
      <c r="XA22" s="45"/>
      <c r="XB22" s="45"/>
      <c r="XC22" s="45"/>
      <c r="XD22" s="45"/>
      <c r="XE22" s="45"/>
      <c r="XF22" s="45"/>
      <c r="XG22" s="45"/>
      <c r="XH22" s="45"/>
      <c r="XI22" s="45"/>
      <c r="XJ22" s="45"/>
      <c r="XK22" s="45"/>
      <c r="XL22" s="45"/>
      <c r="XM22" s="45"/>
      <c r="XN22" s="45"/>
      <c r="XO22" s="45"/>
      <c r="XP22" s="45"/>
      <c r="XQ22" s="45"/>
      <c r="XR22" s="45"/>
      <c r="XS22" s="45"/>
      <c r="XT22" s="45"/>
      <c r="XU22" s="45"/>
      <c r="XV22" s="45"/>
      <c r="XW22" s="45"/>
      <c r="XX22" s="45"/>
      <c r="XY22" s="45"/>
      <c r="XZ22" s="45"/>
      <c r="YA22" s="45"/>
      <c r="YB22" s="45"/>
      <c r="YC22" s="45"/>
      <c r="YD22" s="45"/>
      <c r="YE22" s="45"/>
      <c r="YF22" s="45"/>
      <c r="YG22" s="45"/>
      <c r="YH22" s="45"/>
      <c r="YI22" s="45"/>
      <c r="YJ22" s="45"/>
      <c r="YK22" s="45"/>
      <c r="YL22" s="45"/>
      <c r="YM22" s="45"/>
      <c r="YN22" s="45"/>
      <c r="YO22" s="45"/>
      <c r="YP22" s="45"/>
      <c r="YQ22" s="45"/>
      <c r="YR22" s="45"/>
      <c r="YS22" s="45"/>
      <c r="YT22" s="45"/>
      <c r="YU22" s="45"/>
      <c r="YV22" s="45"/>
      <c r="YW22" s="45"/>
      <c r="YX22" s="45"/>
      <c r="YY22" s="45"/>
      <c r="YZ22" s="45"/>
      <c r="ZA22" s="45"/>
      <c r="ZB22" s="45"/>
      <c r="ZC22" s="45"/>
      <c r="ZD22" s="45"/>
      <c r="ZE22" s="45"/>
      <c r="ZF22" s="45"/>
      <c r="ZG22" s="45"/>
      <c r="ZH22" s="45"/>
      <c r="ZI22" s="45"/>
      <c r="ZJ22" s="45"/>
      <c r="ZK22" s="45"/>
      <c r="ZL22" s="45"/>
      <c r="ZM22" s="45"/>
      <c r="ZN22" s="45"/>
      <c r="ZO22" s="45"/>
      <c r="ZP22" s="45"/>
      <c r="ZQ22" s="45"/>
      <c r="ZR22" s="45"/>
      <c r="ZS22" s="45"/>
      <c r="ZT22" s="45"/>
      <c r="ZU22" s="45"/>
      <c r="ZV22" s="45"/>
      <c r="ZW22" s="45"/>
      <c r="ZX22" s="45"/>
      <c r="ZY22" s="45"/>
      <c r="ZZ22" s="45"/>
      <c r="AAA22" s="45"/>
      <c r="AAB22" s="45"/>
      <c r="AAC22" s="45"/>
      <c r="AAD22" s="45"/>
      <c r="AAE22" s="45"/>
      <c r="AAF22" s="45"/>
      <c r="AAG22" s="45"/>
      <c r="AAH22" s="45"/>
      <c r="AAI22" s="45"/>
      <c r="AAJ22" s="45"/>
      <c r="AAK22" s="45"/>
      <c r="AAL22" s="45"/>
      <c r="AAM22" s="45"/>
      <c r="AAN22" s="45"/>
      <c r="AAO22" s="45"/>
      <c r="AAP22" s="45"/>
      <c r="AAQ22" s="45"/>
      <c r="AAR22" s="45"/>
      <c r="AAS22" s="45"/>
      <c r="AAT22" s="45"/>
      <c r="AAU22" s="45"/>
      <c r="AAV22" s="45"/>
      <c r="AAW22" s="45"/>
      <c r="AAX22" s="45"/>
      <c r="AAY22" s="45"/>
      <c r="AAZ22" s="45"/>
      <c r="ABA22" s="45"/>
      <c r="ABB22" s="45"/>
      <c r="ABC22" s="45"/>
      <c r="ABD22" s="45"/>
      <c r="ABE22" s="45"/>
      <c r="ABF22" s="45"/>
      <c r="ABG22" s="45"/>
      <c r="ABH22" s="45"/>
      <c r="ABI22" s="45"/>
      <c r="ABJ22" s="45"/>
      <c r="ABK22" s="45"/>
      <c r="ABL22" s="45"/>
      <c r="ABM22" s="45"/>
      <c r="ABN22" s="45"/>
      <c r="ABO22" s="45"/>
      <c r="ABP22" s="45"/>
      <c r="ABQ22" s="45"/>
      <c r="ABR22" s="45"/>
      <c r="ABS22" s="45"/>
      <c r="ABT22" s="45"/>
      <c r="ABU22" s="45"/>
      <c r="ABV22" s="45"/>
      <c r="ABW22" s="45"/>
      <c r="ABX22" s="45"/>
      <c r="ABY22" s="45"/>
      <c r="ABZ22" s="45"/>
      <c r="ACA22" s="45"/>
      <c r="ACB22" s="45"/>
      <c r="ACC22" s="45"/>
      <c r="ACD22" s="45"/>
      <c r="ACE22" s="45"/>
      <c r="ACF22" s="45"/>
      <c r="ACG22" s="45"/>
      <c r="ACH22" s="45"/>
      <c r="ACI22" s="45"/>
      <c r="ACJ22" s="45"/>
      <c r="ACK22" s="45"/>
      <c r="ACL22" s="45"/>
      <c r="ACM22" s="45"/>
      <c r="ACN22" s="45"/>
      <c r="ACO22" s="45"/>
      <c r="ACP22" s="45"/>
      <c r="ACQ22" s="45"/>
      <c r="ACR22" s="45"/>
      <c r="ACS22" s="45"/>
      <c r="ACT22" s="45"/>
      <c r="ACU22" s="45"/>
      <c r="ACV22" s="45"/>
      <c r="ACW22" s="45"/>
      <c r="ACX22" s="45"/>
      <c r="ACY22" s="45"/>
      <c r="ACZ22" s="45"/>
      <c r="ADA22" s="45"/>
      <c r="ADB22" s="45"/>
      <c r="ADC22" s="45"/>
      <c r="ADD22" s="45"/>
      <c r="ADE22" s="45"/>
      <c r="ADF22" s="45"/>
      <c r="ADG22" s="45"/>
      <c r="ADH22" s="45"/>
      <c r="ADI22" s="45"/>
      <c r="ADJ22" s="45"/>
      <c r="ADK22" s="45"/>
      <c r="ADL22" s="45"/>
      <c r="ADM22" s="45"/>
      <c r="ADN22" s="45"/>
      <c r="ADO22" s="45"/>
      <c r="ADP22" s="45"/>
      <c r="ADQ22" s="45"/>
      <c r="ADR22" s="45"/>
      <c r="ADS22" s="45"/>
      <c r="ADT22" s="45"/>
      <c r="ADU22" s="45"/>
      <c r="ADV22" s="45"/>
      <c r="ADW22" s="45"/>
      <c r="ADX22" s="45"/>
      <c r="ADY22" s="45"/>
      <c r="ADZ22" s="45"/>
      <c r="AEA22" s="45"/>
      <c r="AEB22" s="45"/>
      <c r="AEC22" s="45"/>
      <c r="AED22" s="45"/>
      <c r="AEE22" s="45"/>
      <c r="AEF22" s="45"/>
      <c r="AEG22" s="45"/>
      <c r="AEH22" s="45"/>
      <c r="AEI22" s="45"/>
      <c r="AEJ22" s="45"/>
      <c r="AEK22" s="45"/>
      <c r="AEL22" s="45"/>
      <c r="AEM22" s="45"/>
      <c r="AEN22" s="45"/>
      <c r="AEO22" s="45"/>
      <c r="AEP22" s="45"/>
      <c r="AEQ22" s="45"/>
      <c r="AER22" s="45"/>
      <c r="AES22" s="45"/>
      <c r="AET22" s="45"/>
      <c r="AEU22" s="45"/>
      <c r="AEV22" s="45"/>
      <c r="AEW22" s="45"/>
      <c r="AEX22" s="45"/>
      <c r="AEY22" s="45"/>
      <c r="AEZ22" s="45"/>
      <c r="AFA22" s="45"/>
      <c r="AFB22" s="45"/>
      <c r="AFC22" s="45"/>
      <c r="AFD22" s="45"/>
      <c r="AFE22" s="45"/>
      <c r="AFF22" s="45"/>
      <c r="AFG22" s="45"/>
      <c r="AFH22" s="45"/>
      <c r="AFI22" s="45"/>
      <c r="AFJ22" s="45"/>
      <c r="AFK22" s="45"/>
      <c r="AFL22" s="45"/>
      <c r="AFM22" s="45"/>
      <c r="AFN22" s="45"/>
      <c r="AFO22" s="45"/>
      <c r="AFP22" s="45"/>
      <c r="AFQ22" s="45"/>
      <c r="AFR22" s="45"/>
      <c r="AFS22" s="45"/>
      <c r="AFT22" s="45"/>
      <c r="AFU22" s="45"/>
      <c r="AFV22" s="45"/>
      <c r="AFW22" s="45"/>
      <c r="AFX22" s="45"/>
      <c r="AFY22" s="45"/>
      <c r="AFZ22" s="45"/>
      <c r="AGA22" s="45"/>
      <c r="AGB22" s="45"/>
      <c r="AGC22" s="45"/>
      <c r="AGD22" s="45"/>
      <c r="AGE22" s="45"/>
      <c r="AGF22" s="45"/>
      <c r="AGG22" s="45"/>
      <c r="AGH22" s="45"/>
      <c r="AGI22" s="45"/>
      <c r="AGJ22" s="45"/>
      <c r="AGK22" s="45"/>
      <c r="AGL22" s="45"/>
      <c r="AGM22" s="45"/>
      <c r="AGN22" s="45"/>
      <c r="AGO22" s="45"/>
      <c r="AGP22" s="45"/>
      <c r="AGQ22" s="45"/>
      <c r="AGR22" s="45"/>
      <c r="AGS22" s="45"/>
      <c r="AGT22" s="45"/>
      <c r="AGU22" s="45"/>
      <c r="AGV22" s="45"/>
      <c r="AGW22" s="45"/>
      <c r="AGX22" s="45"/>
      <c r="AGY22" s="45"/>
      <c r="AGZ22" s="45"/>
      <c r="AHA22" s="45"/>
      <c r="AHB22" s="45"/>
      <c r="AHC22" s="45"/>
      <c r="AHD22" s="45"/>
      <c r="AHE22" s="45"/>
      <c r="AHF22" s="45"/>
      <c r="AHG22" s="45"/>
      <c r="AHH22" s="45"/>
      <c r="AHI22" s="45"/>
      <c r="AHJ22" s="45"/>
      <c r="AHK22" s="45"/>
      <c r="AHL22" s="45"/>
      <c r="AHM22" s="45"/>
      <c r="AHN22" s="45"/>
      <c r="AHO22" s="45"/>
      <c r="AHP22" s="45"/>
      <c r="AHQ22" s="45"/>
      <c r="AHR22" s="45"/>
      <c r="AHS22" s="45"/>
      <c r="AHT22" s="45"/>
      <c r="AHU22" s="45"/>
      <c r="AHV22" s="45"/>
      <c r="AHW22" s="45"/>
      <c r="AHX22" s="45"/>
      <c r="AHY22" s="45"/>
      <c r="AHZ22" s="45"/>
      <c r="AIA22" s="45"/>
      <c r="AIB22" s="45"/>
      <c r="AIC22" s="45"/>
      <c r="AID22" s="45"/>
      <c r="AIE22" s="45"/>
      <c r="AIF22" s="45"/>
      <c r="AIG22" s="45"/>
      <c r="AIH22" s="45"/>
      <c r="AII22" s="45"/>
      <c r="AIJ22" s="45"/>
      <c r="AIK22" s="45"/>
      <c r="AIL22" s="45"/>
      <c r="AIM22" s="45"/>
      <c r="AIN22" s="45"/>
      <c r="AIO22" s="45"/>
      <c r="AIP22" s="45"/>
      <c r="AIQ22" s="45"/>
      <c r="AIR22" s="45"/>
      <c r="AIS22" s="45"/>
      <c r="AIT22" s="45"/>
      <c r="AIU22" s="45"/>
      <c r="AIV22" s="45"/>
      <c r="AIW22" s="45"/>
      <c r="AIX22" s="45"/>
      <c r="AIY22" s="45"/>
      <c r="AIZ22" s="45"/>
      <c r="AJA22" s="45"/>
      <c r="AJB22" s="45"/>
      <c r="AJC22" s="45"/>
      <c r="AJD22" s="45"/>
      <c r="AJE22" s="45"/>
      <c r="AJF22" s="45"/>
      <c r="AJG22" s="45"/>
      <c r="AJH22" s="45"/>
      <c r="AJI22" s="45"/>
      <c r="AJJ22" s="45"/>
      <c r="AJK22" s="45"/>
      <c r="AJL22" s="45"/>
      <c r="AJM22" s="45"/>
      <c r="AJN22" s="45"/>
      <c r="AJO22" s="45"/>
      <c r="AJP22" s="45"/>
      <c r="AJQ22" s="45"/>
      <c r="AJR22" s="45"/>
      <c r="AJS22" s="45"/>
      <c r="AJT22" s="45"/>
      <c r="AJU22" s="45"/>
      <c r="AJV22" s="45"/>
      <c r="AJW22" s="45"/>
      <c r="AJX22" s="45"/>
      <c r="AJY22" s="45"/>
      <c r="AJZ22" s="45"/>
      <c r="AKA22" s="45"/>
      <c r="AKB22" s="45"/>
      <c r="AKC22" s="45"/>
      <c r="AKD22" s="45"/>
      <c r="AKE22" s="45"/>
      <c r="AKF22" s="45"/>
      <c r="AKG22" s="45"/>
      <c r="AKH22" s="45"/>
      <c r="AKI22" s="45"/>
      <c r="AKJ22" s="45"/>
      <c r="AKK22" s="45"/>
      <c r="AKL22" s="45"/>
      <c r="AKM22" s="45"/>
      <c r="AKN22" s="45"/>
      <c r="AKO22" s="45"/>
      <c r="AKP22" s="45"/>
      <c r="AKQ22" s="45"/>
      <c r="AKR22" s="45"/>
      <c r="AKS22" s="45"/>
      <c r="AKT22" s="45"/>
      <c r="AKU22" s="45"/>
      <c r="AKV22" s="45"/>
      <c r="AKW22" s="45"/>
      <c r="AKX22" s="45"/>
      <c r="AKY22" s="45"/>
      <c r="AKZ22" s="45"/>
      <c r="ALA22" s="45"/>
      <c r="ALB22" s="45"/>
      <c r="ALC22" s="45"/>
      <c r="ALD22" s="45"/>
      <c r="ALE22" s="45"/>
      <c r="ALF22" s="45"/>
      <c r="ALG22" s="45"/>
      <c r="ALH22" s="45"/>
      <c r="ALI22" s="45"/>
      <c r="ALJ22" s="45"/>
      <c r="ALK22" s="45"/>
      <c r="ALL22" s="45"/>
      <c r="ALM22" s="45"/>
      <c r="ALN22" s="45"/>
      <c r="ALO22" s="45"/>
      <c r="ALP22" s="45"/>
      <c r="ALQ22" s="45"/>
      <c r="ALR22" s="45"/>
      <c r="ALS22" s="45"/>
      <c r="ALT22" s="45"/>
      <c r="ALU22" s="45"/>
      <c r="ALV22" s="45"/>
      <c r="ALW22" s="45"/>
      <c r="ALX22" s="48"/>
      <c r="ALY22" s="48"/>
      <c r="ALZ22" s="48"/>
      <c r="AMA22" s="48"/>
      <c r="AMB22" s="48"/>
      <c r="AMC22" s="48"/>
      <c r="AMD22" s="48"/>
      <c r="AME22" s="48"/>
      <c r="AMF22" s="48"/>
      <c r="AMG22" s="48"/>
      <c r="AMH22" s="48"/>
      <c r="AMI22" s="48"/>
      <c r="AMJ22" s="48"/>
    </row>
    <row r="23" spans="1:1024" ht="18" customHeight="1" x14ac:dyDescent="0.25">
      <c r="A23" s="13"/>
      <c r="B23" s="13"/>
      <c r="C23" s="13"/>
      <c r="D23" s="13"/>
      <c r="E23" s="13"/>
      <c r="F23" s="14"/>
      <c r="H23" s="27"/>
      <c r="I23" s="50"/>
    </row>
    <row r="24" spans="1:1024" x14ac:dyDescent="0.25">
      <c r="A24" s="15" t="s">
        <v>226</v>
      </c>
      <c r="B24" s="13"/>
      <c r="C24" s="15"/>
      <c r="D24" s="15"/>
      <c r="E24" s="51" t="s">
        <v>258</v>
      </c>
      <c r="F24" s="15"/>
      <c r="G24" s="15"/>
      <c r="H24" s="27"/>
      <c r="I24" s="50"/>
    </row>
    <row r="25" spans="1:1024" x14ac:dyDescent="0.25">
      <c r="A25" s="17" t="s">
        <v>7</v>
      </c>
      <c r="B25" s="17" t="s">
        <v>0</v>
      </c>
      <c r="C25" s="17" t="s">
        <v>1</v>
      </c>
      <c r="D25" s="17" t="s">
        <v>247</v>
      </c>
      <c r="E25" s="17" t="s">
        <v>2</v>
      </c>
      <c r="F25" s="17" t="s">
        <v>4</v>
      </c>
      <c r="G25" s="17" t="s">
        <v>6</v>
      </c>
      <c r="H25" s="18" t="s">
        <v>222</v>
      </c>
      <c r="I25" s="17" t="s">
        <v>8</v>
      </c>
    </row>
    <row r="26" spans="1:1024" ht="18" customHeight="1" x14ac:dyDescent="0.25">
      <c r="A26" s="3"/>
      <c r="B26" s="64">
        <v>400</v>
      </c>
      <c r="C26" s="3">
        <f>IFERROR((VLOOKUP(B26,INSCRITOS!A:B,2,0)),"")</f>
        <v>107734</v>
      </c>
      <c r="D26" s="3" t="str">
        <f>IFERROR((VLOOKUP(B26,INSCRITOS!A:C,3,0)),"")</f>
        <v>8-9 anos</v>
      </c>
      <c r="E26" s="4" t="str">
        <f>IFERROR((VLOOKUP(B26,INSCRITOS!A:D,4,0)),"")</f>
        <v>Afonso Batalha</v>
      </c>
      <c r="F26" s="3" t="str">
        <f>IFERROR((VLOOKUP(B26,INSCRITOS!A:F,6,0)),"")</f>
        <v>M</v>
      </c>
      <c r="G26" s="4" t="str">
        <f>IFERROR((VLOOKUP(B26,INSCRITOS!A:H,8,0)),"")</f>
        <v>Pimpões Triatlo</v>
      </c>
      <c r="H26" s="19"/>
      <c r="I26" s="42">
        <v>100</v>
      </c>
    </row>
    <row r="27" spans="1:1024" ht="18" customHeight="1" x14ac:dyDescent="0.25">
      <c r="A27" s="3"/>
      <c r="B27" s="61">
        <v>837</v>
      </c>
      <c r="C27" s="3">
        <f>IFERROR((VLOOKUP(B27,INSCRITOS!A:B,2,0)),"")</f>
        <v>107123</v>
      </c>
      <c r="D27" s="3" t="str">
        <f>IFERROR((VLOOKUP(B27,INSCRITOS!A:C,3,0)),"")</f>
        <v>8-9 anos</v>
      </c>
      <c r="E27" s="4" t="str">
        <f>IFERROR((VLOOKUP(B27,INSCRITOS!A:D,4,0)),"")</f>
        <v>André Gaspar Leite</v>
      </c>
      <c r="F27" s="3" t="str">
        <f>IFERROR((VLOOKUP(B27,INSCRITOS!A:F,6,0)),"")</f>
        <v>M</v>
      </c>
      <c r="G27" s="4" t="str">
        <f>IFERROR((VLOOKUP(B27,INSCRITOS!A:H,8,0)),"")</f>
        <v>Outsystems Olímpico de Oeiras</v>
      </c>
      <c r="H27" s="19"/>
      <c r="I27" s="42">
        <v>100</v>
      </c>
    </row>
    <row r="28" spans="1:1024" ht="18" customHeight="1" x14ac:dyDescent="0.25">
      <c r="A28" s="3"/>
      <c r="B28" s="64">
        <v>880</v>
      </c>
      <c r="C28" s="3">
        <f>IFERROR((VLOOKUP(B28,INSCRITOS!A:B,2,0)),"")</f>
        <v>107145</v>
      </c>
      <c r="D28" s="3" t="str">
        <f>IFERROR((VLOOKUP(B28,INSCRITOS!A:C,3,0)),"")</f>
        <v>8-9 anos</v>
      </c>
      <c r="E28" s="4" t="str">
        <f>IFERROR((VLOOKUP(B28,INSCRITOS!A:D,4,0)),"")</f>
        <v>Belchior Baltazar</v>
      </c>
      <c r="F28" s="3" t="str">
        <f>IFERROR((VLOOKUP(B28,INSCRITOS!A:F,6,0)),"")</f>
        <v>M</v>
      </c>
      <c r="G28" s="4" t="str">
        <f>IFERROR((VLOOKUP(B28,INSCRITOS!A:H,8,0)),"")</f>
        <v>Peniche A. C.</v>
      </c>
      <c r="H28" s="19"/>
      <c r="I28" s="42">
        <v>100</v>
      </c>
    </row>
    <row r="29" spans="1:1024" ht="18" customHeight="1" x14ac:dyDescent="0.25">
      <c r="A29" s="3"/>
      <c r="B29" s="64">
        <v>281</v>
      </c>
      <c r="C29" s="3">
        <f>IFERROR((VLOOKUP(B29,INSCRITOS!A:B,2,0)),"")</f>
        <v>106759</v>
      </c>
      <c r="D29" s="3" t="str">
        <f>IFERROR((VLOOKUP(B29,INSCRITOS!A:C,3,0)),"")</f>
        <v>8-9 anos</v>
      </c>
      <c r="E29" s="4" t="str">
        <f>IFERROR((VLOOKUP(B29,INSCRITOS!A:D,4,0)),"")</f>
        <v>Martim Morgado</v>
      </c>
      <c r="F29" s="3" t="str">
        <f>IFERROR((VLOOKUP(B29,INSCRITOS!A:F,6,0)),"")</f>
        <v>M</v>
      </c>
      <c r="G29" s="4" t="str">
        <f>IFERROR((VLOOKUP(B29,INSCRITOS!A:H,8,0)),"")</f>
        <v>Sport Lisboa e Benfica</v>
      </c>
      <c r="H29" s="19"/>
      <c r="I29" s="42">
        <v>100</v>
      </c>
    </row>
    <row r="30" spans="1:1024" ht="18" customHeight="1" x14ac:dyDescent="0.25">
      <c r="A30" s="3"/>
      <c r="B30" s="64">
        <v>816</v>
      </c>
      <c r="C30" s="3">
        <f>IFERROR((VLOOKUP(B30,INSCRITOS!A:B,2,0)),"")</f>
        <v>107104</v>
      </c>
      <c r="D30" s="3" t="str">
        <f>IFERROR((VLOOKUP(B30,INSCRITOS!A:C,3,0)),"")</f>
        <v>8-9 anos</v>
      </c>
      <c r="E30" s="4" t="str">
        <f>IFERROR((VLOOKUP(B30,INSCRITOS!A:D,4,0)),"")</f>
        <v>David Leão</v>
      </c>
      <c r="F30" s="3" t="str">
        <f>IFERROR((VLOOKUP(B30,INSCRITOS!A:F,6,0)),"")</f>
        <v>M</v>
      </c>
      <c r="G30" s="4" t="str">
        <f>IFERROR((VLOOKUP(B30,INSCRITOS!A:H,8,0)),"")</f>
        <v>Alhandra Sporting Club</v>
      </c>
      <c r="H30" s="19"/>
      <c r="I30" s="42">
        <v>100</v>
      </c>
    </row>
    <row r="31" spans="1:1024" ht="18" customHeight="1" x14ac:dyDescent="0.25">
      <c r="A31" s="3"/>
      <c r="B31" s="64">
        <v>5355</v>
      </c>
      <c r="C31" s="3">
        <f>IFERROR((VLOOKUP(B31,INSCRITOS!A:B,2,0)),"")</f>
        <v>0</v>
      </c>
      <c r="D31" s="3" t="str">
        <f>IFERROR((VLOOKUP(B31,INSCRITOS!A:C,3,0)),"")</f>
        <v>8-9 anos</v>
      </c>
      <c r="E31" s="4" t="str">
        <f>IFERROR((VLOOKUP(B31,INSCRITOS!A:D,4,0)),"")</f>
        <v xml:space="preserve">Dinis Miranda </v>
      </c>
      <c r="F31" s="3" t="str">
        <f>IFERROR((VLOOKUP(B31,INSCRITOS!A:F,6,0)),"")</f>
        <v>M</v>
      </c>
      <c r="G31" s="4" t="str">
        <f>IFERROR((VLOOKUP(B31,INSCRITOS!A:H,8,0)),"")</f>
        <v>Clube de Natação da Amadora</v>
      </c>
      <c r="H31" s="19"/>
      <c r="I31" s="42">
        <v>100</v>
      </c>
    </row>
    <row r="32" spans="1:1024" ht="18" customHeight="1" x14ac:dyDescent="0.25">
      <c r="A32" s="3"/>
      <c r="B32" s="64">
        <v>1013</v>
      </c>
      <c r="C32" s="3">
        <f>IFERROR((VLOOKUP(B32,INSCRITOS!A:B,2,0)),"")</f>
        <v>107227</v>
      </c>
      <c r="D32" s="3" t="str">
        <f>IFERROR((VLOOKUP(B32,INSCRITOS!A:C,3,0)),"")</f>
        <v>8-9 anos</v>
      </c>
      <c r="E32" s="4" t="str">
        <f>IFERROR((VLOOKUP(B32,INSCRITOS!A:D,4,0)),"")</f>
        <v>Guilherme Alves</v>
      </c>
      <c r="F32" s="3" t="str">
        <f>IFERROR((VLOOKUP(B32,INSCRITOS!A:F,6,0)),"")</f>
        <v>M</v>
      </c>
      <c r="G32" s="4" t="str">
        <f>IFERROR((VLOOKUP(B32,INSCRITOS!A:H,8,0)),"")</f>
        <v>Alhandra Sporting Club</v>
      </c>
      <c r="H32" s="19"/>
      <c r="I32" s="42">
        <v>100</v>
      </c>
    </row>
    <row r="33" spans="1:9" ht="18" customHeight="1" x14ac:dyDescent="0.25">
      <c r="A33" s="3"/>
      <c r="B33" s="64">
        <v>626</v>
      </c>
      <c r="C33" s="3">
        <f>IFERROR((VLOOKUP(B33,INSCRITOS!A:B,2,0)),"")</f>
        <v>106910</v>
      </c>
      <c r="D33" s="3" t="str">
        <f>IFERROR((VLOOKUP(B33,INSCRITOS!A:C,3,0)),"")</f>
        <v>8-9 anos</v>
      </c>
      <c r="E33" s="4" t="str">
        <f>IFERROR((VLOOKUP(B33,INSCRITOS!A:D,4,0)),"")</f>
        <v>José Neto</v>
      </c>
      <c r="F33" s="3" t="str">
        <f>IFERROR((VLOOKUP(B33,INSCRITOS!A:F,6,0)),"")</f>
        <v>M</v>
      </c>
      <c r="G33" s="4" t="str">
        <f>IFERROR((VLOOKUP(B33,INSCRITOS!A:H,8,0)),"")</f>
        <v>Pimpões Triatlo</v>
      </c>
      <c r="H33" s="19"/>
      <c r="I33" s="42">
        <v>100</v>
      </c>
    </row>
    <row r="34" spans="1:9" ht="18" customHeight="1" x14ac:dyDescent="0.25">
      <c r="A34" s="3"/>
      <c r="B34" s="64">
        <v>829</v>
      </c>
      <c r="C34" s="3">
        <f>IFERROR((VLOOKUP(B34,INSCRITOS!A:B,2,0)),"")</f>
        <v>107120</v>
      </c>
      <c r="D34" s="3" t="str">
        <f>IFERROR((VLOOKUP(B34,INSCRITOS!A:C,3,0)),"")</f>
        <v>8-9 anos</v>
      </c>
      <c r="E34" s="4" t="str">
        <f>IFERROR((VLOOKUP(B34,INSCRITOS!A:D,4,0)),"")</f>
        <v>Manuel Lira Magalhães</v>
      </c>
      <c r="F34" s="3" t="str">
        <f>IFERROR((VLOOKUP(B34,INSCRITOS!A:F,6,0)),"")</f>
        <v>M</v>
      </c>
      <c r="G34" s="4" t="str">
        <f>IFERROR((VLOOKUP(B34,INSCRITOS!A:H,8,0)),"")</f>
        <v>Outsystems Olímpico de Oeiras</v>
      </c>
      <c r="H34" s="19"/>
      <c r="I34" s="42">
        <v>100</v>
      </c>
    </row>
    <row r="35" spans="1:9" ht="18" customHeight="1" x14ac:dyDescent="0.25">
      <c r="A35" s="3"/>
      <c r="B35" s="64">
        <v>218</v>
      </c>
      <c r="C35" s="3">
        <f>IFERROR((VLOOKUP(B35,INSCRITOS!A:B,2,0)),"")</f>
        <v>107557</v>
      </c>
      <c r="D35" s="3" t="str">
        <f>IFERROR((VLOOKUP(B35,INSCRITOS!A:C,3,0)),"")</f>
        <v>8-9 anos</v>
      </c>
      <c r="E35" s="4" t="str">
        <f>IFERROR((VLOOKUP(B35,INSCRITOS!A:D,4,0)),"")</f>
        <v xml:space="preserve">Manuel Soares Pereira </v>
      </c>
      <c r="F35" s="3" t="str">
        <f>IFERROR((VLOOKUP(B35,INSCRITOS!A:F,6,0)),"")</f>
        <v>M</v>
      </c>
      <c r="G35" s="4" t="str">
        <f>IFERROR((VLOOKUP(B35,INSCRITOS!A:H,8,0)),"")</f>
        <v>Estoril Praia Credibom</v>
      </c>
      <c r="H35" s="19"/>
      <c r="I35" s="42">
        <v>100</v>
      </c>
    </row>
    <row r="36" spans="1:9" ht="18" customHeight="1" x14ac:dyDescent="0.25">
      <c r="A36" s="3"/>
      <c r="B36" s="64">
        <v>563</v>
      </c>
      <c r="C36" s="3">
        <f>IFERROR((VLOOKUP(B36,INSCRITOS!A:B,2,0)),"")</f>
        <v>107853</v>
      </c>
      <c r="D36" s="3" t="str">
        <f>IFERROR((VLOOKUP(B36,INSCRITOS!A:C,3,0)),"")</f>
        <v>8-9 anos</v>
      </c>
      <c r="E36" s="4" t="str">
        <f>IFERROR((VLOOKUP(B36,INSCRITOS!A:D,4,0)),"")</f>
        <v>Martim Costa</v>
      </c>
      <c r="F36" s="3" t="str">
        <f>IFERROR((VLOOKUP(B36,INSCRITOS!A:F,6,0)),"")</f>
        <v>M</v>
      </c>
      <c r="G36" s="4" t="str">
        <f>IFERROR((VLOOKUP(B36,INSCRITOS!A:H,8,0)),"")</f>
        <v>Pimpões Triatlo</v>
      </c>
      <c r="H36" s="19"/>
      <c r="I36" s="42">
        <v>100</v>
      </c>
    </row>
    <row r="37" spans="1:9" ht="18" customHeight="1" x14ac:dyDescent="0.25">
      <c r="A37" s="3"/>
      <c r="B37" s="64">
        <v>801</v>
      </c>
      <c r="C37" s="3">
        <f>IFERROR((VLOOKUP(B37,INSCRITOS!A:B,2,0)),"")</f>
        <v>107097</v>
      </c>
      <c r="D37" s="3" t="str">
        <f>IFERROR((VLOOKUP(B37,INSCRITOS!A:C,3,0)),"")</f>
        <v>8-9 anos</v>
      </c>
      <c r="E37" s="4" t="str">
        <f>IFERROR((VLOOKUP(B37,INSCRITOS!A:D,4,0)),"")</f>
        <v>Martim Teles Grilo</v>
      </c>
      <c r="F37" s="3" t="str">
        <f>IFERROR((VLOOKUP(B37,INSCRITOS!A:F,6,0)),"")</f>
        <v>M</v>
      </c>
      <c r="G37" s="4" t="str">
        <f>IFERROR((VLOOKUP(B37,INSCRITOS!A:H,8,0)),"")</f>
        <v>Estoril Praia Credibom</v>
      </c>
      <c r="H37" s="19"/>
      <c r="I37" s="42">
        <v>100</v>
      </c>
    </row>
    <row r="38" spans="1:9" ht="18" customHeight="1" x14ac:dyDescent="0.25">
      <c r="A38" s="3"/>
      <c r="B38" s="64">
        <v>162</v>
      </c>
      <c r="C38" s="3">
        <f>IFERROR((VLOOKUP(B38,INSCRITOS!A:B,2,0)),"")</f>
        <v>100697</v>
      </c>
      <c r="D38" s="3" t="str">
        <f>IFERROR((VLOOKUP(B38,INSCRITOS!A:C,3,0)),"")</f>
        <v>8-9 anos</v>
      </c>
      <c r="E38" s="4" t="str">
        <f>IFERROR((VLOOKUP(B38,INSCRITOS!A:D,4,0)),"")</f>
        <v>Miguel Alpendre</v>
      </c>
      <c r="F38" s="3" t="str">
        <f>IFERROR((VLOOKUP(B38,INSCRITOS!A:F,6,0)),"")</f>
        <v>M</v>
      </c>
      <c r="G38" s="4" t="str">
        <f>IFERROR((VLOOKUP(B38,INSCRITOS!A:H,8,0)),"")</f>
        <v>Alhandra Sporting Club</v>
      </c>
      <c r="H38" s="19"/>
      <c r="I38" s="42">
        <v>100</v>
      </c>
    </row>
    <row r="39" spans="1:9" ht="18" customHeight="1" x14ac:dyDescent="0.25">
      <c r="A39" s="3"/>
      <c r="B39" s="64">
        <v>1044</v>
      </c>
      <c r="C39" s="3">
        <f>IFERROR((VLOOKUP(B39,INSCRITOS!A:B,2,0)),"")</f>
        <v>104689</v>
      </c>
      <c r="D39" s="3" t="str">
        <f>IFERROR((VLOOKUP(B39,INSCRITOS!A:C,3,0)),"")</f>
        <v>8-9 anos</v>
      </c>
      <c r="E39" s="4" t="str">
        <f>IFERROR((VLOOKUP(B39,INSCRITOS!A:D,4,0)),"")</f>
        <v>Santiago Santos</v>
      </c>
      <c r="F39" s="3" t="str">
        <f>IFERROR((VLOOKUP(B39,INSCRITOS!A:F,6,0)),"")</f>
        <v>M</v>
      </c>
      <c r="G39" s="4" t="str">
        <f>IFERROR((VLOOKUP(B39,INSCRITOS!A:H,8,0)),"")</f>
        <v>Sport Lisboa e Benfica</v>
      </c>
      <c r="H39" s="19"/>
      <c r="I39" s="42">
        <v>100</v>
      </c>
    </row>
    <row r="40" spans="1:9" ht="18" customHeight="1" x14ac:dyDescent="0.25">
      <c r="A40" s="3"/>
      <c r="B40" s="64">
        <v>5673</v>
      </c>
      <c r="C40" s="3">
        <f>IFERROR((VLOOKUP(B40,INSCRITOS!A:B,2,0)),"")</f>
        <v>0</v>
      </c>
      <c r="D40" s="3" t="str">
        <f>IFERROR((VLOOKUP(B40,INSCRITOS!A:C,3,0)),"")</f>
        <v>8-9 anos</v>
      </c>
      <c r="E40" s="4" t="str">
        <f>IFERROR((VLOOKUP(B40,INSCRITOS!A:D,4,0)),"")</f>
        <v>Oliver de Sousa</v>
      </c>
      <c r="F40" s="3" t="str">
        <f>IFERROR((VLOOKUP(B40,INSCRITOS!A:F,6,0)),"")</f>
        <v>M</v>
      </c>
      <c r="G40" s="4" t="str">
        <f>IFERROR((VLOOKUP(B40,INSCRITOS!A:H,8,0)),"")</f>
        <v>CNATRIL Triatlo</v>
      </c>
      <c r="H40" s="19"/>
      <c r="I40" s="42">
        <v>100</v>
      </c>
    </row>
    <row r="41" spans="1:9" ht="18" customHeight="1" x14ac:dyDescent="0.25">
      <c r="A41" s="3"/>
      <c r="B41" s="64">
        <v>1080</v>
      </c>
      <c r="C41" s="3">
        <f>IFERROR((VLOOKUP(B41,INSCRITOS!A:B,2,0)),"")</f>
        <v>105848</v>
      </c>
      <c r="D41" s="3" t="str">
        <f>IFERROR((VLOOKUP(B41,INSCRITOS!A:C,3,0)),"")</f>
        <v>8-9 anos</v>
      </c>
      <c r="E41" s="4" t="str">
        <f>IFERROR((VLOOKUP(B41,INSCRITOS!A:D,4,0)),"")</f>
        <v>Bernardo Miranda</v>
      </c>
      <c r="F41" s="3" t="str">
        <f>IFERROR((VLOOKUP(B41,INSCRITOS!A:F,6,0)),"")</f>
        <v>M</v>
      </c>
      <c r="G41" s="4" t="str">
        <f>IFERROR((VLOOKUP(B41,INSCRITOS!A:H,8,0)),"")</f>
        <v>Sport Lisboa e Benfica</v>
      </c>
      <c r="H41" s="19"/>
      <c r="I41" s="42">
        <v>100</v>
      </c>
    </row>
    <row r="42" spans="1:9" ht="18" customHeight="1" x14ac:dyDescent="0.25">
      <c r="A42" s="3"/>
      <c r="B42" s="64">
        <v>388</v>
      </c>
      <c r="C42" s="3">
        <f>IFERROR((VLOOKUP(B42,INSCRITOS!A:B,2,0)),"")</f>
        <v>107728</v>
      </c>
      <c r="D42" s="3" t="str">
        <f>IFERROR((VLOOKUP(B42,INSCRITOS!A:C,3,0)),"")</f>
        <v>8-9 anos</v>
      </c>
      <c r="E42" s="4" t="str">
        <f>IFERROR((VLOOKUP(B42,INSCRITOS!A:D,4,0)),"")</f>
        <v>Rodrigo Gonçalves</v>
      </c>
      <c r="F42" s="3" t="str">
        <f>IFERROR((VLOOKUP(B42,INSCRITOS!A:F,6,0)),"")</f>
        <v>M</v>
      </c>
      <c r="G42" s="4" t="str">
        <f>IFERROR((VLOOKUP(B42,INSCRITOS!A:H,8,0)),"")</f>
        <v>Estoril Praia Credibom</v>
      </c>
      <c r="H42" s="19"/>
      <c r="I42" s="42">
        <v>100</v>
      </c>
    </row>
    <row r="43" spans="1:9" ht="18" customHeight="1" x14ac:dyDescent="0.25">
      <c r="A43" s="3"/>
      <c r="B43" s="64">
        <v>794</v>
      </c>
      <c r="C43" s="3">
        <f>IFERROR((VLOOKUP(B43,INSCRITOS!A:B,2,0)),"")</f>
        <v>107095</v>
      </c>
      <c r="D43" s="3" t="str">
        <f>IFERROR((VLOOKUP(B43,INSCRITOS!A:C,3,0)),"")</f>
        <v>8-9 anos</v>
      </c>
      <c r="E43" s="4" t="str">
        <f>IFERROR((VLOOKUP(B43,INSCRITOS!A:D,4,0)),"")</f>
        <v>Rodrigo Marques</v>
      </c>
      <c r="F43" s="3" t="str">
        <f>IFERROR((VLOOKUP(B43,INSCRITOS!A:F,6,0)),"")</f>
        <v>M</v>
      </c>
      <c r="G43" s="4" t="str">
        <f>IFERROR((VLOOKUP(B43,INSCRITOS!A:H,8,0)),"")</f>
        <v>Estoril Praia Credibom</v>
      </c>
      <c r="H43" s="19"/>
      <c r="I43" s="42">
        <v>100</v>
      </c>
    </row>
    <row r="44" spans="1:9" ht="18" customHeight="1" x14ac:dyDescent="0.25">
      <c r="A44" s="3"/>
      <c r="B44" s="64">
        <v>5344</v>
      </c>
      <c r="C44" s="3">
        <f>IFERROR((VLOOKUP(B44,INSCRITOS!A:B,2,0)),"")</f>
        <v>0</v>
      </c>
      <c r="D44" s="3" t="str">
        <f>IFERROR((VLOOKUP(B44,INSCRITOS!A:C,3,0)),"")</f>
        <v>8-9 anos</v>
      </c>
      <c r="E44" s="4" t="str">
        <f>IFERROR((VLOOKUP(B44,INSCRITOS!A:D,4,0)),"")</f>
        <v>Rodrigo Vieira</v>
      </c>
      <c r="F44" s="3" t="str">
        <f>IFERROR((VLOOKUP(B44,INSCRITOS!A:F,6,0)),"")</f>
        <v>M</v>
      </c>
      <c r="G44" s="4" t="str">
        <f>IFERROR((VLOOKUP(B44,INSCRITOS!A:H,8,0)),"")</f>
        <v>Alhandra Sporting Club</v>
      </c>
      <c r="H44" s="19"/>
      <c r="I44" s="42">
        <v>100</v>
      </c>
    </row>
    <row r="45" spans="1:9" ht="18" customHeight="1" x14ac:dyDescent="0.25">
      <c r="A45" s="3"/>
      <c r="B45" s="64">
        <v>5347</v>
      </c>
      <c r="C45" s="3">
        <f>IFERROR((VLOOKUP(B45,INSCRITOS!A:B,2,0)),"")</f>
        <v>0</v>
      </c>
      <c r="D45" s="3" t="str">
        <f>IFERROR((VLOOKUP(B45,INSCRITOS!A:C,3,0)),"")</f>
        <v>8-9 anos</v>
      </c>
      <c r="E45" s="4" t="str">
        <f>IFERROR((VLOOKUP(B45,INSCRITOS!A:D,4,0)),"")</f>
        <v>Salvador Varela</v>
      </c>
      <c r="F45" s="3" t="str">
        <f>IFERROR((VLOOKUP(B45,INSCRITOS!A:F,6,0)),"")</f>
        <v>M</v>
      </c>
      <c r="G45" s="4" t="str">
        <f>IFERROR((VLOOKUP(B45,INSCRITOS!A:H,8,0)),"")</f>
        <v>Alhandra Sporting Club</v>
      </c>
      <c r="H45" s="19"/>
      <c r="I45" s="42">
        <v>100</v>
      </c>
    </row>
    <row r="46" spans="1:9" ht="18" customHeight="1" x14ac:dyDescent="0.25">
      <c r="A46" s="3"/>
      <c r="B46" s="64">
        <v>1059</v>
      </c>
      <c r="C46" s="3">
        <f>IFERROR((VLOOKUP(B46,INSCRITOS!A:B,2,0)),"")</f>
        <v>105809</v>
      </c>
      <c r="D46" s="3" t="str">
        <f>IFERROR((VLOOKUP(B46,INSCRITOS!A:C,3,0)),"")</f>
        <v>8-9 anos</v>
      </c>
      <c r="E46" s="4" t="str">
        <f>IFERROR((VLOOKUP(B46,INSCRITOS!A:D,4,0)),"")</f>
        <v>Sebastian Pacheco</v>
      </c>
      <c r="F46" s="3" t="str">
        <f>IFERROR((VLOOKUP(B46,INSCRITOS!A:F,6,0)),"")</f>
        <v>M</v>
      </c>
      <c r="G46" s="4" t="str">
        <f>IFERROR((VLOOKUP(B46,INSCRITOS!A:H,8,0)),"")</f>
        <v>Peniche A. C.</v>
      </c>
      <c r="H46" s="19"/>
      <c r="I46" s="42">
        <v>100</v>
      </c>
    </row>
    <row r="47" spans="1:9" ht="18" customHeight="1" x14ac:dyDescent="0.25">
      <c r="A47" s="3"/>
      <c r="B47" s="64">
        <v>803</v>
      </c>
      <c r="C47" s="3">
        <f>IFERROR((VLOOKUP(B47,INSCRITOS!A:B,2,0)),"")</f>
        <v>107098</v>
      </c>
      <c r="D47" s="3" t="str">
        <f>IFERROR((VLOOKUP(B47,INSCRITOS!A:C,3,0)),"")</f>
        <v>8-9 anos</v>
      </c>
      <c r="E47" s="4" t="str">
        <f>IFERROR((VLOOKUP(B47,INSCRITOS!A:D,4,0)),"")</f>
        <v>Tomás Teles Grilo</v>
      </c>
      <c r="F47" s="3" t="str">
        <f>IFERROR((VLOOKUP(B47,INSCRITOS!A:F,6,0)),"")</f>
        <v>M</v>
      </c>
      <c r="G47" s="4" t="str">
        <f>IFERROR((VLOOKUP(B47,INSCRITOS!A:H,8,0)),"")</f>
        <v>Estoril Praia Credibom</v>
      </c>
      <c r="H47" s="19"/>
      <c r="I47" s="42">
        <v>100</v>
      </c>
    </row>
    <row r="48" spans="1:9" ht="18" customHeight="1" x14ac:dyDescent="0.25">
      <c r="A48" s="3"/>
      <c r="B48" s="64">
        <v>6</v>
      </c>
      <c r="C48" s="3">
        <f>IFERROR((VLOOKUP(B48,INSCRITOS!A:B,2,0)),"")</f>
        <v>106642</v>
      </c>
      <c r="D48" s="3" t="str">
        <f>IFERROR((VLOOKUP(B48,INSCRITOS!A:C,3,0)),"")</f>
        <v>8-9 anos</v>
      </c>
      <c r="E48" s="4" t="str">
        <f>IFERROR((VLOOKUP(B48,INSCRITOS!A:D,4,0)),"")</f>
        <v>Vicente Poim de Aguiar</v>
      </c>
      <c r="F48" s="3" t="str">
        <f>IFERROR((VLOOKUP(B48,INSCRITOS!A:F,6,0)),"")</f>
        <v>M</v>
      </c>
      <c r="G48" s="4" t="str">
        <f>IFERROR((VLOOKUP(B48,INSCRITOS!A:H,8,0)),"")</f>
        <v>CCDSintrense</v>
      </c>
      <c r="H48" s="19"/>
      <c r="I48" s="42">
        <v>100</v>
      </c>
    </row>
    <row r="49" spans="1:9" ht="18" customHeight="1" x14ac:dyDescent="0.25">
      <c r="A49" s="3"/>
      <c r="B49" s="3"/>
      <c r="C49" s="3"/>
      <c r="D49" s="3"/>
      <c r="E49" s="4"/>
      <c r="F49" s="3"/>
      <c r="G49" s="4"/>
      <c r="H49" s="19"/>
      <c r="I49" s="42"/>
    </row>
    <row r="50" spans="1:9" ht="18" customHeight="1" x14ac:dyDescent="0.25">
      <c r="A50" s="1"/>
      <c r="B50" s="1"/>
      <c r="C50" s="1"/>
      <c r="D50" s="1"/>
      <c r="F50" s="1"/>
      <c r="H50" s="27"/>
      <c r="I50" s="50"/>
    </row>
    <row r="51" spans="1:9" ht="18" customHeight="1" x14ac:dyDescent="0.25">
      <c r="A51" s="1"/>
      <c r="C51" s="1"/>
      <c r="D51" s="1"/>
      <c r="F51" s="1"/>
      <c r="I51" s="14"/>
    </row>
    <row r="52" spans="1:9" ht="18" customHeight="1" x14ac:dyDescent="0.25">
      <c r="A52" s="15" t="s">
        <v>227</v>
      </c>
      <c r="B52" s="13"/>
      <c r="C52" s="15"/>
      <c r="D52" s="15"/>
      <c r="E52" s="51" t="s">
        <v>258</v>
      </c>
      <c r="F52" s="15"/>
      <c r="G52" s="15"/>
      <c r="I52" s="15"/>
    </row>
    <row r="53" spans="1:9" x14ac:dyDescent="0.25">
      <c r="A53" s="17" t="s">
        <v>7</v>
      </c>
      <c r="B53" s="17" t="s">
        <v>0</v>
      </c>
      <c r="C53" s="17" t="s">
        <v>1</v>
      </c>
      <c r="D53" s="17" t="s">
        <v>247</v>
      </c>
      <c r="E53" s="17" t="s">
        <v>2</v>
      </c>
      <c r="F53" s="17" t="s">
        <v>4</v>
      </c>
      <c r="G53" s="17" t="s">
        <v>6</v>
      </c>
      <c r="H53" s="18" t="s">
        <v>222</v>
      </c>
      <c r="I53" s="17" t="s">
        <v>8</v>
      </c>
    </row>
    <row r="54" spans="1:9" ht="18" customHeight="1" x14ac:dyDescent="0.25">
      <c r="A54" s="21"/>
      <c r="B54" s="64">
        <v>1202</v>
      </c>
      <c r="C54" s="3">
        <f>IFERROR((VLOOKUP(B54,INSCRITOS!A:B,2,0)),"")</f>
        <v>107294</v>
      </c>
      <c r="D54" s="3" t="str">
        <f>IFERROR((VLOOKUP(B54,INSCRITOS!A:C,3,0)),"")</f>
        <v>8-9 anos</v>
      </c>
      <c r="E54" s="4" t="str">
        <f>IFERROR((VLOOKUP(B54,INSCRITOS!A:D,4,0)),"")</f>
        <v>Camila Coutinho</v>
      </c>
      <c r="F54" s="3" t="str">
        <f>IFERROR((VLOOKUP(B54,INSCRITOS!A:F,6,0)),"")</f>
        <v>F</v>
      </c>
      <c r="G54" s="4" t="str">
        <f>IFERROR((VLOOKUP(B54,INSCRITOS!A:H,8,0)),"")</f>
        <v>Pimpões Triatlo</v>
      </c>
      <c r="H54" s="19"/>
      <c r="I54" s="42">
        <v>100</v>
      </c>
    </row>
    <row r="55" spans="1:9" ht="18" customHeight="1" x14ac:dyDescent="0.25">
      <c r="A55" s="21"/>
      <c r="B55" s="64">
        <v>1165</v>
      </c>
      <c r="C55" s="3">
        <f>IFERROR((VLOOKUP(B55,INSCRITOS!A:B,2,0)),"")</f>
        <v>107274</v>
      </c>
      <c r="D55" s="3" t="str">
        <f>IFERROR((VLOOKUP(B55,INSCRITOS!A:C,3,0)),"")</f>
        <v>8-9 anos</v>
      </c>
      <c r="E55" s="4" t="str">
        <f>IFERROR((VLOOKUP(B55,INSCRITOS!A:D,4,0)),"")</f>
        <v>Clara Cochicho</v>
      </c>
      <c r="F55" s="3" t="str">
        <f>IFERROR((VLOOKUP(B55,INSCRITOS!A:F,6,0)),"")</f>
        <v>F</v>
      </c>
      <c r="G55" s="4" t="str">
        <f>IFERROR((VLOOKUP(B55,INSCRITOS!A:H,8,0)),"")</f>
        <v>GDR Manique de Cima</v>
      </c>
      <c r="H55" s="19"/>
      <c r="I55" s="42">
        <v>100</v>
      </c>
    </row>
    <row r="56" spans="1:9" ht="18" customHeight="1" x14ac:dyDescent="0.25">
      <c r="A56" s="21"/>
      <c r="B56" s="64">
        <v>1322</v>
      </c>
      <c r="C56" s="3">
        <f>IFERROR((VLOOKUP(B56,INSCRITOS!A:B,2,0)),"")</f>
        <v>107352</v>
      </c>
      <c r="D56" s="3" t="str">
        <f>IFERROR((VLOOKUP(B56,INSCRITOS!A:C,3,0)),"")</f>
        <v>8-9 anos</v>
      </c>
      <c r="E56" s="4" t="str">
        <f>IFERROR((VLOOKUP(B56,INSCRITOS!A:D,4,0)),"")</f>
        <v xml:space="preserve">Constança Jerónimo </v>
      </c>
      <c r="F56" s="3" t="str">
        <f>IFERROR((VLOOKUP(B56,INSCRITOS!A:F,6,0)),"")</f>
        <v>F</v>
      </c>
      <c r="G56" s="4" t="str">
        <f>IFERROR((VLOOKUP(B56,INSCRITOS!A:H,8,0)),"")</f>
        <v>Sporting Clube de Portugal</v>
      </c>
      <c r="H56" s="19"/>
      <c r="I56" s="42">
        <v>100</v>
      </c>
    </row>
    <row r="57" spans="1:9" ht="18" customHeight="1" x14ac:dyDescent="0.25">
      <c r="A57" s="21"/>
      <c r="B57" s="64">
        <v>524</v>
      </c>
      <c r="C57" s="3">
        <f>IFERROR((VLOOKUP(B57,INSCRITOS!A:B,2,0)),"")</f>
        <v>106875</v>
      </c>
      <c r="D57" s="3" t="str">
        <f>IFERROR((VLOOKUP(B57,INSCRITOS!A:C,3,0)),"")</f>
        <v>8-9 anos</v>
      </c>
      <c r="E57" s="4" t="str">
        <f>IFERROR((VLOOKUP(B57,INSCRITOS!A:D,4,0)),"")</f>
        <v>Constança Pais</v>
      </c>
      <c r="F57" s="3" t="str">
        <f>IFERROR((VLOOKUP(B57,INSCRITOS!A:F,6,0)),"")</f>
        <v>F</v>
      </c>
      <c r="G57" s="4" t="str">
        <f>IFERROR((VLOOKUP(B57,INSCRITOS!A:H,8,0)),"")</f>
        <v>Estoril Praia Credibom</v>
      </c>
      <c r="H57" s="19"/>
      <c r="I57" s="42">
        <v>100</v>
      </c>
    </row>
    <row r="58" spans="1:9" ht="18" customHeight="1" x14ac:dyDescent="0.25">
      <c r="A58" s="21"/>
      <c r="B58" s="61">
        <v>838</v>
      </c>
      <c r="C58" s="3">
        <f>IFERROR((VLOOKUP(B58,INSCRITOS!A:B,2,0)),"")</f>
        <v>107124</v>
      </c>
      <c r="D58" s="3" t="str">
        <f>IFERROR((VLOOKUP(B58,INSCRITOS!A:C,3,0)),"")</f>
        <v>8-9 anos</v>
      </c>
      <c r="E58" s="4" t="str">
        <f>IFERROR((VLOOKUP(B58,INSCRITOS!A:D,4,0)),"")</f>
        <v>Diana De Almeida Machado</v>
      </c>
      <c r="F58" s="3" t="str">
        <f>IFERROR((VLOOKUP(B58,INSCRITOS!A:F,6,0)),"")</f>
        <v>F</v>
      </c>
      <c r="G58" s="4" t="str">
        <f>IFERROR((VLOOKUP(B58,INSCRITOS!A:H,8,0)),"")</f>
        <v>Outsystems Olímpico de Oeiras</v>
      </c>
      <c r="H58" s="19"/>
      <c r="I58" s="42">
        <v>100</v>
      </c>
    </row>
    <row r="59" spans="1:9" ht="18" customHeight="1" x14ac:dyDescent="0.25">
      <c r="A59" s="21"/>
      <c r="B59" s="64">
        <v>645</v>
      </c>
      <c r="C59" s="3">
        <f>IFERROR((VLOOKUP(B59,INSCRITOS!A:B,2,0)),"")</f>
        <v>107900</v>
      </c>
      <c r="D59" s="3" t="str">
        <f>IFERROR((VLOOKUP(B59,INSCRITOS!A:C,3,0)),"")</f>
        <v>8-9 anos</v>
      </c>
      <c r="E59" s="4" t="str">
        <f>IFERROR((VLOOKUP(B59,INSCRITOS!A:D,4,0)),"")</f>
        <v xml:space="preserve">Gabriela Fernandes </v>
      </c>
      <c r="F59" s="3" t="str">
        <f>IFERROR((VLOOKUP(B59,INSCRITOS!A:F,6,0)),"")</f>
        <v>F</v>
      </c>
      <c r="G59" s="4" t="str">
        <f>IFERROR((VLOOKUP(B59,INSCRITOS!A:H,8,0)),"")</f>
        <v>CNATRIL Triatlo</v>
      </c>
      <c r="H59" s="19"/>
      <c r="I59" s="42">
        <v>100</v>
      </c>
    </row>
    <row r="60" spans="1:9" ht="18" customHeight="1" x14ac:dyDescent="0.25">
      <c r="A60" s="21"/>
      <c r="B60" s="64">
        <v>1163</v>
      </c>
      <c r="C60" s="3">
        <f>IFERROR((VLOOKUP(B60,INSCRITOS!A:B,2,0)),"")</f>
        <v>107265</v>
      </c>
      <c r="D60" s="3" t="str">
        <f>IFERROR((VLOOKUP(B60,INSCRITOS!A:C,3,0)),"")</f>
        <v>8-9 anos</v>
      </c>
      <c r="E60" s="4" t="str">
        <f>IFERROR((VLOOKUP(B60,INSCRITOS!A:D,4,0)),"")</f>
        <v>Inês Nunes</v>
      </c>
      <c r="F60" s="3" t="str">
        <f>IFERROR((VLOOKUP(B60,INSCRITOS!A:F,6,0)),"")</f>
        <v>F</v>
      </c>
      <c r="G60" s="4" t="str">
        <f>IFERROR((VLOOKUP(B60,INSCRITOS!A:H,8,0)),"")</f>
        <v>Sporting Clube de Portugal</v>
      </c>
      <c r="H60" s="19"/>
      <c r="I60" s="42">
        <v>100</v>
      </c>
    </row>
    <row r="61" spans="1:9" ht="18" customHeight="1" x14ac:dyDescent="0.25">
      <c r="A61" s="21"/>
      <c r="B61" s="64">
        <v>821</v>
      </c>
      <c r="C61" s="3">
        <f>IFERROR((VLOOKUP(B61,INSCRITOS!A:B,2,0)),"")</f>
        <v>107108</v>
      </c>
      <c r="D61" s="3" t="str">
        <f>IFERROR((VLOOKUP(B61,INSCRITOS!A:C,3,0)),"")</f>
        <v>8-9 anos</v>
      </c>
      <c r="E61" s="4" t="str">
        <f>IFERROR((VLOOKUP(B61,INSCRITOS!A:D,4,0)),"")</f>
        <v>Isa Oliveira</v>
      </c>
      <c r="F61" s="3" t="str">
        <f>IFERROR((VLOOKUP(B61,INSCRITOS!A:F,6,0)),"")</f>
        <v>F</v>
      </c>
      <c r="G61" s="4" t="str">
        <f>IFERROR((VLOOKUP(B61,INSCRITOS!A:H,8,0)),"")</f>
        <v>Alhandra Sporting Club</v>
      </c>
      <c r="H61" s="19"/>
      <c r="I61" s="42">
        <v>100</v>
      </c>
    </row>
    <row r="62" spans="1:9" ht="18" customHeight="1" x14ac:dyDescent="0.25">
      <c r="A62" s="21"/>
      <c r="B62" s="64">
        <v>5682</v>
      </c>
      <c r="C62" s="3">
        <f>IFERROR((VLOOKUP(B62,INSCRITOS!A:B,2,0)),"")</f>
        <v>0</v>
      </c>
      <c r="D62" s="3" t="str">
        <f>IFERROR((VLOOKUP(B62,INSCRITOS!A:C,3,0)),"")</f>
        <v>8-9 anos</v>
      </c>
      <c r="E62" s="4" t="str">
        <f>IFERROR((VLOOKUP(B62,INSCRITOS!A:D,4,0)),"")</f>
        <v>Isabel Nunes-Viciosa</v>
      </c>
      <c r="F62" s="3" t="str">
        <f>IFERROR((VLOOKUP(B62,INSCRITOS!A:F,6,0)),"")</f>
        <v>F</v>
      </c>
      <c r="G62" s="4" t="str">
        <f>IFERROR((VLOOKUP(B62,INSCRITOS!A:H,8,0)),"")</f>
        <v>Extra</v>
      </c>
      <c r="H62" s="19"/>
      <c r="I62" s="42"/>
    </row>
    <row r="63" spans="1:9" ht="18" customHeight="1" x14ac:dyDescent="0.25">
      <c r="A63" s="21"/>
      <c r="B63" s="64">
        <v>243</v>
      </c>
      <c r="C63" s="3">
        <f>IFERROR((VLOOKUP(B63,INSCRITOS!A:B,2,0)),"")</f>
        <v>107567</v>
      </c>
      <c r="D63" s="3" t="str">
        <f>IFERROR((VLOOKUP(B63,INSCRITOS!A:C,3,0)),"")</f>
        <v>8-9 anos</v>
      </c>
      <c r="E63" s="4" t="str">
        <f>IFERROR((VLOOKUP(B63,INSCRITOS!A:D,4,0)),"")</f>
        <v>Leonor Marta</v>
      </c>
      <c r="F63" s="3" t="str">
        <f>IFERROR((VLOOKUP(B63,INSCRITOS!A:F,6,0)),"")</f>
        <v>F</v>
      </c>
      <c r="G63" s="4" t="str">
        <f>IFERROR((VLOOKUP(B63,INSCRITOS!A:H,8,0)),"")</f>
        <v>Sporting Clube de Portugal</v>
      </c>
      <c r="H63" s="19"/>
      <c r="I63" s="42">
        <v>100</v>
      </c>
    </row>
    <row r="64" spans="1:9" ht="18" customHeight="1" x14ac:dyDescent="0.25">
      <c r="A64" s="21"/>
      <c r="B64" s="64">
        <v>1035</v>
      </c>
      <c r="C64" s="3">
        <f>IFERROR((VLOOKUP(B64,INSCRITOS!A:B,2,0)),"")</f>
        <v>105703</v>
      </c>
      <c r="D64" s="3" t="str">
        <f>IFERROR((VLOOKUP(B64,INSCRITOS!A:C,3,0)),"")</f>
        <v>8-9 anos</v>
      </c>
      <c r="E64" s="4" t="str">
        <f>IFERROR((VLOOKUP(B64,INSCRITOS!A:D,4,0)),"")</f>
        <v>Leonor Santos</v>
      </c>
      <c r="F64" s="3" t="str">
        <f>IFERROR((VLOOKUP(B64,INSCRITOS!A:F,6,0)),"")</f>
        <v>F</v>
      </c>
      <c r="G64" s="4" t="str">
        <f>IFERROR((VLOOKUP(B64,INSCRITOS!A:H,8,0)),"")</f>
        <v>SFRAA TRIATLO</v>
      </c>
      <c r="H64" s="19"/>
      <c r="I64" s="42">
        <v>100</v>
      </c>
    </row>
    <row r="65" spans="1:9" ht="18" customHeight="1" x14ac:dyDescent="0.25">
      <c r="A65" s="21"/>
      <c r="B65" s="64">
        <v>105</v>
      </c>
      <c r="C65" s="3">
        <f>IFERROR((VLOOKUP(B65,INSCRITOS!A:B,2,0)),"")</f>
        <v>107475</v>
      </c>
      <c r="D65" s="3" t="str">
        <f>IFERROR((VLOOKUP(B65,INSCRITOS!A:C,3,0)),"")</f>
        <v>8-9 anos</v>
      </c>
      <c r="E65" s="4" t="str">
        <f>IFERROR((VLOOKUP(B65,INSCRITOS!A:D,4,0)),"")</f>
        <v>Letícia Matias</v>
      </c>
      <c r="F65" s="3" t="str">
        <f>IFERROR((VLOOKUP(B65,INSCRITOS!A:F,6,0)),"")</f>
        <v>F</v>
      </c>
      <c r="G65" s="4" t="str">
        <f>IFERROR((VLOOKUP(B65,INSCRITOS!A:H,8,0)),"")</f>
        <v>CNATRIL Triatlo</v>
      </c>
      <c r="H65" s="19"/>
      <c r="I65" s="42">
        <v>100</v>
      </c>
    </row>
    <row r="66" spans="1:9" ht="18" customHeight="1" x14ac:dyDescent="0.25">
      <c r="A66" s="21"/>
      <c r="B66" s="64">
        <v>288</v>
      </c>
      <c r="C66" s="3">
        <f>IFERROR((VLOOKUP(B66,INSCRITOS!A:B,2,0)),"")</f>
        <v>106764</v>
      </c>
      <c r="D66" s="3" t="str">
        <f>IFERROR((VLOOKUP(B66,INSCRITOS!A:C,3,0)),"")</f>
        <v>8-9 anos</v>
      </c>
      <c r="E66" s="4" t="str">
        <f>IFERROR((VLOOKUP(B66,INSCRITOS!A:D,4,0)),"")</f>
        <v>Madalena Palma</v>
      </c>
      <c r="F66" s="3" t="str">
        <f>IFERROR((VLOOKUP(B66,INSCRITOS!A:F,6,0)),"")</f>
        <v>F</v>
      </c>
      <c r="G66" s="4" t="str">
        <f>IFERROR((VLOOKUP(B66,INSCRITOS!A:H,8,0)),"")</f>
        <v>GDR Manique de Cima</v>
      </c>
      <c r="H66" s="19"/>
      <c r="I66" s="42">
        <v>100</v>
      </c>
    </row>
    <row r="67" spans="1:9" ht="18" customHeight="1" x14ac:dyDescent="0.25">
      <c r="A67" s="21"/>
      <c r="B67" s="64">
        <v>5346</v>
      </c>
      <c r="C67" s="3">
        <f>IFERROR((VLOOKUP(B67,INSCRITOS!A:B,2,0)),"")</f>
        <v>0</v>
      </c>
      <c r="D67" s="3" t="str">
        <f>IFERROR((VLOOKUP(B67,INSCRITOS!A:C,3,0)),"")</f>
        <v>8-9 anos</v>
      </c>
      <c r="E67" s="4" t="str">
        <f>IFERROR((VLOOKUP(B67,INSCRITOS!A:D,4,0)),"")</f>
        <v>Maria Inês Correia</v>
      </c>
      <c r="F67" s="3" t="str">
        <f>IFERROR((VLOOKUP(B67,INSCRITOS!A:F,6,0)),"")</f>
        <v>F</v>
      </c>
      <c r="G67" s="4" t="str">
        <f>IFERROR((VLOOKUP(B67,INSCRITOS!A:H,8,0)),"")</f>
        <v>Alhandra Sporting Club</v>
      </c>
      <c r="H67" s="19"/>
      <c r="I67" s="42">
        <v>100</v>
      </c>
    </row>
    <row r="68" spans="1:9" ht="18" customHeight="1" x14ac:dyDescent="0.25">
      <c r="A68" s="21"/>
      <c r="B68" s="64">
        <v>129</v>
      </c>
      <c r="C68" s="3">
        <f>IFERROR((VLOOKUP(B68,INSCRITOS!A:B,2,0)),"")</f>
        <v>107495</v>
      </c>
      <c r="D68" s="3" t="str">
        <f>IFERROR((VLOOKUP(B68,INSCRITOS!A:C,3,0)),"")</f>
        <v>8-9 anos</v>
      </c>
      <c r="E68" s="4" t="str">
        <f>IFERROR((VLOOKUP(B68,INSCRITOS!A:D,4,0)),"")</f>
        <v>Maria Silva</v>
      </c>
      <c r="F68" s="3" t="str">
        <f>IFERROR((VLOOKUP(B68,INSCRITOS!A:F,6,0)),"")</f>
        <v>F</v>
      </c>
      <c r="G68" s="4" t="str">
        <f>IFERROR((VLOOKUP(B68,INSCRITOS!A:H,8,0)),"")</f>
        <v>SFRAA TRIATLO</v>
      </c>
      <c r="H68" s="19"/>
      <c r="I68" s="42">
        <v>100</v>
      </c>
    </row>
    <row r="69" spans="1:9" ht="18" customHeight="1" x14ac:dyDescent="0.25">
      <c r="A69" s="21"/>
      <c r="B69" s="64">
        <v>295</v>
      </c>
      <c r="C69" s="3">
        <f>IFERROR((VLOOKUP(B69,INSCRITOS!A:B,2,0)),"")</f>
        <v>106766</v>
      </c>
      <c r="D69" s="3" t="str">
        <f>IFERROR((VLOOKUP(B69,INSCRITOS!A:C,3,0)),"")</f>
        <v>8-9 anos</v>
      </c>
      <c r="E69" s="4" t="str">
        <f>IFERROR((VLOOKUP(B69,INSCRITOS!A:D,4,0)),"")</f>
        <v>Marta Silva</v>
      </c>
      <c r="F69" s="3" t="str">
        <f>IFERROR((VLOOKUP(B69,INSCRITOS!A:F,6,0)),"")</f>
        <v>F</v>
      </c>
      <c r="G69" s="4" t="str">
        <f>IFERROR((VLOOKUP(B69,INSCRITOS!A:H,8,0)),"")</f>
        <v>SFRAA TRIATLO</v>
      </c>
      <c r="H69" s="19"/>
      <c r="I69" s="42">
        <v>100</v>
      </c>
    </row>
    <row r="70" spans="1:9" ht="18" customHeight="1" x14ac:dyDescent="0.25">
      <c r="A70" s="21"/>
      <c r="B70" s="64">
        <v>368</v>
      </c>
      <c r="C70" s="3">
        <f>IFERROR((VLOOKUP(B70,INSCRITOS!A:B,2,0)),"")</f>
        <v>106807</v>
      </c>
      <c r="D70" s="3" t="str">
        <f>IFERROR((VLOOKUP(B70,INSCRITOS!A:C,3,0)),"")</f>
        <v>8-9 anos</v>
      </c>
      <c r="E70" s="4" t="str">
        <f>IFERROR((VLOOKUP(B70,INSCRITOS!A:D,4,0)),"")</f>
        <v>Patrícia Kosovan</v>
      </c>
      <c r="F70" s="3" t="str">
        <f>IFERROR((VLOOKUP(B70,INSCRITOS!A:F,6,0)),"")</f>
        <v>F</v>
      </c>
      <c r="G70" s="4" t="str">
        <f>IFERROR((VLOOKUP(B70,INSCRITOS!A:H,8,0)),"")</f>
        <v>Clube de Natação da Amadora</v>
      </c>
      <c r="H70" s="19"/>
      <c r="I70" s="42">
        <v>100</v>
      </c>
    </row>
    <row r="71" spans="1:9" ht="18" customHeight="1" x14ac:dyDescent="0.25">
      <c r="A71" s="21"/>
      <c r="B71" s="64">
        <v>5687</v>
      </c>
      <c r="C71" s="3">
        <f>IFERROR((VLOOKUP(B71,INSCRITOS!A:B,2,0)),"")</f>
        <v>0</v>
      </c>
      <c r="D71" s="3" t="str">
        <f>IFERROR((VLOOKUP(B71,INSCRITOS!A:C,3,0)),"")</f>
        <v>8-9 anos</v>
      </c>
      <c r="E71" s="4" t="str">
        <f>IFERROR((VLOOKUP(B71,INSCRITOS!A:D,4,0)),"")</f>
        <v>Rafaela Duarte</v>
      </c>
      <c r="F71" s="3" t="str">
        <f>IFERROR((VLOOKUP(B71,INSCRITOS!A:F,6,0)),"")</f>
        <v>F</v>
      </c>
      <c r="G71" s="4" t="str">
        <f>IFERROR((VLOOKUP(B71,INSCRITOS!A:H,8,0)),"")</f>
        <v>Extra</v>
      </c>
      <c r="H71" s="19"/>
      <c r="I71" s="42"/>
    </row>
    <row r="72" spans="1:9" ht="18" customHeight="1" x14ac:dyDescent="0.25">
      <c r="A72" s="21"/>
      <c r="B72" s="64">
        <v>5356</v>
      </c>
      <c r="C72" s="3">
        <f>IFERROR((VLOOKUP(B72,INSCRITOS!A:B,2,0)),"")</f>
        <v>0</v>
      </c>
      <c r="D72" s="3" t="str">
        <f>IFERROR((VLOOKUP(B72,INSCRITOS!A:C,3,0)),"")</f>
        <v>8-9 anos</v>
      </c>
      <c r="E72" s="4" t="str">
        <f>IFERROR((VLOOKUP(B72,INSCRITOS!A:D,4,0)),"")</f>
        <v xml:space="preserve">Rita Leonor Dias </v>
      </c>
      <c r="F72" s="3" t="str">
        <f>IFERROR((VLOOKUP(B72,INSCRITOS!A:F,6,0)),"")</f>
        <v>F</v>
      </c>
      <c r="G72" s="4" t="str">
        <f>IFERROR((VLOOKUP(B72,INSCRITOS!A:H,8,0)),"")</f>
        <v>Clube de Natação da Amadora</v>
      </c>
      <c r="H72" s="19"/>
      <c r="I72" s="42">
        <v>100</v>
      </c>
    </row>
    <row r="73" spans="1:9" ht="18" customHeight="1" x14ac:dyDescent="0.25">
      <c r="A73" s="21"/>
      <c r="B73" s="64">
        <v>888</v>
      </c>
      <c r="C73" s="3">
        <f>IFERROR((VLOOKUP(B73,INSCRITOS!A:B,2,0)),"")</f>
        <v>107146</v>
      </c>
      <c r="D73" s="3" t="str">
        <f>IFERROR((VLOOKUP(B73,INSCRITOS!A:C,3,0)),"")</f>
        <v>8-9 anos</v>
      </c>
      <c r="E73" s="4" t="str">
        <f>IFERROR((VLOOKUP(B73,INSCRITOS!A:D,4,0)),"")</f>
        <v>Sofia Santos</v>
      </c>
      <c r="F73" s="3" t="str">
        <f>IFERROR((VLOOKUP(B73,INSCRITOS!A:F,6,0)),"")</f>
        <v>F</v>
      </c>
      <c r="G73" s="4" t="str">
        <f>IFERROR((VLOOKUP(B73,INSCRITOS!A:H,8,0)),"")</f>
        <v>Peniche A. C.</v>
      </c>
      <c r="H73" s="19"/>
      <c r="I73" s="42">
        <v>100</v>
      </c>
    </row>
    <row r="74" spans="1:9" ht="18" customHeight="1" x14ac:dyDescent="0.25">
      <c r="A74" s="21"/>
      <c r="B74" s="64">
        <v>245</v>
      </c>
      <c r="C74" s="3">
        <f>IFERROR((VLOOKUP(B74,INSCRITOS!A:B,2,0)),"")</f>
        <v>107569</v>
      </c>
      <c r="D74" s="3" t="str">
        <f>IFERROR((VLOOKUP(B74,INSCRITOS!A:C,3,0)),"")</f>
        <v>8-9 anos</v>
      </c>
      <c r="E74" s="4" t="str">
        <f>IFERROR((VLOOKUP(B74,INSCRITOS!A:D,4,0)),"")</f>
        <v>Yara Neves</v>
      </c>
      <c r="F74" s="3" t="str">
        <f>IFERROR((VLOOKUP(B74,INSCRITOS!A:F,6,0)),"")</f>
        <v>F</v>
      </c>
      <c r="G74" s="4" t="str">
        <f>IFERROR((VLOOKUP(B74,INSCRITOS!A:H,8,0)),"")</f>
        <v>Sport Lisboa e Benfica</v>
      </c>
      <c r="H74" s="19"/>
      <c r="I74" s="42">
        <v>100</v>
      </c>
    </row>
    <row r="75" spans="1:9" ht="18" customHeight="1" x14ac:dyDescent="0.25">
      <c r="A75" s="21"/>
      <c r="B75" s="41"/>
      <c r="C75" s="3" t="str">
        <f>IFERROR((VLOOKUP(B75,INSCRITOS!A:B,2,0)),"")</f>
        <v/>
      </c>
      <c r="D75" s="3" t="str">
        <f>IFERROR((VLOOKUP(B75,INSCRITOS!A:C,3,0)),"")</f>
        <v/>
      </c>
      <c r="E75" s="4" t="str">
        <f>IFERROR((VLOOKUP(B75,INSCRITOS!A:D,4,0)),"")</f>
        <v/>
      </c>
      <c r="F75" s="3" t="str">
        <f>IFERROR((VLOOKUP(B75,INSCRITOS!A:F,6,0)),"")</f>
        <v/>
      </c>
      <c r="G75" s="4" t="str">
        <f>IFERROR((VLOOKUP(B75,INSCRITOS!A:H,8,0)),"")</f>
        <v/>
      </c>
      <c r="H75" s="19"/>
      <c r="I75" s="42">
        <v>100</v>
      </c>
    </row>
    <row r="76" spans="1:9" ht="18" customHeight="1" x14ac:dyDescent="0.25">
      <c r="A76" s="5"/>
      <c r="B76" s="103"/>
      <c r="C76" s="1"/>
      <c r="D76" s="1"/>
      <c r="F76" s="1"/>
      <c r="H76" s="27"/>
      <c r="I76" s="50"/>
    </row>
    <row r="77" spans="1:9" ht="18" customHeight="1" x14ac:dyDescent="0.25">
      <c r="A77" s="5"/>
      <c r="B77" s="22"/>
      <c r="C77" s="1"/>
      <c r="D77" s="1"/>
      <c r="F77" s="1"/>
      <c r="I77" s="23"/>
    </row>
    <row r="78" spans="1:9" ht="18" customHeight="1" x14ac:dyDescent="0.25">
      <c r="A78" s="15" t="s">
        <v>228</v>
      </c>
      <c r="B78" s="13"/>
      <c r="C78" s="15"/>
      <c r="D78" s="15"/>
      <c r="E78" s="51" t="s">
        <v>258</v>
      </c>
      <c r="F78" s="15"/>
      <c r="G78" s="15"/>
      <c r="I78" s="15"/>
    </row>
    <row r="79" spans="1:9" x14ac:dyDescent="0.25">
      <c r="A79" s="17" t="s">
        <v>7</v>
      </c>
      <c r="B79" s="17" t="s">
        <v>0</v>
      </c>
      <c r="C79" s="17" t="s">
        <v>1</v>
      </c>
      <c r="D79" s="17" t="s">
        <v>247</v>
      </c>
      <c r="E79" s="17" t="s">
        <v>2</v>
      </c>
      <c r="F79" s="17" t="s">
        <v>4</v>
      </c>
      <c r="G79" s="17" t="s">
        <v>6</v>
      </c>
      <c r="H79" s="18" t="s">
        <v>222</v>
      </c>
      <c r="I79" s="17" t="s">
        <v>8</v>
      </c>
    </row>
    <row r="80" spans="1:9" ht="18" customHeight="1" x14ac:dyDescent="0.25">
      <c r="A80" s="3"/>
      <c r="B80" s="64">
        <v>199</v>
      </c>
      <c r="C80" s="3">
        <f>IFERROR((VLOOKUP(B80,INSCRITOS!A:B,2,0)),"")</f>
        <v>104831</v>
      </c>
      <c r="D80" s="3" t="str">
        <f>IFERROR((VLOOKUP(B80,INSCRITOS!A:C,3,0)),"")</f>
        <v>10-11 anos</v>
      </c>
      <c r="E80" s="4" t="str">
        <f>IFERROR((VLOOKUP(B80,INSCRITOS!A:D,4,0)),"")</f>
        <v>Afonso Silva</v>
      </c>
      <c r="F80" s="3" t="str">
        <f>IFERROR((VLOOKUP(B80,INSCRITOS!A:F,6,0)),"")</f>
        <v>M</v>
      </c>
      <c r="G80" s="4" t="str">
        <f>IFERROR((VLOOKUP(B80,INSCRITOS!A:H,8,0)),"")</f>
        <v>União Desportiva da Batalha</v>
      </c>
      <c r="H80" s="19"/>
      <c r="I80" s="42">
        <v>100</v>
      </c>
    </row>
    <row r="81" spans="1:9" ht="18" customHeight="1" x14ac:dyDescent="0.25">
      <c r="A81" s="3"/>
      <c r="B81" s="64">
        <v>241</v>
      </c>
      <c r="C81" s="3">
        <f>IFERROR((VLOOKUP(B81,INSCRITOS!A:B,2,0)),"")</f>
        <v>107565</v>
      </c>
      <c r="D81" s="3" t="str">
        <f>IFERROR((VLOOKUP(B81,INSCRITOS!A:C,3,0)),"")</f>
        <v>10-11 anos</v>
      </c>
      <c r="E81" s="4" t="str">
        <f>IFERROR((VLOOKUP(B81,INSCRITOS!A:D,4,0)),"")</f>
        <v>Alexandre Custódio</v>
      </c>
      <c r="F81" s="3" t="str">
        <f>IFERROR((VLOOKUP(B81,INSCRITOS!A:F,6,0)),"")</f>
        <v>M</v>
      </c>
      <c r="G81" s="4" t="str">
        <f>IFERROR((VLOOKUP(B81,INSCRITOS!A:H,8,0)),"")</f>
        <v>União Desportiva da Batalha</v>
      </c>
      <c r="H81" s="19"/>
      <c r="I81" s="42">
        <v>100</v>
      </c>
    </row>
    <row r="82" spans="1:9" ht="18" customHeight="1" x14ac:dyDescent="0.25">
      <c r="A82" s="3"/>
      <c r="B82" s="64">
        <v>977</v>
      </c>
      <c r="C82" s="3">
        <f>IFERROR((VLOOKUP(B82,INSCRITOS!A:B,2,0)),"")</f>
        <v>104696</v>
      </c>
      <c r="D82" s="3" t="str">
        <f>IFERROR((VLOOKUP(B82,INSCRITOS!A:C,3,0)),"")</f>
        <v>10-11 anos</v>
      </c>
      <c r="E82" s="4" t="str">
        <f>IFERROR((VLOOKUP(B82,INSCRITOS!A:D,4,0)),"")</f>
        <v>André Martins</v>
      </c>
      <c r="F82" s="3" t="str">
        <f>IFERROR((VLOOKUP(B82,INSCRITOS!A:F,6,0)),"")</f>
        <v>M</v>
      </c>
      <c r="G82" s="4" t="str">
        <f>IFERROR((VLOOKUP(B82,INSCRITOS!A:H,8,0)),"")</f>
        <v>Sport Lisboa e Benfica</v>
      </c>
      <c r="H82" s="19"/>
      <c r="I82" s="42">
        <v>100</v>
      </c>
    </row>
    <row r="83" spans="1:9" ht="18" customHeight="1" x14ac:dyDescent="0.25">
      <c r="A83" s="3"/>
      <c r="B83" s="61">
        <v>832</v>
      </c>
      <c r="C83" s="3">
        <f>IFERROR((VLOOKUP(B83,INSCRITOS!A:B,2,0)),"")</f>
        <v>107122</v>
      </c>
      <c r="D83" s="3" t="str">
        <f>IFERROR((VLOOKUP(B83,INSCRITOS!A:C,3,0)),"")</f>
        <v>10-11 anos</v>
      </c>
      <c r="E83" s="4" t="str">
        <f>IFERROR((VLOOKUP(B83,INSCRITOS!A:D,4,0)),"")</f>
        <v>Artur Gaspar Leite</v>
      </c>
      <c r="F83" s="3" t="str">
        <f>IFERROR((VLOOKUP(B83,INSCRITOS!A:F,6,0)),"")</f>
        <v>M</v>
      </c>
      <c r="G83" s="4" t="str">
        <f>IFERROR((VLOOKUP(B83,INSCRITOS!A:H,8,0)),"")</f>
        <v>Outsystems Olímpico de Oeiras</v>
      </c>
      <c r="H83" s="19"/>
      <c r="I83" s="42">
        <v>100</v>
      </c>
    </row>
    <row r="84" spans="1:9" ht="18" customHeight="1" x14ac:dyDescent="0.25">
      <c r="A84" s="3"/>
      <c r="B84" s="64">
        <v>1223</v>
      </c>
      <c r="C84" s="3">
        <f>IFERROR((VLOOKUP(B84,INSCRITOS!A:B,2,0)),"")</f>
        <v>106093</v>
      </c>
      <c r="D84" s="3" t="str">
        <f>IFERROR((VLOOKUP(B84,INSCRITOS!A:C,3,0)),"")</f>
        <v>10-11 anos</v>
      </c>
      <c r="E84" s="4" t="str">
        <f>IFERROR((VLOOKUP(B84,INSCRITOS!A:D,4,0)),"")</f>
        <v>Ary Mealha</v>
      </c>
      <c r="F84" s="3" t="str">
        <f>IFERROR((VLOOKUP(B84,INSCRITOS!A:F,6,0)),"")</f>
        <v>M</v>
      </c>
      <c r="G84" s="4" t="str">
        <f>IFERROR((VLOOKUP(B84,INSCRITOS!A:H,8,0)),"")</f>
        <v>Alhandra Sporting Club</v>
      </c>
      <c r="H84" s="19"/>
      <c r="I84" s="42">
        <v>100</v>
      </c>
    </row>
    <row r="85" spans="1:9" ht="18" customHeight="1" x14ac:dyDescent="0.25">
      <c r="A85" s="3"/>
      <c r="B85" s="64">
        <v>71</v>
      </c>
      <c r="C85" s="3">
        <f>IFERROR((VLOOKUP(B85,INSCRITOS!A:B,2,0)),"")</f>
        <v>106603</v>
      </c>
      <c r="D85" s="3" t="str">
        <f>IFERROR((VLOOKUP(B85,INSCRITOS!A:C,3,0)),"")</f>
        <v>10-11 anos</v>
      </c>
      <c r="E85" s="4" t="str">
        <f>IFERROR((VLOOKUP(B85,INSCRITOS!A:D,4,0)),"")</f>
        <v>Benjamim Curica Furtado</v>
      </c>
      <c r="F85" s="3" t="str">
        <f>IFERROR((VLOOKUP(B85,INSCRITOS!A:F,6,0)),"")</f>
        <v>M</v>
      </c>
      <c r="G85" s="4" t="str">
        <f>IFERROR((VLOOKUP(B85,INSCRITOS!A:H,8,0)),"")</f>
        <v>Outsystems Olímpico de Oeiras</v>
      </c>
      <c r="H85" s="19"/>
      <c r="I85" s="42">
        <v>100</v>
      </c>
    </row>
    <row r="86" spans="1:9" ht="18" customHeight="1" x14ac:dyDescent="0.25">
      <c r="A86" s="3"/>
      <c r="B86" s="64">
        <v>954</v>
      </c>
      <c r="C86" s="3">
        <f>IFERROR((VLOOKUP(B86,INSCRITOS!A:B,2,0)),"")</f>
        <v>105294</v>
      </c>
      <c r="D86" s="3" t="str">
        <f>IFERROR((VLOOKUP(B86,INSCRITOS!A:C,3,0)),"")</f>
        <v>10-11 anos</v>
      </c>
      <c r="E86" s="4" t="str">
        <f>IFERROR((VLOOKUP(B86,INSCRITOS!A:D,4,0)),"")</f>
        <v>Bernardo Almeida</v>
      </c>
      <c r="F86" s="3" t="str">
        <f>IFERROR((VLOOKUP(B86,INSCRITOS!A:F,6,0)),"")</f>
        <v>M</v>
      </c>
      <c r="G86" s="4" t="str">
        <f>IFERROR((VLOOKUP(B86,INSCRITOS!A:H,8,0)),"")</f>
        <v>CCDSintrense</v>
      </c>
      <c r="H86" s="19"/>
      <c r="I86" s="42">
        <v>100</v>
      </c>
    </row>
    <row r="87" spans="1:9" ht="18" customHeight="1" x14ac:dyDescent="0.25">
      <c r="A87" s="3"/>
      <c r="B87" s="64">
        <v>5694</v>
      </c>
      <c r="C87" s="3">
        <f>IFERROR((VLOOKUP(B87,INSCRITOS!A:B,2,0)),"")</f>
        <v>0</v>
      </c>
      <c r="D87" s="3" t="str">
        <f>IFERROR((VLOOKUP(B87,INSCRITOS!A:C,3,0)),"")</f>
        <v>10-11 anos</v>
      </c>
      <c r="E87" s="4" t="str">
        <f>IFERROR((VLOOKUP(B87,INSCRITOS!A:D,4,0)),"")</f>
        <v>Daniel Cipriano</v>
      </c>
      <c r="F87" s="3" t="str">
        <f>IFERROR((VLOOKUP(B87,INSCRITOS!A:F,6,0)),"")</f>
        <v>M</v>
      </c>
      <c r="G87" s="4" t="str">
        <f>IFERROR((VLOOKUP(B87,INSCRITOS!A:H,8,0)),"")</f>
        <v>Extra</v>
      </c>
      <c r="H87" s="19"/>
      <c r="I87" s="42"/>
    </row>
    <row r="88" spans="1:9" ht="18" customHeight="1" x14ac:dyDescent="0.25">
      <c r="A88" s="3"/>
      <c r="B88" s="64">
        <v>348</v>
      </c>
      <c r="C88" s="3">
        <f>IFERROR((VLOOKUP(B88,INSCRITOS!A:B,2,0)),"")</f>
        <v>105009</v>
      </c>
      <c r="D88" s="3" t="str">
        <f>IFERROR((VLOOKUP(B88,INSCRITOS!A:C,3,0)),"")</f>
        <v>10-11 anos</v>
      </c>
      <c r="E88" s="4" t="str">
        <f>IFERROR((VLOOKUP(B88,INSCRITOS!A:D,4,0)),"")</f>
        <v>David Pacheco</v>
      </c>
      <c r="F88" s="3" t="str">
        <f>IFERROR((VLOOKUP(B88,INSCRITOS!A:F,6,0)),"")</f>
        <v>M</v>
      </c>
      <c r="G88" s="4" t="str">
        <f>IFERROR((VLOOKUP(B88,INSCRITOS!A:H,8,0)),"")</f>
        <v>SFRAA TRIATLO</v>
      </c>
      <c r="H88" s="19"/>
      <c r="I88" s="42">
        <v>100</v>
      </c>
    </row>
    <row r="89" spans="1:9" ht="18" customHeight="1" x14ac:dyDescent="0.25">
      <c r="A89" s="3"/>
      <c r="B89" s="64">
        <v>819</v>
      </c>
      <c r="C89" s="3">
        <f>IFERROR((VLOOKUP(B89,INSCRITOS!A:B,2,0)),"")</f>
        <v>107107</v>
      </c>
      <c r="D89" s="3" t="str">
        <f>IFERROR((VLOOKUP(B89,INSCRITOS!A:C,3,0)),"")</f>
        <v>10-11 anos</v>
      </c>
      <c r="E89" s="4" t="str">
        <f>IFERROR((VLOOKUP(B89,INSCRITOS!A:D,4,0)),"")</f>
        <v>Diogo Marcão Santos</v>
      </c>
      <c r="F89" s="3" t="str">
        <f>IFERROR((VLOOKUP(B89,INSCRITOS!A:F,6,0)),"")</f>
        <v>M</v>
      </c>
      <c r="G89" s="4" t="str">
        <f>IFERROR((VLOOKUP(B89,INSCRITOS!A:H,8,0)),"")</f>
        <v>Alhandra Sporting Club</v>
      </c>
      <c r="H89" s="19"/>
      <c r="I89" s="42">
        <v>100</v>
      </c>
    </row>
    <row r="90" spans="1:9" ht="18" customHeight="1" x14ac:dyDescent="0.25">
      <c r="A90" s="3"/>
      <c r="B90" s="64">
        <v>456</v>
      </c>
      <c r="C90" s="3">
        <f>IFERROR((VLOOKUP(B90,INSCRITOS!A:B,2,0)),"")</f>
        <v>105417</v>
      </c>
      <c r="D90" s="3" t="str">
        <f>IFERROR((VLOOKUP(B90,INSCRITOS!A:C,3,0)),"")</f>
        <v>10-11 anos</v>
      </c>
      <c r="E90" s="4" t="str">
        <f>IFERROR((VLOOKUP(B90,INSCRITOS!A:D,4,0)),"")</f>
        <v>Diogo Pardal</v>
      </c>
      <c r="F90" s="3" t="str">
        <f>IFERROR((VLOOKUP(B90,INSCRITOS!A:F,6,0)),"")</f>
        <v>M</v>
      </c>
      <c r="G90" s="4" t="str">
        <f>IFERROR((VLOOKUP(B90,INSCRITOS!A:H,8,0)),"")</f>
        <v>Clube de Natação da Amadora</v>
      </c>
      <c r="H90" s="19"/>
      <c r="I90" s="42">
        <v>100</v>
      </c>
    </row>
    <row r="91" spans="1:9" ht="18" customHeight="1" x14ac:dyDescent="0.25">
      <c r="A91" s="3"/>
      <c r="B91" s="64">
        <v>266</v>
      </c>
      <c r="C91" s="3">
        <f>IFERROR((VLOOKUP(B91,INSCRITOS!A:B,2,0)),"")</f>
        <v>104206</v>
      </c>
      <c r="D91" s="3" t="str">
        <f>IFERROR((VLOOKUP(B91,INSCRITOS!A:C,3,0)),"")</f>
        <v>10-11 anos</v>
      </c>
      <c r="E91" s="4" t="str">
        <f>IFERROR((VLOOKUP(B91,INSCRITOS!A:D,4,0)),"")</f>
        <v>Duarte Pinho</v>
      </c>
      <c r="F91" s="3" t="str">
        <f>IFERROR((VLOOKUP(B91,INSCRITOS!A:F,6,0)),"")</f>
        <v>M</v>
      </c>
      <c r="G91" s="4" t="str">
        <f>IFERROR((VLOOKUP(B91,INSCRITOS!A:H,8,0)),"")</f>
        <v>CCDSintrense</v>
      </c>
      <c r="H91" s="19"/>
      <c r="I91" s="42">
        <v>100</v>
      </c>
    </row>
    <row r="92" spans="1:9" ht="18" customHeight="1" x14ac:dyDescent="0.25">
      <c r="A92" s="3"/>
      <c r="B92" s="64">
        <v>134</v>
      </c>
      <c r="C92" s="3">
        <f>IFERROR((VLOOKUP(B92,INSCRITOS!A:B,2,0)),"")</f>
        <v>104164</v>
      </c>
      <c r="D92" s="3" t="str">
        <f>IFERROR((VLOOKUP(B92,INSCRITOS!A:C,3,0)),"")</f>
        <v>10-11 anos</v>
      </c>
      <c r="E92" s="4" t="str">
        <f>IFERROR((VLOOKUP(B92,INSCRITOS!A:D,4,0)),"")</f>
        <v>Edson Tavares</v>
      </c>
      <c r="F92" s="3" t="str">
        <f>IFERROR((VLOOKUP(B92,INSCRITOS!A:F,6,0)),"")</f>
        <v>M</v>
      </c>
      <c r="G92" s="4" t="str">
        <f>IFERROR((VLOOKUP(B92,INSCRITOS!A:H,8,0)),"")</f>
        <v>Clube de Natação da Amadora</v>
      </c>
      <c r="H92" s="19"/>
      <c r="I92" s="42">
        <v>100</v>
      </c>
    </row>
    <row r="93" spans="1:9" ht="18" customHeight="1" x14ac:dyDescent="0.25">
      <c r="A93" s="3"/>
      <c r="B93" s="64">
        <v>890</v>
      </c>
      <c r="C93" s="3">
        <f>IFERROR((VLOOKUP(B93,INSCRITOS!A:B,2,0)),"")</f>
        <v>107153</v>
      </c>
      <c r="D93" s="3" t="str">
        <f>IFERROR((VLOOKUP(B93,INSCRITOS!A:C,3,0)),"")</f>
        <v>10-11 anos</v>
      </c>
      <c r="E93" s="4" t="str">
        <f>IFERROR((VLOOKUP(B93,INSCRITOS!A:D,4,0)),"")</f>
        <v>Gaspar Baltazar</v>
      </c>
      <c r="F93" s="3" t="str">
        <f>IFERROR((VLOOKUP(B93,INSCRITOS!A:F,6,0)),"")</f>
        <v>M</v>
      </c>
      <c r="G93" s="4" t="str">
        <f>IFERROR((VLOOKUP(B93,INSCRITOS!A:H,8,0)),"")</f>
        <v>Peniche A. C.</v>
      </c>
      <c r="H93" s="19"/>
      <c r="I93" s="42">
        <v>100</v>
      </c>
    </row>
    <row r="94" spans="1:9" ht="18" customHeight="1" x14ac:dyDescent="0.25">
      <c r="A94" s="3"/>
      <c r="B94" s="64">
        <v>1130</v>
      </c>
      <c r="C94" s="3">
        <f>IFERROR((VLOOKUP(B94,INSCRITOS!A:B,2,0)),"")</f>
        <v>105935</v>
      </c>
      <c r="D94" s="3" t="str">
        <f>IFERROR((VLOOKUP(B94,INSCRITOS!A:C,3,0)),"")</f>
        <v>10-11 anos</v>
      </c>
      <c r="E94" s="4" t="str">
        <f>IFERROR((VLOOKUP(B94,INSCRITOS!A:D,4,0)),"")</f>
        <v>Henrique Miranda</v>
      </c>
      <c r="F94" s="3" t="str">
        <f>IFERROR((VLOOKUP(B94,INSCRITOS!A:F,6,0)),"")</f>
        <v>M</v>
      </c>
      <c r="G94" s="4" t="str">
        <f>IFERROR((VLOOKUP(B94,INSCRITOS!A:H,8,0)),"")</f>
        <v>CNATRIL Triatlo</v>
      </c>
      <c r="H94" s="19"/>
      <c r="I94" s="42">
        <v>100</v>
      </c>
    </row>
    <row r="95" spans="1:9" ht="18" customHeight="1" x14ac:dyDescent="0.25">
      <c r="A95" s="3"/>
      <c r="B95" s="64">
        <v>284</v>
      </c>
      <c r="C95" s="3">
        <f>IFERROR((VLOOKUP(B95,INSCRITOS!A:B,2,0)),"")</f>
        <v>107648</v>
      </c>
      <c r="D95" s="3" t="str">
        <f>IFERROR((VLOOKUP(B95,INSCRITOS!A:C,3,0)),"")</f>
        <v>10-11 anos</v>
      </c>
      <c r="E95" s="4" t="str">
        <f>IFERROR((VLOOKUP(B95,INSCRITOS!A:D,4,0)),"")</f>
        <v>Henrique Teotónio</v>
      </c>
      <c r="F95" s="3" t="str">
        <f>IFERROR((VLOOKUP(B95,INSCRITOS!A:F,6,0)),"")</f>
        <v>M</v>
      </c>
      <c r="G95" s="4" t="str">
        <f>IFERROR((VLOOKUP(B95,INSCRITOS!A:H,8,0)),"")</f>
        <v>Pimpões Triatlo</v>
      </c>
      <c r="H95" s="19"/>
      <c r="I95" s="42">
        <v>100</v>
      </c>
    </row>
    <row r="96" spans="1:9" ht="18" customHeight="1" x14ac:dyDescent="0.25">
      <c r="A96" s="3"/>
      <c r="B96" s="64">
        <v>770</v>
      </c>
      <c r="C96" s="3">
        <f>IFERROR((VLOOKUP(B96,INSCRITOS!A:B,2,0)),"")</f>
        <v>105218</v>
      </c>
      <c r="D96" s="3" t="str">
        <f>IFERROR((VLOOKUP(B96,INSCRITOS!A:C,3,0)),"")</f>
        <v>10-11 anos</v>
      </c>
      <c r="E96" s="4" t="str">
        <f>IFERROR((VLOOKUP(B96,INSCRITOS!A:D,4,0)),"")</f>
        <v>João Fonseca</v>
      </c>
      <c r="F96" s="3" t="str">
        <f>IFERROR((VLOOKUP(B96,INSCRITOS!A:F,6,0)),"")</f>
        <v>M</v>
      </c>
      <c r="G96" s="4" t="str">
        <f>IFERROR((VLOOKUP(B96,INSCRITOS!A:H,8,0)),"")</f>
        <v>CCDSintrense</v>
      </c>
      <c r="H96" s="19"/>
      <c r="I96" s="42">
        <v>100</v>
      </c>
    </row>
    <row r="97" spans="1:9" ht="18" customHeight="1" x14ac:dyDescent="0.25">
      <c r="A97" s="3"/>
      <c r="B97" s="64">
        <v>805</v>
      </c>
      <c r="C97" s="3">
        <f>IFERROR((VLOOKUP(B97,INSCRITOS!A:B,2,0)),"")</f>
        <v>107100</v>
      </c>
      <c r="D97" s="3" t="str">
        <f>IFERROR((VLOOKUP(B97,INSCRITOS!A:C,3,0)),"")</f>
        <v>10-11 anos</v>
      </c>
      <c r="E97" s="4" t="str">
        <f>IFERROR((VLOOKUP(B97,INSCRITOS!A:D,4,0)),"")</f>
        <v>João Nascimento</v>
      </c>
      <c r="F97" s="3" t="str">
        <f>IFERROR((VLOOKUP(B97,INSCRITOS!A:F,6,0)),"")</f>
        <v>M</v>
      </c>
      <c r="G97" s="4" t="str">
        <f>IFERROR((VLOOKUP(B97,INSCRITOS!A:H,8,0)),"")</f>
        <v>Estoril Praia Credibom</v>
      </c>
      <c r="H97" s="19"/>
      <c r="I97" s="42">
        <v>100</v>
      </c>
    </row>
    <row r="98" spans="1:9" ht="18" customHeight="1" x14ac:dyDescent="0.25">
      <c r="A98" s="3"/>
      <c r="B98" s="64">
        <v>343</v>
      </c>
      <c r="C98" s="3">
        <f>IFERROR((VLOOKUP(B98,INSCRITOS!A:B,2,0)),"")</f>
        <v>107699</v>
      </c>
      <c r="D98" s="3" t="str">
        <f>IFERROR((VLOOKUP(B98,INSCRITOS!A:C,3,0)),"")</f>
        <v>10-11 anos</v>
      </c>
      <c r="E98" s="4" t="str">
        <f>IFERROR((VLOOKUP(B98,INSCRITOS!A:D,4,0)),"")</f>
        <v>João Oliveira Ribeiro</v>
      </c>
      <c r="F98" s="3" t="str">
        <f>IFERROR((VLOOKUP(B98,INSCRITOS!A:F,6,0)),"")</f>
        <v>M</v>
      </c>
      <c r="G98" s="4" t="str">
        <f>IFERROR((VLOOKUP(B98,INSCRITOS!A:H,8,0)),"")</f>
        <v>União Desportiva da Batalha</v>
      </c>
      <c r="H98" s="19"/>
      <c r="I98" s="42">
        <v>100</v>
      </c>
    </row>
    <row r="99" spans="1:9" ht="18" customHeight="1" x14ac:dyDescent="0.25">
      <c r="A99" s="3"/>
      <c r="B99" s="64">
        <v>458</v>
      </c>
      <c r="C99" s="3">
        <f>IFERROR((VLOOKUP(B99,INSCRITOS!A:B,2,0)),"")</f>
        <v>105037</v>
      </c>
      <c r="D99" s="3" t="str">
        <f>IFERROR((VLOOKUP(B99,INSCRITOS!A:C,3,0)),"")</f>
        <v>10-11 anos</v>
      </c>
      <c r="E99" s="4" t="str">
        <f>IFERROR((VLOOKUP(B99,INSCRITOS!A:D,4,0)),"")</f>
        <v>João Pinhão</v>
      </c>
      <c r="F99" s="3" t="str">
        <f>IFERROR((VLOOKUP(B99,INSCRITOS!A:F,6,0)),"")</f>
        <v>M</v>
      </c>
      <c r="G99" s="4" t="str">
        <f>IFERROR((VLOOKUP(B99,INSCRITOS!A:H,8,0)),"")</f>
        <v>SFRAA TRIATLO</v>
      </c>
      <c r="H99" s="19"/>
      <c r="I99" s="42">
        <v>100</v>
      </c>
    </row>
    <row r="100" spans="1:9" ht="18" customHeight="1" x14ac:dyDescent="0.25">
      <c r="A100" s="3"/>
      <c r="B100" s="64">
        <v>503</v>
      </c>
      <c r="C100" s="3">
        <f>IFERROR((VLOOKUP(B100,INSCRITOS!A:B,2,0)),"")</f>
        <v>105081</v>
      </c>
      <c r="D100" s="3" t="str">
        <f>IFERROR((VLOOKUP(B100,INSCRITOS!A:C,3,0)),"")</f>
        <v>10-11 anos</v>
      </c>
      <c r="E100" s="4" t="str">
        <f>IFERROR((VLOOKUP(B100,INSCRITOS!A:D,4,0)),"")</f>
        <v>João Ramos</v>
      </c>
      <c r="F100" s="3" t="str">
        <f>IFERROR((VLOOKUP(B100,INSCRITOS!A:F,6,0)),"")</f>
        <v>M</v>
      </c>
      <c r="G100" s="4" t="str">
        <f>IFERROR((VLOOKUP(B100,INSCRITOS!A:H,8,0)),"")</f>
        <v>Clube de Natação da Amadora</v>
      </c>
      <c r="H100" s="19"/>
      <c r="I100" s="42">
        <v>100</v>
      </c>
    </row>
    <row r="101" spans="1:9" ht="18" customHeight="1" x14ac:dyDescent="0.25">
      <c r="A101" s="3"/>
      <c r="B101" s="64">
        <v>852</v>
      </c>
      <c r="C101" s="3">
        <f>IFERROR((VLOOKUP(B101,INSCRITOS!A:B,2,0)),"")</f>
        <v>104632</v>
      </c>
      <c r="D101" s="3" t="str">
        <f>IFERROR((VLOOKUP(B101,INSCRITOS!A:C,3,0)),"")</f>
        <v>10-11 anos</v>
      </c>
      <c r="E101" s="4" t="str">
        <f>IFERROR((VLOOKUP(B101,INSCRITOS!A:D,4,0)),"")</f>
        <v>Luiz Viriato</v>
      </c>
      <c r="F101" s="3" t="str">
        <f>IFERROR((VLOOKUP(B101,INSCRITOS!A:F,6,0)),"")</f>
        <v>M</v>
      </c>
      <c r="G101" s="4" t="str">
        <f>IFERROR((VLOOKUP(B101,INSCRITOS!A:H,8,0)),"")</f>
        <v>Extra</v>
      </c>
      <c r="H101" s="19"/>
      <c r="I101" s="42"/>
    </row>
    <row r="102" spans="1:9" ht="18" customHeight="1" x14ac:dyDescent="0.25">
      <c r="A102" s="3"/>
      <c r="B102" s="61">
        <v>126</v>
      </c>
      <c r="C102" s="3">
        <f>IFERROR((VLOOKUP(B102,INSCRITOS!A:B,2,0)),"")</f>
        <v>107490</v>
      </c>
      <c r="D102" s="3" t="str">
        <f>IFERROR((VLOOKUP(B102,INSCRITOS!A:C,3,0)),"")</f>
        <v>10-11 anos</v>
      </c>
      <c r="E102" s="4" t="str">
        <f>IFERROR((VLOOKUP(B102,INSCRITOS!A:D,4,0)),"")</f>
        <v>Manuel Forjaz Hernandez</v>
      </c>
      <c r="F102" s="3" t="str">
        <f>IFERROR((VLOOKUP(B102,INSCRITOS!A:F,6,0)),"")</f>
        <v>M</v>
      </c>
      <c r="G102" s="4" t="str">
        <f>IFERROR((VLOOKUP(B102,INSCRITOS!A:H,8,0)),"")</f>
        <v>Outsystems Olímpico de Oeiras</v>
      </c>
      <c r="H102" s="19"/>
      <c r="I102" s="42">
        <v>100</v>
      </c>
    </row>
    <row r="103" spans="1:9" ht="18" customHeight="1" x14ac:dyDescent="0.25">
      <c r="A103" s="3"/>
      <c r="B103" s="64">
        <v>55</v>
      </c>
      <c r="C103" s="3">
        <f>IFERROR((VLOOKUP(B103,INSCRITOS!A:B,2,0)),"")</f>
        <v>104128</v>
      </c>
      <c r="D103" s="3" t="str">
        <f>IFERROR((VLOOKUP(B103,INSCRITOS!A:C,3,0)),"")</f>
        <v>10-11 anos</v>
      </c>
      <c r="E103" s="4" t="str">
        <f>IFERROR((VLOOKUP(B103,INSCRITOS!A:D,4,0)),"")</f>
        <v>Martim Nobre</v>
      </c>
      <c r="F103" s="3" t="str">
        <f>IFERROR((VLOOKUP(B103,INSCRITOS!A:F,6,0)),"")</f>
        <v>M</v>
      </c>
      <c r="G103" s="4" t="str">
        <f>IFERROR((VLOOKUP(B103,INSCRITOS!A:H,8,0)),"")</f>
        <v>Alhandra Sporting Club</v>
      </c>
      <c r="H103" s="19"/>
      <c r="I103" s="42">
        <v>100</v>
      </c>
    </row>
    <row r="104" spans="1:9" ht="18" customHeight="1" x14ac:dyDescent="0.25">
      <c r="A104" s="3"/>
      <c r="B104" s="61">
        <v>56</v>
      </c>
      <c r="C104" s="3">
        <f>IFERROR((VLOOKUP(B104,INSCRITOS!A:B,2,0)),"")</f>
        <v>106595</v>
      </c>
      <c r="D104" s="3" t="str">
        <f>IFERROR((VLOOKUP(B104,INSCRITOS!A:C,3,0)),"")</f>
        <v>10-11 anos</v>
      </c>
      <c r="E104" s="4" t="str">
        <f>IFERROR((VLOOKUP(B104,INSCRITOS!A:D,4,0)),"")</f>
        <v>Miguel Boialvo</v>
      </c>
      <c r="F104" s="3" t="str">
        <f>IFERROR((VLOOKUP(B104,INSCRITOS!A:F,6,0)),"")</f>
        <v>M</v>
      </c>
      <c r="G104" s="4" t="str">
        <f>IFERROR((VLOOKUP(B104,INSCRITOS!A:H,8,0)),"")</f>
        <v>Outsystems Olímpico de Oeiras</v>
      </c>
      <c r="H104" s="19"/>
      <c r="I104" s="42">
        <v>100</v>
      </c>
    </row>
    <row r="105" spans="1:9" ht="18" customHeight="1" x14ac:dyDescent="0.25">
      <c r="A105" s="3"/>
      <c r="B105" s="64">
        <v>727</v>
      </c>
      <c r="C105" s="3">
        <f>IFERROR((VLOOKUP(B105,INSCRITOS!A:B,2,0)),"")</f>
        <v>107051</v>
      </c>
      <c r="D105" s="3" t="str">
        <f>IFERROR((VLOOKUP(B105,INSCRITOS!A:C,3,0)),"")</f>
        <v>10-11 anos</v>
      </c>
      <c r="E105" s="4" t="str">
        <f>IFERROR((VLOOKUP(B105,INSCRITOS!A:D,4,0)),"")</f>
        <v>Miguel Oliveira</v>
      </c>
      <c r="F105" s="3" t="str">
        <f>IFERROR((VLOOKUP(B105,INSCRITOS!A:F,6,0)),"")</f>
        <v>M</v>
      </c>
      <c r="G105" s="4" t="str">
        <f>IFERROR((VLOOKUP(B105,INSCRITOS!A:H,8,0)),"")</f>
        <v>Pimpões Triatlo</v>
      </c>
      <c r="H105" s="19"/>
      <c r="I105" s="42">
        <v>100</v>
      </c>
    </row>
    <row r="106" spans="1:9" ht="18" customHeight="1" x14ac:dyDescent="0.25">
      <c r="A106" s="3"/>
      <c r="B106" s="64">
        <v>17</v>
      </c>
      <c r="C106" s="3">
        <f>IFERROR((VLOOKUP(B106,INSCRITOS!A:B,2,0)),"")</f>
        <v>104701</v>
      </c>
      <c r="D106" s="3" t="str">
        <f>IFERROR((VLOOKUP(B106,INSCRITOS!A:C,3,0)),"")</f>
        <v>10-11 anos</v>
      </c>
      <c r="E106" s="4" t="str">
        <f>IFERROR((VLOOKUP(B106,INSCRITOS!A:D,4,0)),"")</f>
        <v>Pedro Rasquilho</v>
      </c>
      <c r="F106" s="3" t="str">
        <f>IFERROR((VLOOKUP(B106,INSCRITOS!A:F,6,0)),"")</f>
        <v>M</v>
      </c>
      <c r="G106" s="4" t="str">
        <f>IFERROR((VLOOKUP(B106,INSCRITOS!A:H,8,0)),"")</f>
        <v>Alhandra Sporting Club</v>
      </c>
      <c r="H106" s="19"/>
      <c r="I106" s="42">
        <v>100</v>
      </c>
    </row>
    <row r="107" spans="1:9" ht="18" customHeight="1" x14ac:dyDescent="0.25">
      <c r="A107" s="3"/>
      <c r="B107" s="64">
        <v>1086</v>
      </c>
      <c r="C107" s="3">
        <f>IFERROR((VLOOKUP(B107,INSCRITOS!A:B,2,0)),"")</f>
        <v>105872</v>
      </c>
      <c r="D107" s="3" t="str">
        <f>IFERROR((VLOOKUP(B107,INSCRITOS!A:C,3,0)),"")</f>
        <v>10-11 anos</v>
      </c>
      <c r="E107" s="4" t="str">
        <f>IFERROR((VLOOKUP(B107,INSCRITOS!A:D,4,0)),"")</f>
        <v>Rodrigo Gato</v>
      </c>
      <c r="F107" s="3" t="str">
        <f>IFERROR((VLOOKUP(B107,INSCRITOS!A:F,6,0)),"")</f>
        <v>M</v>
      </c>
      <c r="G107" s="4" t="str">
        <f>IFERROR((VLOOKUP(B107,INSCRITOS!A:H,8,0)),"")</f>
        <v>Clube de Natação da Amadora</v>
      </c>
      <c r="H107" s="19"/>
      <c r="I107" s="42">
        <v>100</v>
      </c>
    </row>
    <row r="108" spans="1:9" ht="18" customHeight="1" x14ac:dyDescent="0.25">
      <c r="A108" s="3"/>
      <c r="B108" s="64">
        <v>916</v>
      </c>
      <c r="C108" s="3">
        <f>IFERROR((VLOOKUP(B108,INSCRITOS!A:B,2,0)),"")</f>
        <v>104683</v>
      </c>
      <c r="D108" s="3" t="str">
        <f>IFERROR((VLOOKUP(B108,INSCRITOS!A:C,3,0)),"")</f>
        <v>10-11 anos</v>
      </c>
      <c r="E108" s="4" t="str">
        <f>IFERROR((VLOOKUP(B108,INSCRITOS!A:D,4,0)),"")</f>
        <v>Santiago Gaspar</v>
      </c>
      <c r="F108" s="3" t="str">
        <f>IFERROR((VLOOKUP(B108,INSCRITOS!A:F,6,0)),"")</f>
        <v>M</v>
      </c>
      <c r="G108" s="4" t="str">
        <f>IFERROR((VLOOKUP(B108,INSCRITOS!A:H,8,0)),"")</f>
        <v>Alhandra Sporting Club</v>
      </c>
      <c r="H108" s="19"/>
      <c r="I108" s="42">
        <v>100</v>
      </c>
    </row>
    <row r="109" spans="1:9" ht="18" customHeight="1" x14ac:dyDescent="0.25">
      <c r="A109" s="3"/>
      <c r="B109" s="64">
        <v>246</v>
      </c>
      <c r="C109" s="3">
        <f>IFERROR((VLOOKUP(B109,INSCRITOS!A:B,2,0)),"")</f>
        <v>104198</v>
      </c>
      <c r="D109" s="3" t="str">
        <f>IFERROR((VLOOKUP(B109,INSCRITOS!A:C,3,0)),"")</f>
        <v>10-11 anos</v>
      </c>
      <c r="E109" s="4" t="str">
        <f>IFERROR((VLOOKUP(B109,INSCRITOS!A:D,4,0)),"")</f>
        <v>Tiago Ferreira</v>
      </c>
      <c r="F109" s="3" t="str">
        <f>IFERROR((VLOOKUP(B109,INSCRITOS!A:F,6,0)),"")</f>
        <v>M</v>
      </c>
      <c r="G109" s="4" t="str">
        <f>IFERROR((VLOOKUP(B109,INSCRITOS!A:H,8,0)),"")</f>
        <v>Sport Lisboa e Benfica</v>
      </c>
      <c r="H109" s="19"/>
      <c r="I109" s="42">
        <v>100</v>
      </c>
    </row>
    <row r="110" spans="1:9" ht="18" customHeight="1" x14ac:dyDescent="0.25">
      <c r="A110" s="3"/>
      <c r="B110" s="64">
        <v>236</v>
      </c>
      <c r="C110" s="3">
        <f>IFERROR((VLOOKUP(B110,INSCRITOS!A:B,2,0)),"")</f>
        <v>107562</v>
      </c>
      <c r="D110" s="3" t="str">
        <f>IFERROR((VLOOKUP(B110,INSCRITOS!A:C,3,0)),"")</f>
        <v>10-11 anos</v>
      </c>
      <c r="E110" s="4" t="str">
        <f>IFERROR((VLOOKUP(B110,INSCRITOS!A:D,4,0)),"")</f>
        <v>Tomás Cerejo</v>
      </c>
      <c r="F110" s="3" t="str">
        <f>IFERROR((VLOOKUP(B110,INSCRITOS!A:F,6,0)),"")</f>
        <v>M</v>
      </c>
      <c r="G110" s="4" t="str">
        <f>IFERROR((VLOOKUP(B110,INSCRITOS!A:H,8,0)),"")</f>
        <v>União Desportiva da Batalha</v>
      </c>
      <c r="H110" s="19"/>
      <c r="I110" s="42">
        <v>100</v>
      </c>
    </row>
    <row r="111" spans="1:9" ht="18" customHeight="1" x14ac:dyDescent="0.25">
      <c r="A111" s="3"/>
      <c r="B111" s="64">
        <v>720</v>
      </c>
      <c r="C111" s="3">
        <f>IFERROR((VLOOKUP(B111,INSCRITOS!A:B,2,0)),"")</f>
        <v>107032</v>
      </c>
      <c r="D111" s="3" t="str">
        <f>IFERROR((VLOOKUP(B111,INSCRITOS!A:C,3,0)),"")</f>
        <v>10-11 anos</v>
      </c>
      <c r="E111" s="4" t="str">
        <f>IFERROR((VLOOKUP(B111,INSCRITOS!A:D,4,0)),"")</f>
        <v>Tomás Morais</v>
      </c>
      <c r="F111" s="3" t="str">
        <f>IFERROR((VLOOKUP(B111,INSCRITOS!A:F,6,0)),"")</f>
        <v>M</v>
      </c>
      <c r="G111" s="4" t="str">
        <f>IFERROR((VLOOKUP(B111,INSCRITOS!A:H,8,0)),"")</f>
        <v>Estoril Praia Credibom</v>
      </c>
      <c r="H111" s="19"/>
      <c r="I111" s="42">
        <v>100</v>
      </c>
    </row>
    <row r="112" spans="1:9" ht="18" customHeight="1" x14ac:dyDescent="0.25">
      <c r="A112" s="3"/>
      <c r="B112" s="64">
        <v>5688</v>
      </c>
      <c r="C112" s="3">
        <f>IFERROR((VLOOKUP(B112,INSCRITOS!A:B,2,0)),"")</f>
        <v>0</v>
      </c>
      <c r="D112" s="3" t="str">
        <f>IFERROR((VLOOKUP(B112,INSCRITOS!A:C,3,0)),"")</f>
        <v>10-11 anos</v>
      </c>
      <c r="E112" s="4" t="str">
        <f>IFERROR((VLOOKUP(B112,INSCRITOS!A:D,4,0)),"")</f>
        <v>Tomas Nunes-Viciosa</v>
      </c>
      <c r="F112" s="3" t="str">
        <f>IFERROR((VLOOKUP(B112,INSCRITOS!A:F,6,0)),"")</f>
        <v>M</v>
      </c>
      <c r="G112" s="4" t="str">
        <f>IFERROR((VLOOKUP(B112,INSCRITOS!A:H,8,0)),"")</f>
        <v>Extra</v>
      </c>
      <c r="H112" s="19"/>
      <c r="I112" s="42"/>
    </row>
    <row r="113" spans="1:9" ht="18" customHeight="1" x14ac:dyDescent="0.25">
      <c r="A113" s="1"/>
      <c r="B113" s="101"/>
      <c r="C113" s="1"/>
      <c r="D113" s="1"/>
      <c r="F113" s="1"/>
      <c r="H113" s="27"/>
      <c r="I113" s="50"/>
    </row>
    <row r="114" spans="1:9" ht="18" customHeight="1" x14ac:dyDescent="0.25">
      <c r="A114" s="1"/>
      <c r="C114" s="1"/>
      <c r="D114" s="1"/>
      <c r="F114" s="1"/>
      <c r="I114" s="24"/>
    </row>
    <row r="115" spans="1:9" ht="18" customHeight="1" x14ac:dyDescent="0.25">
      <c r="A115" s="15" t="s">
        <v>229</v>
      </c>
      <c r="B115" s="13"/>
      <c r="C115" s="15"/>
      <c r="D115" s="15"/>
      <c r="E115" s="51" t="s">
        <v>258</v>
      </c>
      <c r="F115" s="15"/>
      <c r="G115" s="15"/>
      <c r="I115" s="15"/>
    </row>
    <row r="116" spans="1:9" x14ac:dyDescent="0.25">
      <c r="A116" s="17" t="s">
        <v>7</v>
      </c>
      <c r="B116" s="17" t="s">
        <v>0</v>
      </c>
      <c r="C116" s="17" t="s">
        <v>1</v>
      </c>
      <c r="D116" s="17" t="s">
        <v>247</v>
      </c>
      <c r="E116" s="17" t="s">
        <v>2</v>
      </c>
      <c r="F116" s="17" t="s">
        <v>4</v>
      </c>
      <c r="G116" s="17" t="s">
        <v>6</v>
      </c>
      <c r="H116" s="18" t="s">
        <v>222</v>
      </c>
      <c r="I116" s="17" t="s">
        <v>8</v>
      </c>
    </row>
    <row r="117" spans="1:9" ht="18" customHeight="1" x14ac:dyDescent="0.25">
      <c r="A117" s="3"/>
      <c r="B117" s="64">
        <v>244</v>
      </c>
      <c r="C117" s="3">
        <f>IFERROR((VLOOKUP(B117,INSCRITOS!A:B,2,0)),"")</f>
        <v>107568</v>
      </c>
      <c r="D117" s="3" t="str">
        <f>IFERROR((VLOOKUP(B117,INSCRITOS!A:C,3,0)),"")</f>
        <v>10-11 anos</v>
      </c>
      <c r="E117" s="4" t="str">
        <f>IFERROR((VLOOKUP(B117,INSCRITOS!A:D,4,0)),"")</f>
        <v>Camila Franco</v>
      </c>
      <c r="F117" s="3" t="str">
        <f>IFERROR((VLOOKUP(B117,INSCRITOS!A:F,6,0)),"")</f>
        <v>F</v>
      </c>
      <c r="G117" s="4" t="str">
        <f>IFERROR((VLOOKUP(B117,INSCRITOS!A:H,8,0)),"")</f>
        <v>Sport Lisboa e Benfica</v>
      </c>
      <c r="H117" s="19"/>
      <c r="I117" s="42">
        <v>100</v>
      </c>
    </row>
    <row r="118" spans="1:9" ht="18" customHeight="1" x14ac:dyDescent="0.25">
      <c r="A118" s="3"/>
      <c r="B118" s="64">
        <v>5711</v>
      </c>
      <c r="C118" s="3">
        <f>IFERROR((VLOOKUP(B118,INSCRITOS!A:B,2,0)),"")</f>
        <v>107792</v>
      </c>
      <c r="D118" s="3" t="str">
        <f>IFERROR((VLOOKUP(B118,INSCRITOS!A:C,3,0)),"")</f>
        <v>10-11 anos</v>
      </c>
      <c r="E118" s="4" t="str">
        <f>IFERROR((VLOOKUP(B118,INSCRITOS!A:D,4,0)),"")</f>
        <v>Barbara Mendes</v>
      </c>
      <c r="F118" s="3" t="str">
        <f>IFERROR((VLOOKUP(B118,INSCRITOS!A:F,6,0)),"")</f>
        <v>F</v>
      </c>
      <c r="G118" s="4" t="str">
        <f>IFERROR((VLOOKUP(B118,INSCRITOS!A:H,8,0)),"")</f>
        <v>Clube de Natação de Torres Novas</v>
      </c>
      <c r="H118" s="19"/>
      <c r="I118" s="42">
        <v>100</v>
      </c>
    </row>
    <row r="119" spans="1:9" ht="18" customHeight="1" x14ac:dyDescent="0.25">
      <c r="A119" s="3"/>
      <c r="B119" s="64">
        <v>1317</v>
      </c>
      <c r="C119" s="3">
        <f>IFERROR((VLOOKUP(B119,INSCRITOS!A:B,2,0)),"")</f>
        <v>105366</v>
      </c>
      <c r="D119" s="3" t="str">
        <f>IFERROR((VLOOKUP(B119,INSCRITOS!A:C,3,0)),"")</f>
        <v>10-11 anos</v>
      </c>
      <c r="E119" s="4" t="str">
        <f>IFERROR((VLOOKUP(B119,INSCRITOS!A:D,4,0)),"")</f>
        <v>Beatriz Palma</v>
      </c>
      <c r="F119" s="3" t="str">
        <f>IFERROR((VLOOKUP(B119,INSCRITOS!A:F,6,0)),"")</f>
        <v>F</v>
      </c>
      <c r="G119" s="4" t="str">
        <f>IFERROR((VLOOKUP(B119,INSCRITOS!A:H,8,0)),"")</f>
        <v>GDR Manique de Cima</v>
      </c>
      <c r="H119" s="19"/>
      <c r="I119" s="42">
        <v>100</v>
      </c>
    </row>
    <row r="120" spans="1:9" ht="18" customHeight="1" x14ac:dyDescent="0.25">
      <c r="A120" s="3"/>
      <c r="B120" s="64">
        <v>251</v>
      </c>
      <c r="C120" s="3">
        <f>IFERROR((VLOOKUP(B120,INSCRITOS!A:B,2,0)),"")</f>
        <v>104200</v>
      </c>
      <c r="D120" s="3" t="str">
        <f>IFERROR((VLOOKUP(B120,INSCRITOS!A:C,3,0)),"")</f>
        <v>10-11 anos</v>
      </c>
      <c r="E120" s="4" t="str">
        <f>IFERROR((VLOOKUP(B120,INSCRITOS!A:D,4,0)),"")</f>
        <v>Rita Prudencio</v>
      </c>
      <c r="F120" s="3" t="str">
        <f>IFERROR((VLOOKUP(B120,INSCRITOS!A:F,6,0)),"")</f>
        <v>F</v>
      </c>
      <c r="G120" s="4" t="str">
        <f>IFERROR((VLOOKUP(B120,INSCRITOS!A:H,8,0)),"")</f>
        <v>Sport Lisboa e Benfica</v>
      </c>
      <c r="H120" s="19"/>
      <c r="I120" s="42">
        <v>100</v>
      </c>
    </row>
    <row r="121" spans="1:9" ht="18" customHeight="1" x14ac:dyDescent="0.25">
      <c r="A121" s="3"/>
      <c r="B121" s="64">
        <v>259</v>
      </c>
      <c r="C121" s="3">
        <f>IFERROR((VLOOKUP(B121,INSCRITOS!A:B,2,0)),"")</f>
        <v>106753</v>
      </c>
      <c r="D121" s="3" t="str">
        <f>IFERROR((VLOOKUP(B121,INSCRITOS!A:C,3,0)),"")</f>
        <v>10-11 anos</v>
      </c>
      <c r="E121" s="4" t="str">
        <f>IFERROR((VLOOKUP(B121,INSCRITOS!A:D,4,0)),"")</f>
        <v>Soraia Sobral Lobato</v>
      </c>
      <c r="F121" s="3" t="str">
        <f>IFERROR((VLOOKUP(B121,INSCRITOS!A:F,6,0)),"")</f>
        <v>F</v>
      </c>
      <c r="G121" s="4" t="str">
        <f>IFERROR((VLOOKUP(B121,INSCRITOS!A:H,8,0)),"")</f>
        <v>Sport Lisboa e Benfica</v>
      </c>
      <c r="H121" s="19"/>
      <c r="I121" s="42">
        <v>100</v>
      </c>
    </row>
    <row r="122" spans="1:9" ht="18" customHeight="1" x14ac:dyDescent="0.25">
      <c r="A122" s="3"/>
      <c r="B122" s="64">
        <v>5326</v>
      </c>
      <c r="C122" s="3">
        <f>IFERROR((VLOOKUP(B122,INSCRITOS!A:B,2,0)),"")</f>
        <v>107793</v>
      </c>
      <c r="D122" s="3" t="str">
        <f>IFERROR((VLOOKUP(B122,INSCRITOS!A:C,3,0)),"")</f>
        <v>10-11 anos</v>
      </c>
      <c r="E122" s="4" t="str">
        <f>IFERROR((VLOOKUP(B122,INSCRITOS!A:D,4,0)),"")</f>
        <v>Bianca Mendes</v>
      </c>
      <c r="F122" s="3" t="str">
        <f>IFERROR((VLOOKUP(B122,INSCRITOS!A:F,6,0)),"")</f>
        <v>F</v>
      </c>
      <c r="G122" s="4" t="str">
        <f>IFERROR((VLOOKUP(B122,INSCRITOS!A:H,8,0)),"")</f>
        <v>Clube de Natação de Torres Novas</v>
      </c>
      <c r="H122" s="19"/>
      <c r="I122" s="42">
        <v>100</v>
      </c>
    </row>
    <row r="123" spans="1:9" ht="18" customHeight="1" x14ac:dyDescent="0.25">
      <c r="A123" s="3"/>
      <c r="B123" s="64">
        <v>313</v>
      </c>
      <c r="C123" s="3">
        <f>IFERROR((VLOOKUP(B123,INSCRITOS!A:B,2,0)),"")</f>
        <v>104488</v>
      </c>
      <c r="D123" s="3" t="str">
        <f>IFERROR((VLOOKUP(B123,INSCRITOS!A:C,3,0)),"")</f>
        <v>10-11 anos</v>
      </c>
      <c r="E123" s="4" t="str">
        <f>IFERROR((VLOOKUP(B123,INSCRITOS!A:D,4,0)),"")</f>
        <v>Vânia Pereira Crispim</v>
      </c>
      <c r="F123" s="3" t="str">
        <f>IFERROR((VLOOKUP(B123,INSCRITOS!A:F,6,0)),"")</f>
        <v>F</v>
      </c>
      <c r="G123" s="4" t="str">
        <f>IFERROR((VLOOKUP(B123,INSCRITOS!A:H,8,0)),"")</f>
        <v>Sport Lisboa e Benfica</v>
      </c>
      <c r="H123" s="19"/>
      <c r="I123" s="42">
        <v>100</v>
      </c>
    </row>
    <row r="124" spans="1:9" ht="18" customHeight="1" x14ac:dyDescent="0.25">
      <c r="A124" s="3"/>
      <c r="B124" s="64">
        <v>561</v>
      </c>
      <c r="C124" s="3">
        <f>IFERROR((VLOOKUP(B124,INSCRITOS!A:B,2,0)),"")</f>
        <v>104447</v>
      </c>
      <c r="D124" s="3" t="str">
        <f>IFERROR((VLOOKUP(B124,INSCRITOS!A:C,3,0)),"")</f>
        <v>10-11 anos</v>
      </c>
      <c r="E124" s="4" t="str">
        <f>IFERROR((VLOOKUP(B124,INSCRITOS!A:D,4,0)),"")</f>
        <v>Catarina Silva</v>
      </c>
      <c r="F124" s="3" t="str">
        <f>IFERROR((VLOOKUP(B124,INSCRITOS!A:F,6,0)),"")</f>
        <v>F</v>
      </c>
      <c r="G124" s="4" t="str">
        <f>IFERROR((VLOOKUP(B124,INSCRITOS!A:H,8,0)),"")</f>
        <v>SFRAA TRIATLO</v>
      </c>
      <c r="H124" s="19"/>
      <c r="I124" s="42">
        <v>100</v>
      </c>
    </row>
    <row r="125" spans="1:9" ht="18" customHeight="1" x14ac:dyDescent="0.25">
      <c r="A125" s="3"/>
      <c r="B125" s="64">
        <v>724</v>
      </c>
      <c r="C125" s="3">
        <f>IFERROR((VLOOKUP(B125,INSCRITOS!A:B,2,0)),"")</f>
        <v>107035</v>
      </c>
      <c r="D125" s="3" t="str">
        <f>IFERROR((VLOOKUP(B125,INSCRITOS!A:C,3,0)),"")</f>
        <v>10-11 anos</v>
      </c>
      <c r="E125" s="4" t="str">
        <f>IFERROR((VLOOKUP(B125,INSCRITOS!A:D,4,0)),"")</f>
        <v>Daphne Siebra Zuwick</v>
      </c>
      <c r="F125" s="3" t="str">
        <f>IFERROR((VLOOKUP(B125,INSCRITOS!A:F,6,0)),"")</f>
        <v>F</v>
      </c>
      <c r="G125" s="4" t="str">
        <f>IFERROR((VLOOKUP(B125,INSCRITOS!A:H,8,0)),"")</f>
        <v>Estoril Praia Credibom</v>
      </c>
      <c r="H125" s="19"/>
      <c r="I125" s="42">
        <v>100</v>
      </c>
    </row>
    <row r="126" spans="1:9" ht="18" customHeight="1" x14ac:dyDescent="0.25">
      <c r="A126" s="3"/>
      <c r="B126" s="64">
        <v>54</v>
      </c>
      <c r="C126" s="3">
        <f>IFERROR((VLOOKUP(B126,INSCRITOS!A:B,2,0)),"")</f>
        <v>106429</v>
      </c>
      <c r="D126" s="3" t="str">
        <f>IFERROR((VLOOKUP(B126,INSCRITOS!A:C,3,0)),"")</f>
        <v>10-11 anos</v>
      </c>
      <c r="E126" s="4" t="str">
        <f>IFERROR((VLOOKUP(B126,INSCRITOS!A:D,4,0)),"")</f>
        <v>Ema Querido Vieira</v>
      </c>
      <c r="F126" s="3" t="str">
        <f>IFERROR((VLOOKUP(B126,INSCRITOS!A:F,6,0)),"")</f>
        <v>F</v>
      </c>
      <c r="G126" s="4" t="str">
        <f>IFERROR((VLOOKUP(B126,INSCRITOS!A:H,8,0)),"")</f>
        <v>Outsystems Olímpico de Oeiras</v>
      </c>
      <c r="H126" s="19"/>
      <c r="I126" s="42">
        <v>100</v>
      </c>
    </row>
    <row r="127" spans="1:9" ht="18" customHeight="1" x14ac:dyDescent="0.25">
      <c r="A127" s="3"/>
      <c r="B127" s="64">
        <v>528</v>
      </c>
      <c r="C127" s="3">
        <f>IFERROR((VLOOKUP(B127,INSCRITOS!A:B,2,0)),"")</f>
        <v>106877</v>
      </c>
      <c r="D127" s="3" t="str">
        <f>IFERROR((VLOOKUP(B127,INSCRITOS!A:C,3,0)),"")</f>
        <v>10-11 anos</v>
      </c>
      <c r="E127" s="4" t="str">
        <f>IFERROR((VLOOKUP(B127,INSCRITOS!A:D,4,0)),"")</f>
        <v>Francisca Moreira</v>
      </c>
      <c r="F127" s="3" t="str">
        <f>IFERROR((VLOOKUP(B127,INSCRITOS!A:F,6,0)),"")</f>
        <v>F</v>
      </c>
      <c r="G127" s="4" t="str">
        <f>IFERROR((VLOOKUP(B127,INSCRITOS!A:H,8,0)),"")</f>
        <v>Estoril Praia Credibom</v>
      </c>
      <c r="H127" s="19"/>
      <c r="I127" s="42">
        <v>100</v>
      </c>
    </row>
    <row r="128" spans="1:9" ht="18" customHeight="1" x14ac:dyDescent="0.25">
      <c r="A128" s="3"/>
      <c r="B128" s="64">
        <v>1336</v>
      </c>
      <c r="C128" s="3">
        <f>IFERROR((VLOOKUP(B128,INSCRITOS!A:B,2,0)),"")</f>
        <v>105419</v>
      </c>
      <c r="D128" s="3" t="str">
        <f>IFERROR((VLOOKUP(B128,INSCRITOS!A:C,3,0)),"")</f>
        <v>10-11 anos</v>
      </c>
      <c r="E128" s="4" t="str">
        <f>IFERROR((VLOOKUP(B128,INSCRITOS!A:D,4,0)),"")</f>
        <v>Inês Canhoto</v>
      </c>
      <c r="F128" s="3" t="str">
        <f>IFERROR((VLOOKUP(B128,INSCRITOS!A:F,6,0)),"")</f>
        <v>F</v>
      </c>
      <c r="G128" s="4" t="str">
        <f>IFERROR((VLOOKUP(B128,INSCRITOS!A:H,8,0)),"")</f>
        <v>Clube de Natação da Amadora</v>
      </c>
      <c r="H128" s="19"/>
      <c r="I128" s="42">
        <v>100</v>
      </c>
    </row>
    <row r="129" spans="1:9" ht="18" customHeight="1" x14ac:dyDescent="0.25">
      <c r="A129" s="3"/>
      <c r="B129" s="64">
        <v>120</v>
      </c>
      <c r="C129" s="3">
        <f>IFERROR((VLOOKUP(B129,INSCRITOS!A:B,2,0)),"")</f>
        <v>106671</v>
      </c>
      <c r="D129" s="3" t="str">
        <f>IFERROR((VLOOKUP(B129,INSCRITOS!A:C,3,0)),"")</f>
        <v>10-11 anos</v>
      </c>
      <c r="E129" s="4" t="str">
        <f>IFERROR((VLOOKUP(B129,INSCRITOS!A:D,4,0)),"")</f>
        <v>Inês Pedro</v>
      </c>
      <c r="F129" s="3" t="str">
        <f>IFERROR((VLOOKUP(B129,INSCRITOS!A:F,6,0)),"")</f>
        <v>F</v>
      </c>
      <c r="G129" s="4" t="str">
        <f>IFERROR((VLOOKUP(B129,INSCRITOS!A:H,8,0)),"")</f>
        <v>SFRAA TRIATLO</v>
      </c>
      <c r="H129" s="19"/>
      <c r="I129" s="42">
        <v>100</v>
      </c>
    </row>
    <row r="130" spans="1:9" ht="18" customHeight="1" x14ac:dyDescent="0.25">
      <c r="A130" s="3"/>
      <c r="B130" s="64">
        <v>484</v>
      </c>
      <c r="C130" s="3">
        <f>IFERROR((VLOOKUP(B130,INSCRITOS!A:B,2,0)),"")</f>
        <v>105068</v>
      </c>
      <c r="D130" s="3" t="str">
        <f>IFERROR((VLOOKUP(B130,INSCRITOS!A:C,3,0)),"")</f>
        <v>10-11 anos</v>
      </c>
      <c r="E130" s="4" t="str">
        <f>IFERROR((VLOOKUP(B130,INSCRITOS!A:D,4,0)),"")</f>
        <v>Lara Santos</v>
      </c>
      <c r="F130" s="3" t="str">
        <f>IFERROR((VLOOKUP(B130,INSCRITOS!A:F,6,0)),"")</f>
        <v>F</v>
      </c>
      <c r="G130" s="4" t="str">
        <f>IFERROR((VLOOKUP(B130,INSCRITOS!A:H,8,0)),"")</f>
        <v>Alhandra Sporting Club</v>
      </c>
      <c r="H130" s="19"/>
      <c r="I130" s="42">
        <v>100</v>
      </c>
    </row>
    <row r="131" spans="1:9" ht="18" customHeight="1" x14ac:dyDescent="0.25">
      <c r="A131" s="3"/>
      <c r="B131" s="64">
        <v>760</v>
      </c>
      <c r="C131" s="3">
        <f>IFERROR((VLOOKUP(B131,INSCRITOS!A:B,2,0)),"")</f>
        <v>105187</v>
      </c>
      <c r="D131" s="3" t="str">
        <f>IFERROR((VLOOKUP(B131,INSCRITOS!A:C,3,0)),"")</f>
        <v>10-11 anos</v>
      </c>
      <c r="E131" s="4" t="str">
        <f>IFERROR((VLOOKUP(B131,INSCRITOS!A:D,4,0)),"")</f>
        <v>Sofia Margarido</v>
      </c>
      <c r="F131" s="3" t="str">
        <f>IFERROR((VLOOKUP(B131,INSCRITOS!A:F,6,0)),"")</f>
        <v>F</v>
      </c>
      <c r="G131" s="4" t="str">
        <f>IFERROR((VLOOKUP(B131,INSCRITOS!A:H,8,0)),"")</f>
        <v>Sport Lisboa e Benfica</v>
      </c>
      <c r="H131" s="19"/>
      <c r="I131" s="42">
        <v>100</v>
      </c>
    </row>
    <row r="132" spans="1:9" ht="18" customHeight="1" x14ac:dyDescent="0.25">
      <c r="A132" s="3"/>
      <c r="B132" s="61">
        <v>5338</v>
      </c>
      <c r="C132" s="3">
        <f>IFERROR((VLOOKUP(B132,INSCRITOS!A:B,2,0)),"")</f>
        <v>107756</v>
      </c>
      <c r="D132" s="3" t="str">
        <f>IFERROR((VLOOKUP(B132,INSCRITOS!A:C,3,0)),"")</f>
        <v>10-11 anos</v>
      </c>
      <c r="E132" s="4" t="str">
        <f>IFERROR((VLOOKUP(B132,INSCRITOS!A:D,4,0)),"")</f>
        <v>Madalena Pais De Almeida</v>
      </c>
      <c r="F132" s="3" t="str">
        <f>IFERROR((VLOOKUP(B132,INSCRITOS!A:F,6,0)),"")</f>
        <v>F</v>
      </c>
      <c r="G132" s="4" t="str">
        <f>IFERROR((VLOOKUP(B132,INSCRITOS!A:H,8,0)),"")</f>
        <v>Outsystems Olímpico de Oeiras</v>
      </c>
      <c r="H132" s="19"/>
      <c r="I132" s="42">
        <v>100</v>
      </c>
    </row>
    <row r="133" spans="1:9" ht="18" customHeight="1" x14ac:dyDescent="0.25">
      <c r="A133" s="3"/>
      <c r="B133" s="64">
        <v>258</v>
      </c>
      <c r="C133" s="3">
        <f>IFERROR((VLOOKUP(B133,INSCRITOS!A:B,2,0)),"")</f>
        <v>107579</v>
      </c>
      <c r="D133" s="3" t="str">
        <f>IFERROR((VLOOKUP(B133,INSCRITOS!A:C,3,0)),"")</f>
        <v>10-11 anos</v>
      </c>
      <c r="E133" s="4" t="str">
        <f>IFERROR((VLOOKUP(B133,INSCRITOS!A:D,4,0)),"")</f>
        <v>Margarida Calhau</v>
      </c>
      <c r="F133" s="3" t="str">
        <f>IFERROR((VLOOKUP(B133,INSCRITOS!A:F,6,0)),"")</f>
        <v>F</v>
      </c>
      <c r="G133" s="4" t="str">
        <f>IFERROR((VLOOKUP(B133,INSCRITOS!A:H,8,0)),"")</f>
        <v>União Desportiva da Batalha</v>
      </c>
      <c r="H133" s="19"/>
      <c r="I133" s="42">
        <v>100</v>
      </c>
    </row>
    <row r="134" spans="1:9" ht="18" customHeight="1" x14ac:dyDescent="0.25">
      <c r="A134" s="3"/>
      <c r="B134" s="64">
        <v>867</v>
      </c>
      <c r="C134" s="3">
        <f>IFERROR((VLOOKUP(B134,INSCRITOS!A:B,2,0)),"")</f>
        <v>107143</v>
      </c>
      <c r="D134" s="3" t="str">
        <f>IFERROR((VLOOKUP(B134,INSCRITOS!A:C,3,0)),"")</f>
        <v>10-11 anos</v>
      </c>
      <c r="E134" s="4" t="str">
        <f>IFERROR((VLOOKUP(B134,INSCRITOS!A:D,4,0)),"")</f>
        <v>Maria Lourenço</v>
      </c>
      <c r="F134" s="3" t="str">
        <f>IFERROR((VLOOKUP(B134,INSCRITOS!A:F,6,0)),"")</f>
        <v>F</v>
      </c>
      <c r="G134" s="4" t="str">
        <f>IFERROR((VLOOKUP(B134,INSCRITOS!A:H,8,0)),"")</f>
        <v>Peniche A. C.</v>
      </c>
      <c r="H134" s="19"/>
      <c r="I134" s="42">
        <v>100</v>
      </c>
    </row>
    <row r="135" spans="1:9" ht="18" customHeight="1" x14ac:dyDescent="0.25">
      <c r="A135" s="3"/>
      <c r="B135" s="64">
        <v>1405</v>
      </c>
      <c r="C135" s="3">
        <f>IFERROR((VLOOKUP(B135,INSCRITOS!A:B,2,0)),"")</f>
        <v>106401</v>
      </c>
      <c r="D135" s="3" t="str">
        <f>IFERROR((VLOOKUP(B135,INSCRITOS!A:C,3,0)),"")</f>
        <v>10-11 anos</v>
      </c>
      <c r="E135" s="4" t="str">
        <f>IFERROR((VLOOKUP(B135,INSCRITOS!A:D,4,0)),"")</f>
        <v>Maria Mel Vasconcelos</v>
      </c>
      <c r="F135" s="3" t="str">
        <f>IFERROR((VLOOKUP(B135,INSCRITOS!A:F,6,0)),"")</f>
        <v>F</v>
      </c>
      <c r="G135" s="4" t="str">
        <f>IFERROR((VLOOKUP(B135,INSCRITOS!A:H,8,0)),"")</f>
        <v>Outsystems Olímpico de Oeiras</v>
      </c>
      <c r="H135" s="19"/>
      <c r="I135" s="42">
        <v>100</v>
      </c>
    </row>
    <row r="136" spans="1:9" ht="18" customHeight="1" x14ac:dyDescent="0.25">
      <c r="A136" s="3"/>
      <c r="B136" s="64">
        <v>267</v>
      </c>
      <c r="C136" s="3">
        <f>IFERROR((VLOOKUP(B136,INSCRITOS!A:B,2,0)),"")</f>
        <v>107586</v>
      </c>
      <c r="D136" s="3" t="str">
        <f>IFERROR((VLOOKUP(B136,INSCRITOS!A:C,3,0)),"")</f>
        <v>10-11 anos</v>
      </c>
      <c r="E136" s="4" t="str">
        <f>IFERROR((VLOOKUP(B136,INSCRITOS!A:D,4,0)),"")</f>
        <v>Maria Rêgo</v>
      </c>
      <c r="F136" s="3" t="str">
        <f>IFERROR((VLOOKUP(B136,INSCRITOS!A:F,6,0)),"")</f>
        <v>F</v>
      </c>
      <c r="G136" s="4" t="str">
        <f>IFERROR((VLOOKUP(B136,INSCRITOS!A:H,8,0)),"")</f>
        <v>Estoril Praia Credibom</v>
      </c>
      <c r="H136" s="19"/>
      <c r="I136" s="42">
        <v>100</v>
      </c>
    </row>
    <row r="137" spans="1:9" ht="18" customHeight="1" x14ac:dyDescent="0.25">
      <c r="A137" s="3"/>
      <c r="B137" s="64">
        <v>475</v>
      </c>
      <c r="C137" s="3">
        <f>IFERROR((VLOOKUP(B137,INSCRITOS!A:B,2,0)),"")</f>
        <v>105054</v>
      </c>
      <c r="D137" s="3" t="str">
        <f>IFERROR((VLOOKUP(B137,INSCRITOS!A:C,3,0)),"")</f>
        <v>10-11 anos</v>
      </c>
      <c r="E137" s="4" t="str">
        <f>IFERROR((VLOOKUP(B137,INSCRITOS!A:D,4,0)),"")</f>
        <v>Mariana MacKay</v>
      </c>
      <c r="F137" s="3" t="str">
        <f>IFERROR((VLOOKUP(B137,INSCRITOS!A:F,6,0)),"")</f>
        <v>F</v>
      </c>
      <c r="G137" s="4" t="str">
        <f>IFERROR((VLOOKUP(B137,INSCRITOS!A:H,8,0)),"")</f>
        <v>Sporting Clube de Portugal</v>
      </c>
      <c r="H137" s="19"/>
      <c r="I137" s="42">
        <v>100</v>
      </c>
    </row>
    <row r="138" spans="1:9" ht="18" customHeight="1" x14ac:dyDescent="0.25">
      <c r="A138" s="3"/>
      <c r="B138" s="64">
        <v>527</v>
      </c>
      <c r="C138" s="3">
        <f>IFERROR((VLOOKUP(B138,INSCRITOS!A:B,2,0)),"")</f>
        <v>106876</v>
      </c>
      <c r="D138" s="3" t="str">
        <f>IFERROR((VLOOKUP(B138,INSCRITOS!A:C,3,0)),"")</f>
        <v>10-11 anos</v>
      </c>
      <c r="E138" s="4" t="str">
        <f>IFERROR((VLOOKUP(B138,INSCRITOS!A:D,4,0)),"")</f>
        <v>Matilde Pais</v>
      </c>
      <c r="F138" s="3" t="str">
        <f>IFERROR((VLOOKUP(B138,INSCRITOS!A:F,6,0)),"")</f>
        <v>F</v>
      </c>
      <c r="G138" s="4" t="str">
        <f>IFERROR((VLOOKUP(B138,INSCRITOS!A:H,8,0)),"")</f>
        <v>Estoril Praia Credibom</v>
      </c>
      <c r="H138" s="19"/>
      <c r="I138" s="42">
        <v>100</v>
      </c>
    </row>
    <row r="139" spans="1:9" ht="18" customHeight="1" x14ac:dyDescent="0.25">
      <c r="A139" s="3"/>
      <c r="B139" s="64">
        <v>351</v>
      </c>
      <c r="C139" s="3">
        <f>IFERROR((VLOOKUP(B139,INSCRITOS!A:B,2,0)),"")</f>
        <v>106802</v>
      </c>
      <c r="D139" s="3" t="str">
        <f>IFERROR((VLOOKUP(B139,INSCRITOS!A:C,3,0)),"")</f>
        <v>10-11 anos</v>
      </c>
      <c r="E139" s="4" t="str">
        <f>IFERROR((VLOOKUP(B139,INSCRITOS!A:D,4,0)),"")</f>
        <v>Sofia Paulo</v>
      </c>
      <c r="F139" s="3" t="str">
        <f>IFERROR((VLOOKUP(B139,INSCRITOS!A:F,6,0)),"")</f>
        <v>F</v>
      </c>
      <c r="G139" s="4" t="str">
        <f>IFERROR((VLOOKUP(B139,INSCRITOS!A:H,8,0)),"")</f>
        <v>Alhandra Sporting Club</v>
      </c>
      <c r="H139" s="19"/>
      <c r="I139" s="42">
        <v>100</v>
      </c>
    </row>
    <row r="140" spans="1:9" ht="18" customHeight="1" x14ac:dyDescent="0.25">
      <c r="A140" s="1"/>
      <c r="B140" s="101"/>
      <c r="C140" s="1"/>
      <c r="D140" s="1"/>
      <c r="F140" s="1"/>
      <c r="H140" s="27"/>
      <c r="I140" s="50"/>
    </row>
    <row r="141" spans="1:9" ht="18" customHeight="1" x14ac:dyDescent="0.25">
      <c r="A141" s="1"/>
      <c r="B141" s="101"/>
      <c r="C141" s="1"/>
      <c r="D141" s="1"/>
      <c r="F141" s="1"/>
    </row>
    <row r="142" spans="1:9" ht="18" customHeight="1" x14ac:dyDescent="0.25">
      <c r="A142" s="15" t="s">
        <v>230</v>
      </c>
      <c r="B142" s="100"/>
      <c r="C142" s="15"/>
      <c r="D142" s="15"/>
      <c r="E142" s="15"/>
      <c r="F142" s="15"/>
      <c r="G142" s="15"/>
      <c r="I142" s="15"/>
    </row>
    <row r="143" spans="1:9" x14ac:dyDescent="0.25">
      <c r="A143" s="17" t="s">
        <v>7</v>
      </c>
      <c r="B143" s="17" t="s">
        <v>0</v>
      </c>
      <c r="C143" s="17" t="s">
        <v>1</v>
      </c>
      <c r="D143" s="17" t="s">
        <v>247</v>
      </c>
      <c r="E143" s="17" t="s">
        <v>2</v>
      </c>
      <c r="F143" s="17" t="s">
        <v>4</v>
      </c>
      <c r="G143" s="17" t="s">
        <v>6</v>
      </c>
      <c r="H143" s="18" t="s">
        <v>222</v>
      </c>
      <c r="I143" s="17" t="s">
        <v>8</v>
      </c>
    </row>
    <row r="144" spans="1:9" ht="18" customHeight="1" x14ac:dyDescent="0.25">
      <c r="A144" s="3">
        <v>1</v>
      </c>
      <c r="B144" s="64">
        <v>237</v>
      </c>
      <c r="C144" s="3">
        <f>IFERROR((VLOOKUP(B144,INSCRITOS!A:B,2,0)),"")</f>
        <v>102622</v>
      </c>
      <c r="D144" s="3" t="str">
        <f>IFERROR((VLOOKUP(B144,INSCRITOS!A:C,3,0)),"")</f>
        <v>12-13 anos</v>
      </c>
      <c r="E144" s="4" t="str">
        <f>IFERROR((VLOOKUP(B144,INSCRITOS!A:D,4,0)),"")</f>
        <v>Tomás Barrocas</v>
      </c>
      <c r="F144" s="3" t="str">
        <f>IFERROR((VLOOKUP(B144,INSCRITOS!A:F,6,0)),"")</f>
        <v>M</v>
      </c>
      <c r="G144" s="4" t="str">
        <f>IFERROR((VLOOKUP(B144,INSCRITOS!A:H,8,0)),"")</f>
        <v>Alhandra Sporting Club</v>
      </c>
      <c r="H144" s="95">
        <v>4.6527777777777774E-3</v>
      </c>
      <c r="I144" s="42">
        <v>100</v>
      </c>
    </row>
    <row r="145" spans="1:9" ht="18" customHeight="1" x14ac:dyDescent="0.25">
      <c r="A145" s="3">
        <v>2</v>
      </c>
      <c r="B145" s="64">
        <v>623</v>
      </c>
      <c r="C145" s="3">
        <f>IFERROR((VLOOKUP(B145,INSCRITOS!A:B,2,0)),"")</f>
        <v>102920</v>
      </c>
      <c r="D145" s="3" t="str">
        <f>IFERROR((VLOOKUP(B145,INSCRITOS!A:C,3,0)),"")</f>
        <v>12-13 anos</v>
      </c>
      <c r="E145" s="4" t="str">
        <f>IFERROR((VLOOKUP(B145,INSCRITOS!A:D,4,0)),"")</f>
        <v>João Ricardo Pissarra</v>
      </c>
      <c r="F145" s="3" t="str">
        <f>IFERROR((VLOOKUP(B145,INSCRITOS!A:F,6,0)),"")</f>
        <v>M</v>
      </c>
      <c r="G145" s="4" t="str">
        <f>IFERROR((VLOOKUP(B145,INSCRITOS!A:H,8,0)),"")</f>
        <v>Alhandra Sporting Club</v>
      </c>
      <c r="H145" s="95">
        <v>4.8032407407407407E-3</v>
      </c>
      <c r="I145" s="42">
        <f>I144-1</f>
        <v>99</v>
      </c>
    </row>
    <row r="146" spans="1:9" ht="18" customHeight="1" x14ac:dyDescent="0.25">
      <c r="A146" s="3">
        <v>3</v>
      </c>
      <c r="B146" s="64">
        <v>491</v>
      </c>
      <c r="C146" s="3">
        <f>IFERROR((VLOOKUP(B146,INSCRITOS!A:B,2,0)),"")</f>
        <v>105077</v>
      </c>
      <c r="D146" s="3" t="str">
        <f>IFERROR((VLOOKUP(B146,INSCRITOS!A:C,3,0)),"")</f>
        <v>12-13 anos</v>
      </c>
      <c r="E146" s="4" t="str">
        <f>IFERROR((VLOOKUP(B146,INSCRITOS!A:D,4,0)),"")</f>
        <v>David Boléo</v>
      </c>
      <c r="F146" s="3" t="str">
        <f>IFERROR((VLOOKUP(B146,INSCRITOS!A:F,6,0)),"")</f>
        <v>M</v>
      </c>
      <c r="G146" s="4" t="str">
        <f>IFERROR((VLOOKUP(B146,INSCRITOS!A:H,8,0)),"")</f>
        <v>Sporting Clube de Portugal</v>
      </c>
      <c r="H146" s="95">
        <v>4.8495370370370368E-3</v>
      </c>
      <c r="I146" s="42">
        <f t="shared" ref="I146:I169" si="0">I145-1</f>
        <v>98</v>
      </c>
    </row>
    <row r="147" spans="1:9" ht="18" customHeight="1" x14ac:dyDescent="0.25">
      <c r="A147" s="3">
        <v>4</v>
      </c>
      <c r="B147" s="64">
        <v>262</v>
      </c>
      <c r="C147" s="3">
        <f>IFERROR((VLOOKUP(B147,INSCRITOS!A:B,2,0)),"")</f>
        <v>107585</v>
      </c>
      <c r="D147" s="3" t="str">
        <f>IFERROR((VLOOKUP(B147,INSCRITOS!A:C,3,0)),"")</f>
        <v>12-13 anos</v>
      </c>
      <c r="E147" s="4" t="str">
        <f>IFERROR((VLOOKUP(B147,INSCRITOS!A:D,4,0)),"")</f>
        <v>Tomás Champalimaud</v>
      </c>
      <c r="F147" s="3" t="str">
        <f>IFERROR((VLOOKUP(B147,INSCRITOS!A:F,6,0)),"")</f>
        <v>M</v>
      </c>
      <c r="G147" s="4" t="str">
        <f>IFERROR((VLOOKUP(B147,INSCRITOS!A:H,8,0)),"")</f>
        <v>Estoril Praia Credibom</v>
      </c>
      <c r="H147" s="95">
        <v>5.1736111111111115E-3</v>
      </c>
      <c r="I147" s="42">
        <f t="shared" si="0"/>
        <v>97</v>
      </c>
    </row>
    <row r="148" spans="1:9" ht="18" customHeight="1" x14ac:dyDescent="0.25">
      <c r="A148" s="3">
        <v>5</v>
      </c>
      <c r="B148" s="64">
        <v>568</v>
      </c>
      <c r="C148" s="3">
        <f>IFERROR((VLOOKUP(B148,INSCRITOS!A:B,2,0)),"")</f>
        <v>103623</v>
      </c>
      <c r="D148" s="3" t="str">
        <f>IFERROR((VLOOKUP(B148,INSCRITOS!A:C,3,0)),"")</f>
        <v>12-13 anos</v>
      </c>
      <c r="E148" s="4" t="str">
        <f>IFERROR((VLOOKUP(B148,INSCRITOS!A:D,4,0)),"")</f>
        <v>Pedro Sardinha</v>
      </c>
      <c r="F148" s="3" t="str">
        <f>IFERROR((VLOOKUP(B148,INSCRITOS!A:F,6,0)),"")</f>
        <v>M</v>
      </c>
      <c r="G148" s="4" t="str">
        <f>IFERROR((VLOOKUP(B148,INSCRITOS!A:H,8,0)),"")</f>
        <v>Alhandra Sporting Club</v>
      </c>
      <c r="H148" s="95">
        <v>5.185185185185185E-3</v>
      </c>
      <c r="I148" s="42">
        <f t="shared" si="0"/>
        <v>96</v>
      </c>
    </row>
    <row r="149" spans="1:9" ht="18" customHeight="1" x14ac:dyDescent="0.25">
      <c r="A149" s="3">
        <v>6</v>
      </c>
      <c r="B149" s="64">
        <v>119</v>
      </c>
      <c r="C149" s="3">
        <f>IFERROR((VLOOKUP(B149,INSCRITOS!A:B,2,0)),"")</f>
        <v>106670</v>
      </c>
      <c r="D149" s="3" t="str">
        <f>IFERROR((VLOOKUP(B149,INSCRITOS!A:C,3,0)),"")</f>
        <v>12-13 anos</v>
      </c>
      <c r="E149" s="4" t="str">
        <f>IFERROR((VLOOKUP(B149,INSCRITOS!A:D,4,0)),"")</f>
        <v>João Pedro</v>
      </c>
      <c r="F149" s="3" t="str">
        <f>IFERROR((VLOOKUP(B149,INSCRITOS!A:F,6,0)),"")</f>
        <v>M</v>
      </c>
      <c r="G149" s="4" t="str">
        <f>IFERROR((VLOOKUP(B149,INSCRITOS!A:H,8,0)),"")</f>
        <v>SFRAA TRIATLO</v>
      </c>
      <c r="H149" s="95">
        <v>5.2199074074074066E-3</v>
      </c>
      <c r="I149" s="42">
        <f t="shared" si="0"/>
        <v>95</v>
      </c>
    </row>
    <row r="150" spans="1:9" ht="18" customHeight="1" x14ac:dyDescent="0.25">
      <c r="A150" s="3">
        <v>7</v>
      </c>
      <c r="B150" s="64">
        <v>304</v>
      </c>
      <c r="C150" s="3">
        <f>IFERROR((VLOOKUP(B150,INSCRITOS!A:B,2,0)),"")</f>
        <v>103383</v>
      </c>
      <c r="D150" s="3" t="str">
        <f>IFERROR((VLOOKUP(B150,INSCRITOS!A:C,3,0)),"")</f>
        <v>12-13 anos</v>
      </c>
      <c r="E150" s="4" t="str">
        <f>IFERROR((VLOOKUP(B150,INSCRITOS!A:D,4,0)),"")</f>
        <v>Pedro Vieira Neves</v>
      </c>
      <c r="F150" s="3" t="str">
        <f>IFERROR((VLOOKUP(B150,INSCRITOS!A:F,6,0)),"")</f>
        <v>M</v>
      </c>
      <c r="G150" s="4" t="str">
        <f>IFERROR((VLOOKUP(B150,INSCRITOS!A:H,8,0)),"")</f>
        <v>GDR Manique de Cima</v>
      </c>
      <c r="H150" s="95">
        <v>5.2546296296296299E-3</v>
      </c>
      <c r="I150" s="42">
        <f t="shared" si="0"/>
        <v>94</v>
      </c>
    </row>
    <row r="151" spans="1:9" ht="18" customHeight="1" x14ac:dyDescent="0.25">
      <c r="A151" s="3">
        <v>8</v>
      </c>
      <c r="B151" s="64">
        <v>625</v>
      </c>
      <c r="C151" s="3">
        <f>IFERROR((VLOOKUP(B151,INSCRITOS!A:B,2,0)),"")</f>
        <v>104490</v>
      </c>
      <c r="D151" s="3" t="str">
        <f>IFERROR((VLOOKUP(B151,INSCRITOS!A:C,3,0)),"")</f>
        <v>12-13 anos</v>
      </c>
      <c r="E151" s="4" t="str">
        <f>IFERROR((VLOOKUP(B151,INSCRITOS!A:D,4,0)),"")</f>
        <v>Vicente Graça</v>
      </c>
      <c r="F151" s="3" t="str">
        <f>IFERROR((VLOOKUP(B151,INSCRITOS!A:F,6,0)),"")</f>
        <v>M</v>
      </c>
      <c r="G151" s="4" t="str">
        <f>IFERROR((VLOOKUP(B151,INSCRITOS!A:H,8,0)),"")</f>
        <v>Clube de Natação da Amadora</v>
      </c>
      <c r="H151" s="95">
        <v>5.3935185185185188E-3</v>
      </c>
      <c r="I151" s="42">
        <f t="shared" si="0"/>
        <v>93</v>
      </c>
    </row>
    <row r="152" spans="1:9" ht="18" customHeight="1" x14ac:dyDescent="0.25">
      <c r="A152" s="3">
        <v>9</v>
      </c>
      <c r="B152" s="64">
        <v>269</v>
      </c>
      <c r="C152" s="3">
        <f>IFERROR((VLOOKUP(B152,INSCRITOS!A:B,2,0)),"")</f>
        <v>106756</v>
      </c>
      <c r="D152" s="3" t="str">
        <f>IFERROR((VLOOKUP(B152,INSCRITOS!A:C,3,0)),"")</f>
        <v>12-13 anos</v>
      </c>
      <c r="E152" s="4" t="str">
        <f>IFERROR((VLOOKUP(B152,INSCRITOS!A:D,4,0)),"")</f>
        <v>Hernani Mauricio</v>
      </c>
      <c r="F152" s="3" t="str">
        <f>IFERROR((VLOOKUP(B152,INSCRITOS!A:F,6,0)),"")</f>
        <v>M</v>
      </c>
      <c r="G152" s="4" t="str">
        <f>IFERROR((VLOOKUP(B152,INSCRITOS!A:H,8,0)),"")</f>
        <v>Sport Lisboa e Benfica</v>
      </c>
      <c r="H152" s="95">
        <v>5.4050925925925924E-3</v>
      </c>
      <c r="I152" s="42">
        <f t="shared" si="0"/>
        <v>92</v>
      </c>
    </row>
    <row r="153" spans="1:9" ht="18" customHeight="1" x14ac:dyDescent="0.25">
      <c r="A153" s="3">
        <v>10</v>
      </c>
      <c r="B153" s="64">
        <v>853</v>
      </c>
      <c r="C153" s="3">
        <f>IFERROR((VLOOKUP(B153,INSCRITOS!A:B,2,0)),"")</f>
        <v>103084</v>
      </c>
      <c r="D153" s="3" t="str">
        <f>IFERROR((VLOOKUP(B153,INSCRITOS!A:C,3,0)),"")</f>
        <v>12-13 anos</v>
      </c>
      <c r="E153" s="4" t="str">
        <f>IFERROR((VLOOKUP(B153,INSCRITOS!A:D,4,0)),"")</f>
        <v>Miguel Ferreira</v>
      </c>
      <c r="F153" s="3" t="str">
        <f>IFERROR((VLOOKUP(B153,INSCRITOS!A:F,6,0)),"")</f>
        <v>M</v>
      </c>
      <c r="G153" s="4" t="str">
        <f>IFERROR((VLOOKUP(B153,INSCRITOS!A:H,8,0)),"")</f>
        <v>Sport Lisboa e Benfica</v>
      </c>
      <c r="H153" s="95">
        <v>5.5092592592592589E-3</v>
      </c>
      <c r="I153" s="42">
        <f t="shared" si="0"/>
        <v>91</v>
      </c>
    </row>
    <row r="154" spans="1:9" ht="18" customHeight="1" x14ac:dyDescent="0.25">
      <c r="A154" s="3">
        <v>11</v>
      </c>
      <c r="B154" s="64">
        <v>570</v>
      </c>
      <c r="C154" s="3">
        <f>IFERROR((VLOOKUP(B154,INSCRITOS!A:B,2,0)),"")</f>
        <v>103625</v>
      </c>
      <c r="D154" s="3" t="str">
        <f>IFERROR((VLOOKUP(B154,INSCRITOS!A:C,3,0)),"")</f>
        <v>12-13 anos</v>
      </c>
      <c r="E154" s="4" t="str">
        <f>IFERROR((VLOOKUP(B154,INSCRITOS!A:D,4,0)),"")</f>
        <v>Manuel Cerqueira</v>
      </c>
      <c r="F154" s="3" t="str">
        <f>IFERROR((VLOOKUP(B154,INSCRITOS!A:F,6,0)),"")</f>
        <v>M</v>
      </c>
      <c r="G154" s="4" t="str">
        <f>IFERROR((VLOOKUP(B154,INSCRITOS!A:H,8,0)),"")</f>
        <v>Alhandra Sporting Club</v>
      </c>
      <c r="H154" s="95">
        <v>5.6365740740740742E-3</v>
      </c>
      <c r="I154" s="42">
        <f t="shared" si="0"/>
        <v>90</v>
      </c>
    </row>
    <row r="155" spans="1:9" ht="18" customHeight="1" x14ac:dyDescent="0.25">
      <c r="A155" s="3">
        <v>12</v>
      </c>
      <c r="B155" s="64">
        <v>1004</v>
      </c>
      <c r="C155" s="3">
        <f>IFERROR((VLOOKUP(B155,INSCRITOS!A:B,2,0)),"")</f>
        <v>105540</v>
      </c>
      <c r="D155" s="3" t="str">
        <f>IFERROR((VLOOKUP(B155,INSCRITOS!A:C,3,0)),"")</f>
        <v>12-13 anos</v>
      </c>
      <c r="E155" s="4" t="str">
        <f>IFERROR((VLOOKUP(B155,INSCRITOS!A:D,4,0)),"")</f>
        <v>Vicente Frias Nunes</v>
      </c>
      <c r="F155" s="3" t="str">
        <f>IFERROR((VLOOKUP(B155,INSCRITOS!A:F,6,0)),"")</f>
        <v>M</v>
      </c>
      <c r="G155" s="4" t="str">
        <f>IFERROR((VLOOKUP(B155,INSCRITOS!A:H,8,0)),"")</f>
        <v>Outsystems Olímpico de Oeiras</v>
      </c>
      <c r="H155" s="95">
        <v>5.6597222222222222E-3</v>
      </c>
      <c r="I155" s="42">
        <f t="shared" si="0"/>
        <v>89</v>
      </c>
    </row>
    <row r="156" spans="1:9" ht="18" customHeight="1" x14ac:dyDescent="0.25">
      <c r="A156" s="3">
        <v>13</v>
      </c>
      <c r="B156" s="64">
        <v>568</v>
      </c>
      <c r="C156" s="3">
        <f>IFERROR((VLOOKUP(B156,INSCRITOS!A:B,2,0)),"")</f>
        <v>103623</v>
      </c>
      <c r="D156" s="3" t="str">
        <f>IFERROR((VLOOKUP(B156,INSCRITOS!A:C,3,0)),"")</f>
        <v>12-13 anos</v>
      </c>
      <c r="E156" s="4" t="str">
        <f>IFERROR((VLOOKUP(B156,INSCRITOS!A:D,4,0)),"")</f>
        <v>Pedro Sardinha</v>
      </c>
      <c r="F156" s="3" t="str">
        <f>IFERROR((VLOOKUP(B156,INSCRITOS!A:F,6,0)),"")</f>
        <v>M</v>
      </c>
      <c r="G156" s="4" t="str">
        <f>IFERROR((VLOOKUP(B156,INSCRITOS!A:H,8,0)),"")</f>
        <v>Alhandra Sporting Club</v>
      </c>
      <c r="H156" s="95">
        <v>5.6712962962962958E-3</v>
      </c>
      <c r="I156" s="42">
        <f t="shared" si="0"/>
        <v>88</v>
      </c>
    </row>
    <row r="157" spans="1:9" ht="18" customHeight="1" x14ac:dyDescent="0.25">
      <c r="A157" s="3">
        <v>14</v>
      </c>
      <c r="B157" s="64">
        <v>795</v>
      </c>
      <c r="C157" s="3">
        <f>IFERROR((VLOOKUP(B157,INSCRITOS!A:B,2,0)),"")</f>
        <v>104076</v>
      </c>
      <c r="D157" s="3" t="str">
        <f>IFERROR((VLOOKUP(B157,INSCRITOS!A:C,3,0)),"")</f>
        <v>12-13 anos</v>
      </c>
      <c r="E157" s="4" t="str">
        <f>IFERROR((VLOOKUP(B157,INSCRITOS!A:D,4,0)),"")</f>
        <v>Rodrigo Barreto</v>
      </c>
      <c r="F157" s="3" t="str">
        <f>IFERROR((VLOOKUP(B157,INSCRITOS!A:F,6,0)),"")</f>
        <v>M</v>
      </c>
      <c r="G157" s="4" t="str">
        <f>IFERROR((VLOOKUP(B157,INSCRITOS!A:H,8,0)),"")</f>
        <v>Alhandra Sporting Club</v>
      </c>
      <c r="H157" s="95">
        <v>5.7060185185185191E-3</v>
      </c>
      <c r="I157" s="42">
        <f t="shared" si="0"/>
        <v>87</v>
      </c>
    </row>
    <row r="158" spans="1:9" ht="18" customHeight="1" x14ac:dyDescent="0.25">
      <c r="A158" s="3">
        <v>15</v>
      </c>
      <c r="B158" s="64">
        <v>520</v>
      </c>
      <c r="C158" s="3">
        <f>IFERROR((VLOOKUP(B158,INSCRITOS!A:B,2,0)),"")</f>
        <v>103566</v>
      </c>
      <c r="D158" s="3" t="str">
        <f>IFERROR((VLOOKUP(B158,INSCRITOS!A:C,3,0)),"")</f>
        <v>12-13 anos</v>
      </c>
      <c r="E158" s="4" t="str">
        <f>IFERROR((VLOOKUP(B158,INSCRITOS!A:D,4,0)),"")</f>
        <v>Gabriel Viana</v>
      </c>
      <c r="F158" s="3" t="str">
        <f>IFERROR((VLOOKUP(B158,INSCRITOS!A:F,6,0)),"")</f>
        <v>M</v>
      </c>
      <c r="G158" s="4" t="str">
        <f>IFERROR((VLOOKUP(B158,INSCRITOS!A:H,8,0)),"")</f>
        <v>GDR Manique de Cima</v>
      </c>
      <c r="H158" s="95">
        <v>5.7175925925925927E-3</v>
      </c>
      <c r="I158" s="42">
        <f t="shared" si="0"/>
        <v>86</v>
      </c>
    </row>
    <row r="159" spans="1:9" ht="18" customHeight="1" x14ac:dyDescent="0.25">
      <c r="A159" s="3">
        <v>16</v>
      </c>
      <c r="B159" s="64">
        <v>1268</v>
      </c>
      <c r="C159" s="3">
        <f>IFERROR((VLOOKUP(B159,INSCRITOS!A:B,2,0)),"")</f>
        <v>106222</v>
      </c>
      <c r="D159" s="3" t="str">
        <f>IFERROR((VLOOKUP(B159,INSCRITOS!A:C,3,0)),"")</f>
        <v>12-13 anos</v>
      </c>
      <c r="E159" s="4" t="str">
        <f>IFERROR((VLOOKUP(B159,INSCRITOS!A:D,4,0)),"")</f>
        <v>Eduardo Branco</v>
      </c>
      <c r="F159" s="3" t="str">
        <f>IFERROR((VLOOKUP(B159,INSCRITOS!A:F,6,0)),"")</f>
        <v>M</v>
      </c>
      <c r="G159" s="4" t="str">
        <f>IFERROR((VLOOKUP(B159,INSCRITOS!A:H,8,0)),"")</f>
        <v>Alhandra Sporting Club</v>
      </c>
      <c r="H159" s="95">
        <v>5.7638888888888887E-3</v>
      </c>
      <c r="I159" s="42">
        <f t="shared" si="0"/>
        <v>85</v>
      </c>
    </row>
    <row r="160" spans="1:9" ht="18" customHeight="1" x14ac:dyDescent="0.25">
      <c r="A160" s="3">
        <v>17</v>
      </c>
      <c r="B160" s="64">
        <v>592</v>
      </c>
      <c r="C160" s="3">
        <f>IFERROR((VLOOKUP(B160,INSCRITOS!A:B,2,0)),"")</f>
        <v>106902</v>
      </c>
      <c r="D160" s="3" t="str">
        <f>IFERROR((VLOOKUP(B160,INSCRITOS!A:C,3,0)),"")</f>
        <v>12-13 anos</v>
      </c>
      <c r="E160" s="4" t="str">
        <f>IFERROR((VLOOKUP(B160,INSCRITOS!A:D,4,0)),"")</f>
        <v>Diogo Contreiras</v>
      </c>
      <c r="F160" s="3" t="str">
        <f>IFERROR((VLOOKUP(B160,INSCRITOS!A:F,6,0)),"")</f>
        <v>M</v>
      </c>
      <c r="G160" s="4" t="str">
        <f>IFERROR((VLOOKUP(B160,INSCRITOS!A:H,8,0)),"")</f>
        <v>Outsystems Olímpico de Oeiras</v>
      </c>
      <c r="H160" s="95">
        <v>5.7754629629629623E-3</v>
      </c>
      <c r="I160" s="42">
        <f t="shared" si="0"/>
        <v>84</v>
      </c>
    </row>
    <row r="161" spans="1:9" ht="18" customHeight="1" x14ac:dyDescent="0.25">
      <c r="A161" s="3">
        <v>18</v>
      </c>
      <c r="B161" s="64">
        <v>1031</v>
      </c>
      <c r="C161" s="3">
        <f>IFERROR((VLOOKUP(B161,INSCRITOS!A:B,2,0)),"")</f>
        <v>105583</v>
      </c>
      <c r="D161" s="3" t="str">
        <f>IFERROR((VLOOKUP(B161,INSCRITOS!A:C,3,0)),"")</f>
        <v>12-13 anos</v>
      </c>
      <c r="E161" s="4" t="str">
        <f>IFERROR((VLOOKUP(B161,INSCRITOS!A:D,4,0)),"")</f>
        <v>Salvador Maria Borges Ribeiro</v>
      </c>
      <c r="F161" s="3" t="str">
        <f>IFERROR((VLOOKUP(B161,INSCRITOS!A:F,6,0)),"")</f>
        <v>M</v>
      </c>
      <c r="G161" s="4" t="str">
        <f>IFERROR((VLOOKUP(B161,INSCRITOS!A:H,8,0)),"")</f>
        <v>Outsystems Olímpico de Oeiras</v>
      </c>
      <c r="H161" s="95">
        <v>5.8796296296296296E-3</v>
      </c>
      <c r="I161" s="42">
        <f t="shared" si="0"/>
        <v>83</v>
      </c>
    </row>
    <row r="162" spans="1:9" ht="18" customHeight="1" x14ac:dyDescent="0.25">
      <c r="A162" s="3">
        <v>19</v>
      </c>
      <c r="B162" s="64">
        <v>1049</v>
      </c>
      <c r="C162" s="3">
        <f>IFERROR((VLOOKUP(B162,INSCRITOS!A:B,2,0)),"")</f>
        <v>105737</v>
      </c>
      <c r="D162" s="3" t="str">
        <f>IFERROR((VLOOKUP(B162,INSCRITOS!A:C,3,0)),"")</f>
        <v>12-13 anos</v>
      </c>
      <c r="E162" s="4" t="str">
        <f>IFERROR((VLOOKUP(B162,INSCRITOS!A:D,4,0)),"")</f>
        <v>Francisco Gomes</v>
      </c>
      <c r="F162" s="3" t="str">
        <f>IFERROR((VLOOKUP(B162,INSCRITOS!A:F,6,0)),"")</f>
        <v>M</v>
      </c>
      <c r="G162" s="4" t="str">
        <f>IFERROR((VLOOKUP(B162,INSCRITOS!A:H,8,0)),"")</f>
        <v>Sport Lisboa e Benfica</v>
      </c>
      <c r="H162" s="95">
        <v>5.9259259259259256E-3</v>
      </c>
      <c r="I162" s="42">
        <f t="shared" si="0"/>
        <v>82</v>
      </c>
    </row>
    <row r="163" spans="1:9" ht="18" customHeight="1" x14ac:dyDescent="0.25">
      <c r="A163" s="3">
        <v>20</v>
      </c>
      <c r="B163" s="61">
        <v>1048</v>
      </c>
      <c r="C163" s="3">
        <f>IFERROR((VLOOKUP(B163,INSCRITOS!A:B,2,0)),"")</f>
        <v>105736</v>
      </c>
      <c r="D163" s="3" t="str">
        <f>IFERROR((VLOOKUP(B163,INSCRITOS!A:C,3,0)),"")</f>
        <v>12-13 anos</v>
      </c>
      <c r="E163" s="4" t="str">
        <f>IFERROR((VLOOKUP(B163,INSCRITOS!A:D,4,0)),"")</f>
        <v>Manuel Gomes</v>
      </c>
      <c r="F163" s="3" t="str">
        <f>IFERROR((VLOOKUP(B163,INSCRITOS!A:F,6,0)),"")</f>
        <v>M</v>
      </c>
      <c r="G163" s="4" t="str">
        <f>IFERROR((VLOOKUP(B163,INSCRITOS!A:H,8,0)),"")</f>
        <v>Sport Lisboa e Benfica</v>
      </c>
      <c r="H163" s="95">
        <v>5.9837962962962961E-3</v>
      </c>
      <c r="I163" s="42">
        <f t="shared" si="0"/>
        <v>81</v>
      </c>
    </row>
    <row r="164" spans="1:9" ht="18" customHeight="1" x14ac:dyDescent="0.25">
      <c r="A164" s="3">
        <v>21</v>
      </c>
      <c r="B164" s="64">
        <v>818</v>
      </c>
      <c r="C164" s="3">
        <f>IFERROR((VLOOKUP(B164,INSCRITOS!A:B,2,0)),"")</f>
        <v>107106</v>
      </c>
      <c r="D164" s="3" t="str">
        <f>IFERROR((VLOOKUP(B164,INSCRITOS!A:C,3,0)),"")</f>
        <v>12-13 anos</v>
      </c>
      <c r="E164" s="4" t="str">
        <f>IFERROR((VLOOKUP(B164,INSCRITOS!A:D,4,0)),"")</f>
        <v>João Afonso Moreira</v>
      </c>
      <c r="F164" s="3" t="str">
        <f>IFERROR((VLOOKUP(B164,INSCRITOS!A:F,6,0)),"")</f>
        <v>M</v>
      </c>
      <c r="G164" s="4" t="str">
        <f>IFERROR((VLOOKUP(B164,INSCRITOS!A:H,8,0)),"")</f>
        <v>Alhandra Sporting Club</v>
      </c>
      <c r="H164" s="95">
        <v>5.9953703703703697E-3</v>
      </c>
      <c r="I164" s="42">
        <f t="shared" si="0"/>
        <v>80</v>
      </c>
    </row>
    <row r="165" spans="1:9" ht="18" customHeight="1" x14ac:dyDescent="0.25">
      <c r="A165" s="3">
        <v>22</v>
      </c>
      <c r="B165" s="64">
        <v>220</v>
      </c>
      <c r="C165" s="3">
        <f>IFERROR((VLOOKUP(B165,INSCRITOS!A:B,2,0)),"")</f>
        <v>104191</v>
      </c>
      <c r="D165" s="3" t="str">
        <f>IFERROR((VLOOKUP(B165,INSCRITOS!A:C,3,0)),"")</f>
        <v>12-13 anos</v>
      </c>
      <c r="E165" s="4" t="str">
        <f>IFERROR((VLOOKUP(B165,INSCRITOS!A:D,4,0)),"")</f>
        <v>Rafael Pacheco</v>
      </c>
      <c r="F165" s="3" t="str">
        <f>IFERROR((VLOOKUP(B165,INSCRITOS!A:F,6,0)),"")</f>
        <v>M</v>
      </c>
      <c r="G165" s="4" t="str">
        <f>IFERROR((VLOOKUP(B165,INSCRITOS!A:H,8,0)),"")</f>
        <v>SFRAA TRIATLO</v>
      </c>
      <c r="H165" s="95">
        <v>6.0648148148148145E-3</v>
      </c>
      <c r="I165" s="42">
        <f t="shared" si="0"/>
        <v>79</v>
      </c>
    </row>
    <row r="166" spans="1:9" ht="18" customHeight="1" x14ac:dyDescent="0.25">
      <c r="A166" s="3">
        <v>23</v>
      </c>
      <c r="B166" s="64">
        <v>5319</v>
      </c>
      <c r="C166" s="3">
        <f>IFERROR((VLOOKUP(B166,INSCRITOS!A:B,2,0)),"")</f>
        <v>106216</v>
      </c>
      <c r="D166" s="3" t="str">
        <f>IFERROR((VLOOKUP(B166,INSCRITOS!A:C,3,0)),"")</f>
        <v>12-13 anos</v>
      </c>
      <c r="E166" s="4" t="str">
        <f>IFERROR((VLOOKUP(B166,INSCRITOS!A:D,4,0)),"")</f>
        <v>Martim Lira Magalhães</v>
      </c>
      <c r="F166" s="3" t="str">
        <f>IFERROR((VLOOKUP(B166,INSCRITOS!A:F,6,0)),"")</f>
        <v>M</v>
      </c>
      <c r="G166" s="4" t="str">
        <f>IFERROR((VLOOKUP(B166,INSCRITOS!A:H,8,0)),"")</f>
        <v>Outsystems Olímpico de Oeiras</v>
      </c>
      <c r="H166" s="95">
        <v>6.076388888888889E-3</v>
      </c>
      <c r="I166" s="42">
        <f t="shared" si="0"/>
        <v>78</v>
      </c>
    </row>
    <row r="167" spans="1:9" ht="18" customHeight="1" x14ac:dyDescent="0.25">
      <c r="A167" s="3">
        <v>24</v>
      </c>
      <c r="B167" s="64">
        <v>409</v>
      </c>
      <c r="C167" s="3">
        <f>IFERROR((VLOOKUP(B167,INSCRITOS!A:B,2,0)),"")</f>
        <v>105088</v>
      </c>
      <c r="D167" s="3" t="str">
        <f>IFERROR((VLOOKUP(B167,INSCRITOS!A:C,3,0)),"")</f>
        <v>12-13 anos</v>
      </c>
      <c r="E167" s="4" t="str">
        <f>IFERROR((VLOOKUP(B167,INSCRITOS!A:D,4,0)),"")</f>
        <v>Francisco Barreiro</v>
      </c>
      <c r="F167" s="3" t="str">
        <f>IFERROR((VLOOKUP(B167,INSCRITOS!A:F,6,0)),"")</f>
        <v>M</v>
      </c>
      <c r="G167" s="4" t="str">
        <f>IFERROR((VLOOKUP(B167,INSCRITOS!A:H,8,0)),"")</f>
        <v>Clube de Natação da Amadora</v>
      </c>
      <c r="H167" s="95">
        <v>6.7013888888888887E-3</v>
      </c>
      <c r="I167" s="42">
        <f t="shared" si="0"/>
        <v>77</v>
      </c>
    </row>
    <row r="168" spans="1:9" ht="18" customHeight="1" x14ac:dyDescent="0.25">
      <c r="A168" s="3">
        <v>25</v>
      </c>
      <c r="B168" s="64">
        <v>1058</v>
      </c>
      <c r="C168" s="3">
        <f>IFERROR((VLOOKUP(B168,INSCRITOS!A:B,2,0)),"")</f>
        <v>105808</v>
      </c>
      <c r="D168" s="3" t="str">
        <f>IFERROR((VLOOKUP(B168,INSCRITOS!A:C,3,0)),"")</f>
        <v>12-13 anos</v>
      </c>
      <c r="E168" s="4" t="str">
        <f>IFERROR((VLOOKUP(B168,INSCRITOS!A:D,4,0)),"")</f>
        <v>Tiago Madeira</v>
      </c>
      <c r="F168" s="3" t="str">
        <f>IFERROR((VLOOKUP(B168,INSCRITOS!A:F,6,0)),"")</f>
        <v>M</v>
      </c>
      <c r="G168" s="4" t="str">
        <f>IFERROR((VLOOKUP(B168,INSCRITOS!A:H,8,0)),"")</f>
        <v>Peniche A. C.</v>
      </c>
      <c r="H168" s="95">
        <v>6.7129629629629622E-3</v>
      </c>
      <c r="I168" s="42">
        <f t="shared" si="0"/>
        <v>76</v>
      </c>
    </row>
    <row r="169" spans="1:9" ht="18" customHeight="1" x14ac:dyDescent="0.25">
      <c r="A169" s="3">
        <v>26</v>
      </c>
      <c r="B169" s="64">
        <v>248</v>
      </c>
      <c r="C169" s="3">
        <f>IFERROR((VLOOKUP(B169,INSCRITOS!A:B,2,0)),"")</f>
        <v>107572</v>
      </c>
      <c r="D169" s="3" t="str">
        <f>IFERROR((VLOOKUP(B169,INSCRITOS!A:C,3,0)),"")</f>
        <v>12-13 anos</v>
      </c>
      <c r="E169" s="4" t="str">
        <f>IFERROR((VLOOKUP(B169,INSCRITOS!A:D,4,0)),"")</f>
        <v>Martim Martins</v>
      </c>
      <c r="F169" s="3" t="str">
        <f>IFERROR((VLOOKUP(B169,INSCRITOS!A:F,6,0)),"")</f>
        <v>M</v>
      </c>
      <c r="G169" s="4" t="str">
        <f>IFERROR((VLOOKUP(B169,INSCRITOS!A:H,8,0)),"")</f>
        <v>Clube de Natação da Amadora</v>
      </c>
      <c r="H169" s="95">
        <v>7.3726851851851861E-3</v>
      </c>
      <c r="I169" s="42">
        <f t="shared" si="0"/>
        <v>75</v>
      </c>
    </row>
    <row r="170" spans="1:9" ht="18" customHeight="1" x14ac:dyDescent="0.25">
      <c r="A170" s="1"/>
      <c r="B170" s="101"/>
      <c r="C170" s="1"/>
      <c r="D170" s="1"/>
      <c r="F170" s="1"/>
      <c r="H170" s="96"/>
      <c r="I170" s="24"/>
    </row>
    <row r="171" spans="1:9" ht="18" customHeight="1" x14ac:dyDescent="0.25">
      <c r="A171" s="15" t="s">
        <v>231</v>
      </c>
      <c r="B171" s="100"/>
      <c r="C171" s="15"/>
      <c r="D171" s="15"/>
      <c r="E171" s="15"/>
      <c r="F171" s="15"/>
      <c r="G171" s="15"/>
      <c r="H171" s="96"/>
      <c r="I171" s="15"/>
    </row>
    <row r="172" spans="1:9" x14ac:dyDescent="0.25">
      <c r="A172" s="17" t="s">
        <v>7</v>
      </c>
      <c r="B172" s="17" t="s">
        <v>0</v>
      </c>
      <c r="C172" s="17" t="s">
        <v>1</v>
      </c>
      <c r="D172" s="17" t="s">
        <v>247</v>
      </c>
      <c r="E172" s="17" t="s">
        <v>2</v>
      </c>
      <c r="F172" s="17" t="s">
        <v>4</v>
      </c>
      <c r="G172" s="17" t="s">
        <v>6</v>
      </c>
      <c r="H172" s="97" t="s">
        <v>222</v>
      </c>
      <c r="I172" s="17" t="s">
        <v>8</v>
      </c>
    </row>
    <row r="173" spans="1:9" ht="18" customHeight="1" x14ac:dyDescent="0.25">
      <c r="A173" s="3">
        <v>1</v>
      </c>
      <c r="B173" s="64">
        <v>907</v>
      </c>
      <c r="C173" s="3">
        <f>IFERROR((VLOOKUP(B173,INSCRITOS!A:B,2,0)),"")</f>
        <v>104678</v>
      </c>
      <c r="D173" s="3" t="str">
        <f>IFERROR((VLOOKUP(B173,INSCRITOS!A:C,3,0)),"")</f>
        <v>12-13 anos</v>
      </c>
      <c r="E173" s="4" t="str">
        <f>IFERROR((VLOOKUP(B173,INSCRITOS!A:D,4,0)),"")</f>
        <v>Maria Carmo Vitorino</v>
      </c>
      <c r="F173" s="3" t="str">
        <f>IFERROR((VLOOKUP(B173,INSCRITOS!A:F,6,0)),"")</f>
        <v>F</v>
      </c>
      <c r="G173" s="4" t="str">
        <f>IFERROR((VLOOKUP(B173,INSCRITOS!A:H,8,0)),"")</f>
        <v>Alhandra Sporting Club</v>
      </c>
      <c r="H173" s="95">
        <v>3.6342592592592594E-3</v>
      </c>
      <c r="I173" s="42">
        <v>100</v>
      </c>
    </row>
    <row r="174" spans="1:9" ht="18" customHeight="1" x14ac:dyDescent="0.25">
      <c r="A174" s="3">
        <v>2</v>
      </c>
      <c r="B174" s="64">
        <v>576</v>
      </c>
      <c r="C174" s="3">
        <f>IFERROR((VLOOKUP(B174,INSCRITOS!A:B,2,0)),"")</f>
        <v>103627</v>
      </c>
      <c r="D174" s="3" t="str">
        <f>IFERROR((VLOOKUP(B174,INSCRITOS!A:C,3,0)),"")</f>
        <v>12-13 anos</v>
      </c>
      <c r="E174" s="4" t="str">
        <f>IFERROR((VLOOKUP(B174,INSCRITOS!A:D,4,0)),"")</f>
        <v>Bruna Albuquerque</v>
      </c>
      <c r="F174" s="3" t="str">
        <f>IFERROR((VLOOKUP(B174,INSCRITOS!A:F,6,0)),"")</f>
        <v>F</v>
      </c>
      <c r="G174" s="4" t="str">
        <f>IFERROR((VLOOKUP(B174,INSCRITOS!A:H,8,0)),"")</f>
        <v>Alhandra Sporting Club</v>
      </c>
      <c r="H174" s="95">
        <v>4.0046296296296297E-3</v>
      </c>
      <c r="I174" s="42">
        <f>I173-1</f>
        <v>99</v>
      </c>
    </row>
    <row r="175" spans="1:9" ht="18" customHeight="1" x14ac:dyDescent="0.25">
      <c r="A175" s="3">
        <v>3</v>
      </c>
      <c r="B175" s="64">
        <v>704</v>
      </c>
      <c r="C175" s="3">
        <f>IFERROR((VLOOKUP(B175,INSCRITOS!A:B,2,0)),"")</f>
        <v>103735</v>
      </c>
      <c r="D175" s="3" t="str">
        <f>IFERROR((VLOOKUP(B175,INSCRITOS!A:C,3,0)),"")</f>
        <v>12-13 anos</v>
      </c>
      <c r="E175" s="4" t="str">
        <f>IFERROR((VLOOKUP(B175,INSCRITOS!A:D,4,0)),"")</f>
        <v>Ana Fung</v>
      </c>
      <c r="F175" s="3" t="str">
        <f>IFERROR((VLOOKUP(B175,INSCRITOS!A:F,6,0)),"")</f>
        <v>F</v>
      </c>
      <c r="G175" s="4" t="str">
        <f>IFERROR((VLOOKUP(B175,INSCRITOS!A:H,8,0)),"")</f>
        <v>Alhandra Sporting Club</v>
      </c>
      <c r="H175" s="95">
        <v>4.0162037037037033E-3</v>
      </c>
      <c r="I175" s="42">
        <f t="shared" ref="I175:I193" si="1">I174-1</f>
        <v>98</v>
      </c>
    </row>
    <row r="176" spans="1:9" ht="18" customHeight="1" x14ac:dyDescent="0.25">
      <c r="A176" s="3">
        <v>4</v>
      </c>
      <c r="B176" s="64">
        <v>830</v>
      </c>
      <c r="C176" s="3">
        <f>IFERROR((VLOOKUP(B176,INSCRITOS!A:B,2,0)),"")</f>
        <v>107121</v>
      </c>
      <c r="D176" s="3" t="str">
        <f>IFERROR((VLOOKUP(B176,INSCRITOS!A:C,3,0)),"")</f>
        <v>12-13 anos</v>
      </c>
      <c r="E176" s="4" t="str">
        <f>IFERROR((VLOOKUP(B176,INSCRITOS!A:D,4,0)),"")</f>
        <v>Alice Gaspar Leite</v>
      </c>
      <c r="F176" s="3" t="str">
        <f>IFERROR((VLOOKUP(B176,INSCRITOS!A:F,6,0)),"")</f>
        <v>F</v>
      </c>
      <c r="G176" s="4" t="str">
        <f>IFERROR((VLOOKUP(B176,INSCRITOS!A:H,8,0)),"")</f>
        <v>Outsystems Olímpico de Oeiras</v>
      </c>
      <c r="H176" s="95">
        <v>4.0972222222222226E-3</v>
      </c>
      <c r="I176" s="42">
        <f t="shared" si="1"/>
        <v>97</v>
      </c>
    </row>
    <row r="177" spans="1:9" ht="18" customHeight="1" x14ac:dyDescent="0.25">
      <c r="A177" s="3">
        <v>5</v>
      </c>
      <c r="B177" s="64">
        <v>242</v>
      </c>
      <c r="C177" s="3">
        <f>IFERROR((VLOOKUP(B177,INSCRITOS!A:B,2,0)),"")</f>
        <v>107566</v>
      </c>
      <c r="D177" s="3" t="str">
        <f>IFERROR((VLOOKUP(B177,INSCRITOS!A:C,3,0)),"")</f>
        <v>12-13 anos</v>
      </c>
      <c r="E177" s="4" t="str">
        <f>IFERROR((VLOOKUP(B177,INSCRITOS!A:D,4,0)),"")</f>
        <v>Inês Costa</v>
      </c>
      <c r="F177" s="3" t="str">
        <f>IFERROR((VLOOKUP(B177,INSCRITOS!A:F,6,0)),"")</f>
        <v>F</v>
      </c>
      <c r="G177" s="4" t="str">
        <f>IFERROR((VLOOKUP(B177,INSCRITOS!A:H,8,0)),"")</f>
        <v>Sporting Clube de Portugal</v>
      </c>
      <c r="H177" s="95">
        <v>4.1435185185185186E-3</v>
      </c>
      <c r="I177" s="42">
        <f t="shared" si="1"/>
        <v>96</v>
      </c>
    </row>
    <row r="178" spans="1:9" ht="18" customHeight="1" x14ac:dyDescent="0.25">
      <c r="A178" s="3">
        <v>6</v>
      </c>
      <c r="B178" s="64">
        <v>364</v>
      </c>
      <c r="C178" s="3">
        <f>IFERROR((VLOOKUP(B178,INSCRITOS!A:B,2,0)),"")</f>
        <v>104274</v>
      </c>
      <c r="D178" s="3" t="str">
        <f>IFERROR((VLOOKUP(B178,INSCRITOS!A:C,3,0)),"")</f>
        <v>12-13 anos</v>
      </c>
      <c r="E178" s="4" t="str">
        <f>IFERROR((VLOOKUP(B178,INSCRITOS!A:D,4,0)),"")</f>
        <v>Zofie Pacheco</v>
      </c>
      <c r="F178" s="3" t="str">
        <f>IFERROR((VLOOKUP(B178,INSCRITOS!A:F,6,0)),"")</f>
        <v>F</v>
      </c>
      <c r="G178" s="4" t="str">
        <f>IFERROR((VLOOKUP(B178,INSCRITOS!A:H,8,0)),"")</f>
        <v>Peniche A. C.</v>
      </c>
      <c r="H178" s="95">
        <v>4.363425925925926E-3</v>
      </c>
      <c r="I178" s="42">
        <f t="shared" si="1"/>
        <v>95</v>
      </c>
    </row>
    <row r="179" spans="1:9" ht="18" customHeight="1" x14ac:dyDescent="0.25">
      <c r="A179" s="3">
        <v>7</v>
      </c>
      <c r="B179" s="64">
        <v>620</v>
      </c>
      <c r="C179" s="3">
        <f>IFERROR((VLOOKUP(B179,INSCRITOS!A:B,2,0)),"")</f>
        <v>104486</v>
      </c>
      <c r="D179" s="3" t="str">
        <f>IFERROR((VLOOKUP(B179,INSCRITOS!A:C,3,0)),"")</f>
        <v>12-13 anos</v>
      </c>
      <c r="E179" s="4" t="str">
        <f>IFERROR((VLOOKUP(B179,INSCRITOS!A:D,4,0)),"")</f>
        <v>Luna Pereira Crispim</v>
      </c>
      <c r="F179" s="3" t="str">
        <f>IFERROR((VLOOKUP(B179,INSCRITOS!A:F,6,0)),"")</f>
        <v>F</v>
      </c>
      <c r="G179" s="4" t="str">
        <f>IFERROR((VLOOKUP(B179,INSCRITOS!A:H,8,0)),"")</f>
        <v>Sport Lisboa e Benfica</v>
      </c>
      <c r="H179" s="95">
        <v>4.4328703703703709E-3</v>
      </c>
      <c r="I179" s="42">
        <f t="shared" si="1"/>
        <v>94</v>
      </c>
    </row>
    <row r="180" spans="1:9" ht="18" customHeight="1" x14ac:dyDescent="0.25">
      <c r="A180" s="3">
        <v>8</v>
      </c>
      <c r="B180" s="61">
        <v>200</v>
      </c>
      <c r="C180" s="3">
        <f>IFERROR((VLOOKUP(B180,INSCRITOS!A:B,2,0)),"")</f>
        <v>106712</v>
      </c>
      <c r="D180" s="3" t="str">
        <f>IFERROR((VLOOKUP(B180,INSCRITOS!A:C,3,0)),"")</f>
        <v>12-13 anos</v>
      </c>
      <c r="E180" s="4" t="str">
        <f>IFERROR((VLOOKUP(B180,INSCRITOS!A:D,4,0)),"")</f>
        <v>Filipa Monteiro Santos</v>
      </c>
      <c r="F180" s="3" t="str">
        <f>IFERROR((VLOOKUP(B180,INSCRITOS!A:F,6,0)),"")</f>
        <v>F</v>
      </c>
      <c r="G180" s="4" t="str">
        <f>IFERROR((VLOOKUP(B180,INSCRITOS!A:H,8,0)),"")</f>
        <v>Sporting Clube de Portugal</v>
      </c>
      <c r="H180" s="95">
        <v>4.6064814814814814E-3</v>
      </c>
      <c r="I180" s="42">
        <f t="shared" si="1"/>
        <v>93</v>
      </c>
    </row>
    <row r="181" spans="1:9" ht="18" customHeight="1" x14ac:dyDescent="0.25">
      <c r="A181" s="3">
        <v>9</v>
      </c>
      <c r="B181" s="64">
        <v>1230</v>
      </c>
      <c r="C181" s="3">
        <f>IFERROR((VLOOKUP(B181,INSCRITOS!A:B,2,0)),"")</f>
        <v>106105</v>
      </c>
      <c r="D181" s="3" t="str">
        <f>IFERROR((VLOOKUP(B181,INSCRITOS!A:C,3,0)),"")</f>
        <v>12-13 anos</v>
      </c>
      <c r="E181" s="4" t="str">
        <f>IFERROR((VLOOKUP(B181,INSCRITOS!A:D,4,0)),"")</f>
        <v>Alice Talento</v>
      </c>
      <c r="F181" s="3" t="str">
        <f>IFERROR((VLOOKUP(B181,INSCRITOS!A:F,6,0)),"")</f>
        <v>F</v>
      </c>
      <c r="G181" s="4" t="str">
        <f>IFERROR((VLOOKUP(B181,INSCRITOS!A:H,8,0)),"")</f>
        <v>GDR Manique de Cima</v>
      </c>
      <c r="H181" s="95">
        <v>4.7453703703703703E-3</v>
      </c>
      <c r="I181" s="42">
        <f t="shared" si="1"/>
        <v>92</v>
      </c>
    </row>
    <row r="182" spans="1:9" ht="18" customHeight="1" x14ac:dyDescent="0.25">
      <c r="A182" s="3">
        <v>10</v>
      </c>
      <c r="B182" s="64">
        <v>1072</v>
      </c>
      <c r="C182" s="3">
        <f>IFERROR((VLOOKUP(B182,INSCRITOS!A:B,2,0)),"")</f>
        <v>105840</v>
      </c>
      <c r="D182" s="3" t="str">
        <f>IFERROR((VLOOKUP(B182,INSCRITOS!A:C,3,0)),"")</f>
        <v>12-13 anos</v>
      </c>
      <c r="E182" s="4" t="str">
        <f>IFERROR((VLOOKUP(B182,INSCRITOS!A:D,4,0)),"")</f>
        <v>Maria Fernandes</v>
      </c>
      <c r="F182" s="3" t="str">
        <f>IFERROR((VLOOKUP(B182,INSCRITOS!A:F,6,0)),"")</f>
        <v>F</v>
      </c>
      <c r="G182" s="4" t="str">
        <f>IFERROR((VLOOKUP(B182,INSCRITOS!A:H,8,0)),"")</f>
        <v>Alhandra Sporting Club</v>
      </c>
      <c r="H182" s="95">
        <v>4.7800925925925919E-3</v>
      </c>
      <c r="I182" s="42">
        <f t="shared" si="1"/>
        <v>91</v>
      </c>
    </row>
    <row r="183" spans="1:9" ht="18" customHeight="1" x14ac:dyDescent="0.25">
      <c r="A183" s="3">
        <v>11</v>
      </c>
      <c r="B183" s="64">
        <v>5707</v>
      </c>
      <c r="C183" s="3">
        <f>IFERROR((VLOOKUP(B183,INSCRITOS!A:B,2,0)),"")</f>
        <v>104691</v>
      </c>
      <c r="D183" s="3" t="str">
        <f>IFERROR((VLOOKUP(B183,INSCRITOS!A:C,3,0)),"")</f>
        <v>12-13 anos</v>
      </c>
      <c r="E183" s="4" t="str">
        <f>IFERROR((VLOOKUP(B183,INSCRITOS!A:D,4,0)),"")</f>
        <v>Maria Inês Nogueira</v>
      </c>
      <c r="F183" s="3" t="str">
        <f>IFERROR((VLOOKUP(B183,INSCRITOS!A:F,6,0)),"")</f>
        <v>F</v>
      </c>
      <c r="G183" s="4" t="str">
        <f>IFERROR((VLOOKUP(B183,INSCRITOS!A:H,8,0)),"")</f>
        <v>Sport Lisboa e Benfica</v>
      </c>
      <c r="H183" s="95">
        <v>4.8495370370370368E-3</v>
      </c>
      <c r="I183" s="42">
        <f t="shared" si="1"/>
        <v>90</v>
      </c>
    </row>
    <row r="184" spans="1:9" ht="18" customHeight="1" x14ac:dyDescent="0.25">
      <c r="A184" s="3">
        <v>12</v>
      </c>
      <c r="B184" s="64">
        <v>722</v>
      </c>
      <c r="C184" s="3">
        <f>IFERROR((VLOOKUP(B184,INSCRITOS!A:B,2,0)),"")</f>
        <v>104558</v>
      </c>
      <c r="D184" s="3" t="str">
        <f>IFERROR((VLOOKUP(B184,INSCRITOS!A:C,3,0)),"")</f>
        <v>12-13 anos</v>
      </c>
      <c r="E184" s="4" t="str">
        <f>IFERROR((VLOOKUP(B184,INSCRITOS!A:D,4,0)),"")</f>
        <v>Carolina Canhoto</v>
      </c>
      <c r="F184" s="3" t="str">
        <f>IFERROR((VLOOKUP(B184,INSCRITOS!A:F,6,0)),"")</f>
        <v>F</v>
      </c>
      <c r="G184" s="4" t="str">
        <f>IFERROR((VLOOKUP(B184,INSCRITOS!A:H,8,0)),"")</f>
        <v>Clube de Natação da Amadora</v>
      </c>
      <c r="H184" s="95">
        <v>4.9074074074074072E-3</v>
      </c>
      <c r="I184" s="42">
        <f t="shared" si="1"/>
        <v>89</v>
      </c>
    </row>
    <row r="185" spans="1:9" ht="18" customHeight="1" x14ac:dyDescent="0.25">
      <c r="A185" s="3">
        <v>13</v>
      </c>
      <c r="B185" s="64">
        <v>638</v>
      </c>
      <c r="C185" s="3">
        <f>IFERROR((VLOOKUP(B185,INSCRITOS!A:B,2,0)),"")</f>
        <v>105132</v>
      </c>
      <c r="D185" s="3" t="str">
        <f>IFERROR((VLOOKUP(B185,INSCRITOS!A:C,3,0)),"")</f>
        <v>12-13 anos</v>
      </c>
      <c r="E185" s="4" t="str">
        <f>IFERROR((VLOOKUP(B185,INSCRITOS!A:D,4,0)),"")</f>
        <v>Camila Dias</v>
      </c>
      <c r="F185" s="3" t="str">
        <f>IFERROR((VLOOKUP(B185,INSCRITOS!A:F,6,0)),"")</f>
        <v>F</v>
      </c>
      <c r="G185" s="4" t="str">
        <f>IFERROR((VLOOKUP(B185,INSCRITOS!A:H,8,0)),"")</f>
        <v>GDR Manique de Cima</v>
      </c>
      <c r="H185" s="95">
        <v>4.9189814814814816E-3</v>
      </c>
      <c r="I185" s="42">
        <f t="shared" si="1"/>
        <v>88</v>
      </c>
    </row>
    <row r="186" spans="1:9" ht="18" customHeight="1" x14ac:dyDescent="0.25">
      <c r="A186" s="3">
        <v>14</v>
      </c>
      <c r="B186" s="64">
        <v>737</v>
      </c>
      <c r="C186" s="3">
        <f>IFERROR((VLOOKUP(B186,INSCRITOS!A:B,2,0)),"")</f>
        <v>107057</v>
      </c>
      <c r="D186" s="3" t="str">
        <f>IFERROR((VLOOKUP(B186,INSCRITOS!A:C,3,0)),"")</f>
        <v>12-13 anos</v>
      </c>
      <c r="E186" s="4" t="str">
        <f>IFERROR((VLOOKUP(B186,INSCRITOS!A:D,4,0)),"")</f>
        <v>Matilde Almeida</v>
      </c>
      <c r="F186" s="3" t="str">
        <f>IFERROR((VLOOKUP(B186,INSCRITOS!A:F,6,0)),"")</f>
        <v>F</v>
      </c>
      <c r="G186" s="4" t="str">
        <f>IFERROR((VLOOKUP(B186,INSCRITOS!A:H,8,0)),"")</f>
        <v>Estoril Praia Credibom</v>
      </c>
      <c r="H186" s="95">
        <v>4.9768518518518521E-3</v>
      </c>
      <c r="I186" s="42">
        <f t="shared" si="1"/>
        <v>87</v>
      </c>
    </row>
    <row r="187" spans="1:9" ht="18" customHeight="1" x14ac:dyDescent="0.25">
      <c r="A187" s="3">
        <v>15</v>
      </c>
      <c r="B187" s="64">
        <v>750</v>
      </c>
      <c r="C187" s="3">
        <f>IFERROR((VLOOKUP(B187,INSCRITOS!A:B,2,0)),"")</f>
        <v>107073</v>
      </c>
      <c r="D187" s="3" t="str">
        <f>IFERROR((VLOOKUP(B187,INSCRITOS!A:C,3,0)),"")</f>
        <v>12-13 anos</v>
      </c>
      <c r="E187" s="4" t="str">
        <f>IFERROR((VLOOKUP(B187,INSCRITOS!A:D,4,0)),"")</f>
        <v xml:space="preserve">Maria Almeida </v>
      </c>
      <c r="F187" s="3" t="str">
        <f>IFERROR((VLOOKUP(B187,INSCRITOS!A:F,6,0)),"")</f>
        <v>F</v>
      </c>
      <c r="G187" s="4" t="str">
        <f>IFERROR((VLOOKUP(B187,INSCRITOS!A:H,8,0)),"")</f>
        <v>Estoril Praia Credibom</v>
      </c>
      <c r="H187" s="95">
        <v>4.9884259259259265E-3</v>
      </c>
      <c r="I187" s="42">
        <f t="shared" si="1"/>
        <v>86</v>
      </c>
    </row>
    <row r="188" spans="1:9" ht="18" customHeight="1" x14ac:dyDescent="0.25">
      <c r="A188" s="3">
        <v>16</v>
      </c>
      <c r="B188" s="64">
        <v>5655</v>
      </c>
      <c r="C188" s="3">
        <f>IFERROR((VLOOKUP(B188,INSCRITOS!A:B,2,0)),"")</f>
        <v>0</v>
      </c>
      <c r="D188" s="3" t="str">
        <f>IFERROR((VLOOKUP(B188,INSCRITOS!A:C,3,0)),"")</f>
        <v>12-13 anos</v>
      </c>
      <c r="E188" s="4" t="str">
        <f>IFERROR((VLOOKUP(B188,INSCRITOS!A:D,4,0)),"")</f>
        <v>Carolina de Marques Coelho</v>
      </c>
      <c r="F188" s="3" t="str">
        <f>IFERROR((VLOOKUP(B188,INSCRITOS!A:F,6,0)),"")</f>
        <v>F</v>
      </c>
      <c r="G188" s="4" t="str">
        <f>IFERROR((VLOOKUP(B188,INSCRITOS!A:H,8,0)),"")</f>
        <v>Clube de Natação da Amadora</v>
      </c>
      <c r="H188" s="95">
        <v>5.0115740740740737E-3</v>
      </c>
      <c r="I188" s="42">
        <f t="shared" si="1"/>
        <v>85</v>
      </c>
    </row>
    <row r="189" spans="1:9" ht="18" customHeight="1" x14ac:dyDescent="0.25">
      <c r="A189" s="3">
        <v>17</v>
      </c>
      <c r="B189" s="64">
        <v>419</v>
      </c>
      <c r="C189" s="3">
        <f>IFERROR((VLOOKUP(B189,INSCRITOS!A:B,2,0)),"")</f>
        <v>107747</v>
      </c>
      <c r="D189" s="3" t="str">
        <f>IFERROR((VLOOKUP(B189,INSCRITOS!A:C,3,0)),"")</f>
        <v>12-13 anos</v>
      </c>
      <c r="E189" s="4" t="str">
        <f>IFERROR((VLOOKUP(B189,INSCRITOS!A:D,4,0)),"")</f>
        <v>Joana Venceslau</v>
      </c>
      <c r="F189" s="3" t="str">
        <f>IFERROR((VLOOKUP(B189,INSCRITOS!A:F,6,0)),"")</f>
        <v>F</v>
      </c>
      <c r="G189" s="4" t="str">
        <f>IFERROR((VLOOKUP(B189,INSCRITOS!A:H,8,0)),"")</f>
        <v>Sport Lisboa e Benfica</v>
      </c>
      <c r="H189" s="95">
        <v>5.3587962962962964E-3</v>
      </c>
      <c r="I189" s="42">
        <f t="shared" si="1"/>
        <v>84</v>
      </c>
    </row>
    <row r="190" spans="1:9" ht="18" customHeight="1" x14ac:dyDescent="0.25">
      <c r="A190" s="3">
        <v>18</v>
      </c>
      <c r="B190" s="64">
        <v>395</v>
      </c>
      <c r="C190" s="3">
        <f>IFERROR((VLOOKUP(B190,INSCRITOS!A:B,2,0)),"")</f>
        <v>107731</v>
      </c>
      <c r="D190" s="3" t="str">
        <f>IFERROR((VLOOKUP(B190,INSCRITOS!A:C,3,0)),"")</f>
        <v>12-13 anos</v>
      </c>
      <c r="E190" s="4" t="str">
        <f>IFERROR((VLOOKUP(B190,INSCRITOS!A:D,4,0)),"")</f>
        <v>Teresa Rodrigues dos Santos</v>
      </c>
      <c r="F190" s="3" t="str">
        <f>IFERROR((VLOOKUP(B190,INSCRITOS!A:F,6,0)),"")</f>
        <v>F</v>
      </c>
      <c r="G190" s="4" t="str">
        <f>IFERROR((VLOOKUP(B190,INSCRITOS!A:H,8,0)),"")</f>
        <v>Estoril Praia Credibom</v>
      </c>
      <c r="H190" s="95">
        <v>5.3819444444444453E-3</v>
      </c>
      <c r="I190" s="42">
        <f t="shared" si="1"/>
        <v>83</v>
      </c>
    </row>
    <row r="191" spans="1:9" ht="18" customHeight="1" x14ac:dyDescent="0.25">
      <c r="A191" s="3">
        <v>19</v>
      </c>
      <c r="B191" s="64">
        <v>940</v>
      </c>
      <c r="C191" s="3">
        <f>IFERROR((VLOOKUP(B191,INSCRITOS!A:B,2,0)),"")</f>
        <v>104692</v>
      </c>
      <c r="D191" s="3" t="str">
        <f>IFERROR((VLOOKUP(B191,INSCRITOS!A:C,3,0)),"")</f>
        <v>12-13 anos</v>
      </c>
      <c r="E191" s="4" t="str">
        <f>IFERROR((VLOOKUP(B191,INSCRITOS!A:D,4,0)),"")</f>
        <v>Gabriela Santos</v>
      </c>
      <c r="F191" s="3" t="str">
        <f>IFERROR((VLOOKUP(B191,INSCRITOS!A:F,6,0)),"")</f>
        <v>F</v>
      </c>
      <c r="G191" s="4" t="str">
        <f>IFERROR((VLOOKUP(B191,INSCRITOS!A:H,8,0)),"")</f>
        <v>Sport Lisboa e Benfica</v>
      </c>
      <c r="H191" s="95">
        <v>5.4513888888888884E-3</v>
      </c>
      <c r="I191" s="42">
        <f t="shared" si="1"/>
        <v>82</v>
      </c>
    </row>
    <row r="192" spans="1:9" ht="18" customHeight="1" x14ac:dyDescent="0.25">
      <c r="A192" s="3">
        <v>20</v>
      </c>
      <c r="B192" s="64">
        <v>789</v>
      </c>
      <c r="C192" s="3">
        <f>IFERROR((VLOOKUP(B192,INSCRITOS!A:B,2,0)),"")</f>
        <v>107103</v>
      </c>
      <c r="D192" s="3" t="str">
        <f>IFERROR((VLOOKUP(B192,INSCRITOS!A:C,3,0)),"")</f>
        <v>12-13 anos</v>
      </c>
      <c r="E192" s="4" t="str">
        <f>IFERROR((VLOOKUP(B192,INSCRITOS!A:D,4,0)),"")</f>
        <v>Alice Aniceto</v>
      </c>
      <c r="F192" s="3" t="str">
        <f>IFERROR((VLOOKUP(B192,INSCRITOS!A:F,6,0)),"")</f>
        <v>F</v>
      </c>
      <c r="G192" s="4" t="str">
        <f>IFERROR((VLOOKUP(B192,INSCRITOS!A:H,8,0)),"")</f>
        <v>Alhandra Sporting Club</v>
      </c>
      <c r="H192" s="95">
        <v>5.7986111111111112E-3</v>
      </c>
      <c r="I192" s="42">
        <f t="shared" si="1"/>
        <v>81</v>
      </c>
    </row>
    <row r="193" spans="1:9" ht="18" customHeight="1" x14ac:dyDescent="0.25">
      <c r="A193" s="3">
        <v>21</v>
      </c>
      <c r="B193" s="64">
        <v>1127</v>
      </c>
      <c r="C193" s="3">
        <f>IFERROR((VLOOKUP(B193,INSCRITOS!A:B,2,0)),"")</f>
        <v>105932</v>
      </c>
      <c r="D193" s="3" t="str">
        <f>IFERROR((VLOOKUP(B193,INSCRITOS!A:C,3,0)),"")</f>
        <v>12-13 anos</v>
      </c>
      <c r="E193" s="4" t="str">
        <f>IFERROR((VLOOKUP(B193,INSCRITOS!A:D,4,0)),"")</f>
        <v>Ana Melnic</v>
      </c>
      <c r="F193" s="3" t="str">
        <f>IFERROR((VLOOKUP(B193,INSCRITOS!A:F,6,0)),"")</f>
        <v>F</v>
      </c>
      <c r="G193" s="4" t="str">
        <f>IFERROR((VLOOKUP(B193,INSCRITOS!A:H,8,0)),"")</f>
        <v>Clube de Natação da Amadora</v>
      </c>
      <c r="H193" s="95">
        <v>6.0069444444444441E-3</v>
      </c>
      <c r="I193" s="42">
        <f t="shared" si="1"/>
        <v>80</v>
      </c>
    </row>
    <row r="194" spans="1:9" ht="18" customHeight="1" x14ac:dyDescent="0.25">
      <c r="A194" s="1"/>
      <c r="B194" s="101"/>
      <c r="C194" s="1" t="str">
        <f>IFERROR((VLOOKUP(B194,INSCRITOS!A:B,2,0)),"")</f>
        <v/>
      </c>
      <c r="D194" s="1" t="str">
        <f>IFERROR((VLOOKUP(B194,INSCRITOS!A:C,3,0)),"")</f>
        <v/>
      </c>
      <c r="E194" s="2" t="str">
        <f>IFERROR((VLOOKUP(B194,INSCRITOS!A:D,4,0)),"")</f>
        <v/>
      </c>
      <c r="F194" s="1" t="str">
        <f>IFERROR((VLOOKUP(B194,INSCRITOS!A:F,6,0)),"")</f>
        <v/>
      </c>
      <c r="G194" s="2" t="str">
        <f>IFERROR((VLOOKUP(B194,INSCRITOS!A:H,8,0)),"")</f>
        <v/>
      </c>
      <c r="H194" s="99"/>
      <c r="I194" s="50"/>
    </row>
    <row r="195" spans="1:9" ht="18" customHeight="1" x14ac:dyDescent="0.25">
      <c r="A195" s="1"/>
      <c r="B195" s="101"/>
      <c r="C195" s="1"/>
      <c r="D195" s="1"/>
      <c r="F195" s="1"/>
      <c r="H195" s="96"/>
    </row>
    <row r="196" spans="1:9" x14ac:dyDescent="0.25">
      <c r="A196" s="15" t="s">
        <v>232</v>
      </c>
      <c r="B196" s="100"/>
      <c r="C196" s="15"/>
      <c r="D196" s="15"/>
      <c r="E196" s="15"/>
      <c r="F196" s="15"/>
      <c r="G196" s="15"/>
      <c r="H196" s="98"/>
      <c r="I196" s="15"/>
    </row>
    <row r="197" spans="1:9" x14ac:dyDescent="0.25">
      <c r="A197" s="17" t="s">
        <v>7</v>
      </c>
      <c r="B197" s="17" t="s">
        <v>0</v>
      </c>
      <c r="C197" s="17" t="s">
        <v>1</v>
      </c>
      <c r="D197" s="17" t="s">
        <v>247</v>
      </c>
      <c r="E197" s="17" t="s">
        <v>2</v>
      </c>
      <c r="F197" s="17" t="s">
        <v>4</v>
      </c>
      <c r="G197" s="17" t="s">
        <v>6</v>
      </c>
      <c r="H197" s="97" t="s">
        <v>222</v>
      </c>
      <c r="I197" s="17" t="s">
        <v>8</v>
      </c>
    </row>
    <row r="198" spans="1:9" ht="18" customHeight="1" x14ac:dyDescent="0.25">
      <c r="A198" s="3">
        <v>1</v>
      </c>
      <c r="B198" s="61">
        <v>621</v>
      </c>
      <c r="C198" s="3">
        <f>IFERROR((VLOOKUP(B198,INSCRITOS!A:B,2,0)),"")</f>
        <v>102921</v>
      </c>
      <c r="D198" s="3" t="str">
        <f>IFERROR((VLOOKUP(B198,INSCRITOS!A:C,3,0)),"")</f>
        <v>14-15 anos</v>
      </c>
      <c r="E198" s="4" t="str">
        <f>IFERROR((VLOOKUP(B198,INSCRITOS!A:D,4,0)),"")</f>
        <v>Rodrigo Pissarra</v>
      </c>
      <c r="F198" s="3" t="str">
        <f>IFERROR((VLOOKUP(B198,INSCRITOS!A:F,6,0)),"")</f>
        <v>M</v>
      </c>
      <c r="G198" s="4" t="str">
        <f>IFERROR((VLOOKUP(B198,INSCRITOS!A:H,8,0)),"")</f>
        <v>Alhandra Sporting Club</v>
      </c>
      <c r="H198" s="95">
        <v>5.8333333333333336E-3</v>
      </c>
      <c r="I198" s="42">
        <v>100</v>
      </c>
    </row>
    <row r="199" spans="1:9" ht="18" customHeight="1" x14ac:dyDescent="0.25">
      <c r="A199" s="3">
        <v>2</v>
      </c>
      <c r="B199" s="61">
        <v>1365</v>
      </c>
      <c r="C199" s="3">
        <f>IFERROR((VLOOKUP(B199,INSCRITOS!A:B,2,0)),"")</f>
        <v>105458</v>
      </c>
      <c r="D199" s="3" t="str">
        <f>IFERROR((VLOOKUP(B199,INSCRITOS!A:C,3,0)),"")</f>
        <v>14-15 anos</v>
      </c>
      <c r="E199" s="4" t="str">
        <f>IFERROR((VLOOKUP(B199,INSCRITOS!A:D,4,0)),"")</f>
        <v>Pedro Vitorino</v>
      </c>
      <c r="F199" s="3" t="str">
        <f>IFERROR((VLOOKUP(B199,INSCRITOS!A:F,6,0)),"")</f>
        <v>M</v>
      </c>
      <c r="G199" s="4" t="str">
        <f>IFERROR((VLOOKUP(B199,INSCRITOS!A:H,8,0)),"")</f>
        <v>Alhandra Sporting Club</v>
      </c>
      <c r="H199" s="95">
        <v>5.9837962962962961E-3</v>
      </c>
      <c r="I199" s="42">
        <f>I198-1</f>
        <v>99</v>
      </c>
    </row>
    <row r="200" spans="1:9" ht="18" customHeight="1" x14ac:dyDescent="0.25">
      <c r="A200" s="3">
        <v>3</v>
      </c>
      <c r="B200" s="64">
        <v>918</v>
      </c>
      <c r="C200" s="3">
        <f>IFERROR((VLOOKUP(B200,INSCRITOS!A:B,2,0)),"")</f>
        <v>104684</v>
      </c>
      <c r="D200" s="3" t="str">
        <f>IFERROR((VLOOKUP(B200,INSCRITOS!A:C,3,0)),"")</f>
        <v>14-15 anos</v>
      </c>
      <c r="E200" s="4" t="str">
        <f>IFERROR((VLOOKUP(B200,INSCRITOS!A:D,4,0)),"")</f>
        <v>Duarte Fernandes</v>
      </c>
      <c r="F200" s="3" t="str">
        <f>IFERROR((VLOOKUP(B200,INSCRITOS!A:F,6,0)),"")</f>
        <v>M</v>
      </c>
      <c r="G200" s="4" t="str">
        <f>IFERROR((VLOOKUP(B200,INSCRITOS!A:H,8,0)),"")</f>
        <v>Alhandra Sporting Club</v>
      </c>
      <c r="H200" s="95">
        <v>6.0879629629629643E-3</v>
      </c>
      <c r="I200" s="42">
        <f t="shared" ref="I200:I229" si="2">I199-1</f>
        <v>98</v>
      </c>
    </row>
    <row r="201" spans="1:9" ht="18" customHeight="1" x14ac:dyDescent="0.25">
      <c r="A201" s="3">
        <v>4</v>
      </c>
      <c r="B201" s="64">
        <v>5704</v>
      </c>
      <c r="C201" s="3">
        <f>IFERROR((VLOOKUP(B201,INSCRITOS!A:B,2,0)),"")</f>
        <v>0</v>
      </c>
      <c r="D201" s="3">
        <f>IFERROR((VLOOKUP(B201,INSCRITOS!A:C,3,0)),"")</f>
        <v>0</v>
      </c>
      <c r="E201" s="4" t="str">
        <f>IFERROR((VLOOKUP(B201,INSCRITOS!A:D,4,0)),"")</f>
        <v>José Filipe Ferreira</v>
      </c>
      <c r="F201" s="3" t="str">
        <f>IFERROR((VLOOKUP(B201,INSCRITOS!A:F,6,0)),"")</f>
        <v>M</v>
      </c>
      <c r="G201" s="4" t="str">
        <f>IFERROR((VLOOKUP(B201,INSCRITOS!A:H,8,0)),"")</f>
        <v>Sporting Clube de Portugal</v>
      </c>
      <c r="H201" s="95">
        <v>6.238425925925925E-3</v>
      </c>
      <c r="I201" s="42">
        <f t="shared" si="2"/>
        <v>97</v>
      </c>
    </row>
    <row r="202" spans="1:9" ht="18" customHeight="1" x14ac:dyDescent="0.25">
      <c r="A202" s="3">
        <v>5</v>
      </c>
      <c r="B202" s="64">
        <v>5703</v>
      </c>
      <c r="C202" s="3">
        <f>IFERROR((VLOOKUP(B202,INSCRITOS!A:B,2,0)),"")</f>
        <v>0</v>
      </c>
      <c r="D202" s="3">
        <f>IFERROR((VLOOKUP(B202,INSCRITOS!A:C,3,0)),"")</f>
        <v>0</v>
      </c>
      <c r="E202" s="4" t="str">
        <f>IFERROR((VLOOKUP(B202,INSCRITOS!A:D,4,0)),"")</f>
        <v>Afonso Santos Ferreira</v>
      </c>
      <c r="F202" s="3" t="str">
        <f>IFERROR((VLOOKUP(B202,INSCRITOS!A:F,6,0)),"")</f>
        <v>M</v>
      </c>
      <c r="G202" s="4" t="str">
        <f>IFERROR((VLOOKUP(B202,INSCRITOS!A:H,8,0)),"")</f>
        <v>Sporting Clube de Portugal</v>
      </c>
      <c r="H202" s="95">
        <v>6.2962962962962964E-3</v>
      </c>
      <c r="I202" s="42">
        <f t="shared" si="2"/>
        <v>96</v>
      </c>
    </row>
    <row r="203" spans="1:9" ht="18" customHeight="1" x14ac:dyDescent="0.25">
      <c r="A203" s="3">
        <v>6</v>
      </c>
      <c r="B203" s="64">
        <v>807</v>
      </c>
      <c r="C203" s="3">
        <f>IFERROR((VLOOKUP(B203,INSCRITOS!A:B,2,0)),"")</f>
        <v>102957</v>
      </c>
      <c r="D203" s="3" t="str">
        <f>IFERROR((VLOOKUP(B203,INSCRITOS!A:C,3,0)),"")</f>
        <v>14-15 anos</v>
      </c>
      <c r="E203" s="4" t="str">
        <f>IFERROR((VLOOKUP(B203,INSCRITOS!A:D,4,0)),"")</f>
        <v>Gonçalo Magalhães Guimarães</v>
      </c>
      <c r="F203" s="3" t="str">
        <f>IFERROR((VLOOKUP(B203,INSCRITOS!A:F,6,0)),"")</f>
        <v>M</v>
      </c>
      <c r="G203" s="4" t="str">
        <f>IFERROR((VLOOKUP(B203,INSCRITOS!A:H,8,0)),"")</f>
        <v>Outsystems Olímpico de Oeiras</v>
      </c>
      <c r="H203" s="95">
        <v>6.3425925925925915E-3</v>
      </c>
      <c r="I203" s="42">
        <f t="shared" si="2"/>
        <v>95</v>
      </c>
    </row>
    <row r="204" spans="1:9" ht="18" customHeight="1" x14ac:dyDescent="0.25">
      <c r="A204" s="3">
        <v>7</v>
      </c>
      <c r="B204" s="64">
        <v>316</v>
      </c>
      <c r="C204" s="3">
        <f>IFERROR((VLOOKUP(B204,INSCRITOS!A:B,2,0)),"")</f>
        <v>102030</v>
      </c>
      <c r="D204" s="3" t="str">
        <f>IFERROR((VLOOKUP(B204,INSCRITOS!A:C,3,0)),"")</f>
        <v>14-15 anos</v>
      </c>
      <c r="E204" s="4" t="str">
        <f>IFERROR((VLOOKUP(B204,INSCRITOS!A:D,4,0)),"")</f>
        <v>Rodrigo Neves</v>
      </c>
      <c r="F204" s="3" t="str">
        <f>IFERROR((VLOOKUP(B204,INSCRITOS!A:F,6,0)),"")</f>
        <v>M</v>
      </c>
      <c r="G204" s="4" t="str">
        <f>IFERROR((VLOOKUP(B204,INSCRITOS!A:H,8,0)),"")</f>
        <v>Sporting Clube de Portugal</v>
      </c>
      <c r="H204" s="95">
        <v>6.4004629629629628E-3</v>
      </c>
      <c r="I204" s="42">
        <f t="shared" si="2"/>
        <v>94</v>
      </c>
    </row>
    <row r="205" spans="1:9" ht="18" customHeight="1" x14ac:dyDescent="0.25">
      <c r="A205" s="3">
        <v>8</v>
      </c>
      <c r="B205" s="64">
        <v>413</v>
      </c>
      <c r="C205" s="3">
        <f>IFERROR((VLOOKUP(B205,INSCRITOS!A:B,2,0)),"")</f>
        <v>107744</v>
      </c>
      <c r="D205" s="3" t="str">
        <f>IFERROR((VLOOKUP(B205,INSCRITOS!A:C,3,0)),"")</f>
        <v>14-15 anos</v>
      </c>
      <c r="E205" s="4" t="str">
        <f>IFERROR((VLOOKUP(B205,INSCRITOS!A:D,4,0)),"")</f>
        <v>David Abreu</v>
      </c>
      <c r="F205" s="3" t="str">
        <f>IFERROR((VLOOKUP(B205,INSCRITOS!A:F,6,0)),"")</f>
        <v>M</v>
      </c>
      <c r="G205" s="4" t="str">
        <f>IFERROR((VLOOKUP(B205,INSCRITOS!A:H,8,0)),"")</f>
        <v>Sporting Clube de Portugal</v>
      </c>
      <c r="H205" s="95">
        <v>6.4351851851851861E-3</v>
      </c>
      <c r="I205" s="42">
        <v>93</v>
      </c>
    </row>
    <row r="206" spans="1:9" ht="18" customHeight="1" x14ac:dyDescent="0.25">
      <c r="A206" s="3">
        <v>9</v>
      </c>
      <c r="B206" s="64">
        <v>5695</v>
      </c>
      <c r="C206" s="3">
        <f>IFERROR((VLOOKUP(B206,INSCRITOS!A:B,2,0)),"")</f>
        <v>0</v>
      </c>
      <c r="D206" s="3">
        <f>IFERROR((VLOOKUP(B206,INSCRITOS!A:C,3,0)),"")</f>
        <v>0</v>
      </c>
      <c r="E206" s="4" t="str">
        <f>IFERROR((VLOOKUP(B206,INSCRITOS!A:D,4,0)),"")</f>
        <v>Leonardo Reis</v>
      </c>
      <c r="F206" s="3" t="str">
        <f>IFERROR((VLOOKUP(B206,INSCRITOS!A:F,6,0)),"")</f>
        <v>M</v>
      </c>
      <c r="G206" s="4" t="str">
        <f>IFERROR((VLOOKUP(B206,INSCRITOS!A:H,8,0)),"")</f>
        <v>Extra</v>
      </c>
      <c r="H206" s="95">
        <v>6.4699074074074069E-3</v>
      </c>
      <c r="I206" s="42"/>
    </row>
    <row r="207" spans="1:9" ht="18" customHeight="1" x14ac:dyDescent="0.25">
      <c r="A207" s="3">
        <v>10</v>
      </c>
      <c r="B207" s="64">
        <v>112</v>
      </c>
      <c r="C207" s="3">
        <f>IFERROR((VLOOKUP(B207,INSCRITOS!A:B,2,0)),"")</f>
        <v>103260</v>
      </c>
      <c r="D207" s="3" t="str">
        <f>IFERROR((VLOOKUP(B207,INSCRITOS!A:C,3,0)),"")</f>
        <v>14-15 anos</v>
      </c>
      <c r="E207" s="4" t="str">
        <f>IFERROR((VLOOKUP(B207,INSCRITOS!A:D,4,0)),"")</f>
        <v>Ricardo Henriques Costa</v>
      </c>
      <c r="F207" s="3" t="str">
        <f>IFERROR((VLOOKUP(B207,INSCRITOS!A:F,6,0)),"")</f>
        <v>M</v>
      </c>
      <c r="G207" s="4" t="str">
        <f>IFERROR((VLOOKUP(B207,INSCRITOS!A:H,8,0)),"")</f>
        <v>Outsystems Olímpico de Oeiras</v>
      </c>
      <c r="H207" s="95">
        <v>6.4930555555555549E-3</v>
      </c>
      <c r="I207" s="42">
        <v>92</v>
      </c>
    </row>
    <row r="208" spans="1:9" ht="18" customHeight="1" x14ac:dyDescent="0.25">
      <c r="A208" s="3">
        <v>11</v>
      </c>
      <c r="B208" s="64">
        <v>113</v>
      </c>
      <c r="C208" s="3">
        <f>IFERROR((VLOOKUP(B208,INSCRITOS!A:B,2,0)),"")</f>
        <v>103261</v>
      </c>
      <c r="D208" s="3" t="str">
        <f>IFERROR((VLOOKUP(B208,INSCRITOS!A:C,3,0)),"")</f>
        <v>14-15 anos</v>
      </c>
      <c r="E208" s="4" t="str">
        <f>IFERROR((VLOOKUP(B208,INSCRITOS!A:D,4,0)),"")</f>
        <v>Vasco Saraiva de Melo</v>
      </c>
      <c r="F208" s="3" t="str">
        <f>IFERROR((VLOOKUP(B208,INSCRITOS!A:F,6,0)),"")</f>
        <v>M</v>
      </c>
      <c r="G208" s="4" t="str">
        <f>IFERROR((VLOOKUP(B208,INSCRITOS!A:H,8,0)),"")</f>
        <v>SFRAA TRIATLO</v>
      </c>
      <c r="H208" s="95">
        <v>6.5509259259259262E-3</v>
      </c>
      <c r="I208" s="42">
        <v>91</v>
      </c>
    </row>
    <row r="209" spans="1:9" ht="18" customHeight="1" x14ac:dyDescent="0.25">
      <c r="A209" s="3">
        <v>12</v>
      </c>
      <c r="B209" s="64">
        <v>874</v>
      </c>
      <c r="C209" s="3">
        <f>IFERROR((VLOOKUP(B209,INSCRITOS!A:B,2,0)),"")</f>
        <v>102511</v>
      </c>
      <c r="D209" s="3" t="str">
        <f>IFERROR((VLOOKUP(B209,INSCRITOS!A:C,3,0)),"")</f>
        <v>14-15 anos</v>
      </c>
      <c r="E209" s="4" t="str">
        <f>IFERROR((VLOOKUP(B209,INSCRITOS!A:D,4,0)),"")</f>
        <v>Arthur Torres</v>
      </c>
      <c r="F209" s="3" t="str">
        <f>IFERROR((VLOOKUP(B209,INSCRITOS!A:F,6,0)),"")</f>
        <v>M</v>
      </c>
      <c r="G209" s="4" t="str">
        <f>IFERROR((VLOOKUP(B209,INSCRITOS!A:H,8,0)),"")</f>
        <v>Outsystems Olímpico de Oeiras</v>
      </c>
      <c r="H209" s="95">
        <v>6.5740740740740733E-3</v>
      </c>
      <c r="I209" s="42">
        <f t="shared" si="2"/>
        <v>90</v>
      </c>
    </row>
    <row r="210" spans="1:9" ht="18" customHeight="1" x14ac:dyDescent="0.25">
      <c r="A210" s="3">
        <v>13</v>
      </c>
      <c r="B210" s="64">
        <v>572</v>
      </c>
      <c r="C210" s="3">
        <f>IFERROR((VLOOKUP(B210,INSCRITOS!A:B,2,0)),"")</f>
        <v>103633</v>
      </c>
      <c r="D210" s="3" t="str">
        <f>IFERROR((VLOOKUP(B210,INSCRITOS!A:C,3,0)),"")</f>
        <v>14-15 anos</v>
      </c>
      <c r="E210" s="4" t="str">
        <f>IFERROR((VLOOKUP(B210,INSCRITOS!A:D,4,0)),"")</f>
        <v>Tiago Orfão </v>
      </c>
      <c r="F210" s="3" t="str">
        <f>IFERROR((VLOOKUP(B210,INSCRITOS!A:F,6,0)),"")</f>
        <v>M</v>
      </c>
      <c r="G210" s="4" t="str">
        <f>IFERROR((VLOOKUP(B210,INSCRITOS!A:H,8,0)),"")</f>
        <v>Alhandra Sporting Club</v>
      </c>
      <c r="H210" s="95">
        <v>6.5856481481481469E-3</v>
      </c>
      <c r="I210" s="42">
        <f t="shared" si="2"/>
        <v>89</v>
      </c>
    </row>
    <row r="211" spans="1:9" ht="18" customHeight="1" x14ac:dyDescent="0.25">
      <c r="A211" s="3">
        <v>14</v>
      </c>
      <c r="B211" s="64">
        <v>1053</v>
      </c>
      <c r="C211" s="3">
        <f>IFERROR((VLOOKUP(B211,INSCRITOS!A:B,2,0)),"")</f>
        <v>105782</v>
      </c>
      <c r="D211" s="3" t="str">
        <f>IFERROR((VLOOKUP(B211,INSCRITOS!A:C,3,0)),"")</f>
        <v>14-15 anos</v>
      </c>
      <c r="E211" s="4" t="str">
        <f>IFERROR((VLOOKUP(B211,INSCRITOS!A:D,4,0)),"")</f>
        <v xml:space="preserve">Martim Guarda </v>
      </c>
      <c r="F211" s="3" t="str">
        <f>IFERROR((VLOOKUP(B211,INSCRITOS!A:F,6,0)),"")</f>
        <v>M</v>
      </c>
      <c r="G211" s="4" t="str">
        <f>IFERROR((VLOOKUP(B211,INSCRITOS!A:H,8,0)),"")</f>
        <v>Sporting Clube de Portugal</v>
      </c>
      <c r="H211" s="95">
        <v>6.5972222222222222E-3</v>
      </c>
      <c r="I211" s="42">
        <f t="shared" si="2"/>
        <v>88</v>
      </c>
    </row>
    <row r="212" spans="1:9" ht="18" customHeight="1" x14ac:dyDescent="0.25">
      <c r="A212" s="3">
        <v>15</v>
      </c>
      <c r="B212" s="64">
        <v>898</v>
      </c>
      <c r="C212" s="3">
        <f>IFERROR((VLOOKUP(B212,INSCRITOS!A:B,2,0)),"")</f>
        <v>103977</v>
      </c>
      <c r="D212" s="3" t="str">
        <f>IFERROR((VLOOKUP(B212,INSCRITOS!A:C,3,0)),"")</f>
        <v>14-15 anos</v>
      </c>
      <c r="E212" s="4" t="str">
        <f>IFERROR((VLOOKUP(B212,INSCRITOS!A:D,4,0)),"")</f>
        <v>Afonso Pais De Almeida</v>
      </c>
      <c r="F212" s="3" t="str">
        <f>IFERROR((VLOOKUP(B212,INSCRITOS!A:F,6,0)),"")</f>
        <v>M</v>
      </c>
      <c r="G212" s="4" t="str">
        <f>IFERROR((VLOOKUP(B212,INSCRITOS!A:H,8,0)),"")</f>
        <v>Outsystems Olímpico de Oeiras</v>
      </c>
      <c r="H212" s="95">
        <v>6.6087962962962966E-3</v>
      </c>
      <c r="I212" s="42">
        <f t="shared" si="2"/>
        <v>87</v>
      </c>
    </row>
    <row r="213" spans="1:9" ht="18" customHeight="1" x14ac:dyDescent="0.25">
      <c r="A213" s="3">
        <v>16</v>
      </c>
      <c r="B213" s="64">
        <v>666</v>
      </c>
      <c r="C213" s="3">
        <f>IFERROR((VLOOKUP(B213,INSCRITOS!A:B,2,0)),"")</f>
        <v>106979</v>
      </c>
      <c r="D213" s="3" t="str">
        <f>IFERROR((VLOOKUP(B213,INSCRITOS!A:C,3,0)),"")</f>
        <v>14-15 anos</v>
      </c>
      <c r="E213" s="4" t="str">
        <f>IFERROR((VLOOKUP(B213,INSCRITOS!A:D,4,0)),"")</f>
        <v>André Jorge</v>
      </c>
      <c r="F213" s="3" t="str">
        <f>IFERROR((VLOOKUP(B213,INSCRITOS!A:F,6,0)),"")</f>
        <v>M</v>
      </c>
      <c r="G213" s="4" t="str">
        <f>IFERROR((VLOOKUP(B213,INSCRITOS!A:H,8,0)),"")</f>
        <v>Outsystems Olímpico de Oeiras</v>
      </c>
      <c r="H213" s="95">
        <v>6.6319444444444446E-3</v>
      </c>
      <c r="I213" s="42">
        <f t="shared" si="2"/>
        <v>86</v>
      </c>
    </row>
    <row r="214" spans="1:9" ht="18" customHeight="1" x14ac:dyDescent="0.25">
      <c r="A214" s="3">
        <v>17</v>
      </c>
      <c r="B214" s="64">
        <v>1326</v>
      </c>
      <c r="C214" s="3">
        <f>IFERROR((VLOOKUP(B214,INSCRITOS!A:B,2,0)),"")</f>
        <v>107353</v>
      </c>
      <c r="D214" s="3" t="str">
        <f>IFERROR((VLOOKUP(B214,INSCRITOS!A:C,3,0)),"")</f>
        <v>14-15 anos</v>
      </c>
      <c r="E214" s="4" t="str">
        <f>IFERROR((VLOOKUP(B214,INSCRITOS!A:D,4,0)),"")</f>
        <v>Samir Ali</v>
      </c>
      <c r="F214" s="3" t="str">
        <f>IFERROR((VLOOKUP(B214,INSCRITOS!A:F,6,0)),"")</f>
        <v>M</v>
      </c>
      <c r="G214" s="4" t="str">
        <f>IFERROR((VLOOKUP(B214,INSCRITOS!A:H,8,0)),"")</f>
        <v>Sporting Clube de Portugal</v>
      </c>
      <c r="H214" s="95">
        <v>6.7939814814814816E-3</v>
      </c>
      <c r="I214" s="42">
        <f t="shared" si="2"/>
        <v>85</v>
      </c>
    </row>
    <row r="215" spans="1:9" ht="18" customHeight="1" x14ac:dyDescent="0.25">
      <c r="A215" s="3">
        <v>18</v>
      </c>
      <c r="B215" s="64">
        <v>716</v>
      </c>
      <c r="C215" s="3">
        <f>IFERROR((VLOOKUP(B215,INSCRITOS!A:B,2,0)),"")</f>
        <v>102969</v>
      </c>
      <c r="D215" s="3" t="str">
        <f>IFERROR((VLOOKUP(B215,INSCRITOS!A:C,3,0)),"")</f>
        <v>14-15 anos</v>
      </c>
      <c r="E215" s="4" t="str">
        <f>IFERROR((VLOOKUP(B215,INSCRITOS!A:D,4,0)),"")</f>
        <v>Bernardo Mendes</v>
      </c>
      <c r="F215" s="3" t="str">
        <f>IFERROR((VLOOKUP(B215,INSCRITOS!A:F,6,0)),"")</f>
        <v>M</v>
      </c>
      <c r="G215" s="4" t="str">
        <f>IFERROR((VLOOKUP(B215,INSCRITOS!A:H,8,0)),"")</f>
        <v>Sport Lisboa e Benfica</v>
      </c>
      <c r="H215" s="95">
        <v>6.8634259259259256E-3</v>
      </c>
      <c r="I215" s="42">
        <f t="shared" si="2"/>
        <v>84</v>
      </c>
    </row>
    <row r="216" spans="1:9" ht="18" customHeight="1" x14ac:dyDescent="0.25">
      <c r="A216" s="3">
        <v>19</v>
      </c>
      <c r="B216" s="64">
        <v>5360</v>
      </c>
      <c r="C216" s="3">
        <f>IFERROR((VLOOKUP(B216,INSCRITOS!A:B,2,0)),"")</f>
        <v>0</v>
      </c>
      <c r="D216" s="3" t="str">
        <f>IFERROR((VLOOKUP(B216,INSCRITOS!A:C,3,0)),"")</f>
        <v>14-15 anos</v>
      </c>
      <c r="E216" s="4" t="str">
        <f>IFERROR((VLOOKUP(B216,INSCRITOS!A:D,4,0)),"")</f>
        <v>RAFAEL VILHENA MADUREIRA</v>
      </c>
      <c r="F216" s="3" t="str">
        <f>IFERROR((VLOOKUP(B216,INSCRITOS!A:F,6,0)),"")</f>
        <v>M</v>
      </c>
      <c r="G216" s="4" t="str">
        <f>IFERROR((VLOOKUP(B216,INSCRITOS!A:H,8,0)),"")</f>
        <v>Clube de Natação da Amadora</v>
      </c>
      <c r="H216" s="95">
        <v>6.9560185185185185E-3</v>
      </c>
      <c r="I216" s="42">
        <f t="shared" si="2"/>
        <v>83</v>
      </c>
    </row>
    <row r="217" spans="1:9" ht="18" customHeight="1" x14ac:dyDescent="0.25">
      <c r="A217" s="3">
        <v>20</v>
      </c>
      <c r="B217" s="64">
        <v>249</v>
      </c>
      <c r="C217" s="3">
        <f>IFERROR((VLOOKUP(B217,INSCRITOS!A:B,2,0)),"")</f>
        <v>102636</v>
      </c>
      <c r="D217" s="3" t="str">
        <f>IFERROR((VLOOKUP(B217,INSCRITOS!A:C,3,0)),"")</f>
        <v>14-15 anos</v>
      </c>
      <c r="E217" s="4" t="str">
        <f>IFERROR((VLOOKUP(B217,INSCRITOS!A:D,4,0)),"")</f>
        <v>Dinis Carvalhinho</v>
      </c>
      <c r="F217" s="3" t="str">
        <f>IFERROR((VLOOKUP(B217,INSCRITOS!A:F,6,0)),"")</f>
        <v>M</v>
      </c>
      <c r="G217" s="4" t="str">
        <f>IFERROR((VLOOKUP(B217,INSCRITOS!A:H,8,0)),"")</f>
        <v>Pimpões Triatlo</v>
      </c>
      <c r="H217" s="95">
        <v>7.0023148148148154E-3</v>
      </c>
      <c r="I217" s="42">
        <f t="shared" si="2"/>
        <v>82</v>
      </c>
    </row>
    <row r="218" spans="1:9" ht="18" customHeight="1" x14ac:dyDescent="0.25">
      <c r="A218" s="3">
        <v>21</v>
      </c>
      <c r="B218" s="64">
        <v>1164</v>
      </c>
      <c r="C218" s="3">
        <f>IFERROR((VLOOKUP(B218,INSCRITOS!A:B,2,0)),"")</f>
        <v>107266</v>
      </c>
      <c r="D218" s="3" t="str">
        <f>IFERROR((VLOOKUP(B218,INSCRITOS!A:C,3,0)),"")</f>
        <v>14-15 anos</v>
      </c>
      <c r="E218" s="4" t="str">
        <f>IFERROR((VLOOKUP(B218,INSCRITOS!A:D,4,0)),"")</f>
        <v>Rodrigo Nunes</v>
      </c>
      <c r="F218" s="3" t="str">
        <f>IFERROR((VLOOKUP(B218,INSCRITOS!A:F,6,0)),"")</f>
        <v>M</v>
      </c>
      <c r="G218" s="4" t="str">
        <f>IFERROR((VLOOKUP(B218,INSCRITOS!A:H,8,0)),"")</f>
        <v>Sporting Clube de Portugal</v>
      </c>
      <c r="H218" s="95">
        <v>7.0254629629629634E-3</v>
      </c>
      <c r="I218" s="42">
        <f t="shared" si="2"/>
        <v>81</v>
      </c>
    </row>
    <row r="219" spans="1:9" ht="18" customHeight="1" x14ac:dyDescent="0.25">
      <c r="A219" s="3">
        <v>22</v>
      </c>
      <c r="B219" s="64">
        <v>438</v>
      </c>
      <c r="C219" s="3">
        <f>IFERROR((VLOOKUP(B219,INSCRITOS!A:B,2,0)),"")</f>
        <v>103803</v>
      </c>
      <c r="D219" s="3" t="str">
        <f>IFERROR((VLOOKUP(B219,INSCRITOS!A:C,3,0)),"")</f>
        <v>14-15 anos</v>
      </c>
      <c r="E219" s="4" t="str">
        <f>IFERROR((VLOOKUP(B219,INSCRITOS!A:D,4,0)),"")</f>
        <v>Afonso Ferreira</v>
      </c>
      <c r="F219" s="3" t="str">
        <f>IFERROR((VLOOKUP(B219,INSCRITOS!A:F,6,0)),"")</f>
        <v>M</v>
      </c>
      <c r="G219" s="4" t="str">
        <f>IFERROR((VLOOKUP(B219,INSCRITOS!A:H,8,0)),"")</f>
        <v>Sport Lisboa e Benfica</v>
      </c>
      <c r="H219" s="95">
        <v>7.0601851851851841E-3</v>
      </c>
      <c r="I219" s="42">
        <f t="shared" si="2"/>
        <v>80</v>
      </c>
    </row>
    <row r="220" spans="1:9" ht="18" customHeight="1" x14ac:dyDescent="0.25">
      <c r="A220" s="3">
        <v>23</v>
      </c>
      <c r="B220" s="64">
        <v>384</v>
      </c>
      <c r="C220" s="3">
        <f>IFERROR((VLOOKUP(B220,INSCRITOS!A:B,2,0)),"")</f>
        <v>103085</v>
      </c>
      <c r="D220" s="3" t="str">
        <f>IFERROR((VLOOKUP(B220,INSCRITOS!A:C,3,0)),"")</f>
        <v>14-15 anos</v>
      </c>
      <c r="E220" s="4" t="str">
        <f>IFERROR((VLOOKUP(B220,INSCRITOS!A:D,4,0)),"")</f>
        <v>Martim Santos</v>
      </c>
      <c r="F220" s="3" t="str">
        <f>IFERROR((VLOOKUP(B220,INSCRITOS!A:F,6,0)),"")</f>
        <v>M</v>
      </c>
      <c r="G220" s="4" t="str">
        <f>IFERROR((VLOOKUP(B220,INSCRITOS!A:H,8,0)),"")</f>
        <v>Sport Lisboa e Benfica</v>
      </c>
      <c r="H220" s="95">
        <v>7.0717592592592594E-3</v>
      </c>
      <c r="I220" s="42">
        <f t="shared" si="2"/>
        <v>79</v>
      </c>
    </row>
    <row r="221" spans="1:9" ht="18" customHeight="1" x14ac:dyDescent="0.25">
      <c r="A221" s="3">
        <v>24</v>
      </c>
      <c r="B221" s="64">
        <v>349</v>
      </c>
      <c r="C221" s="3">
        <f>IFERROR((VLOOKUP(B221,INSCRITOS!A:B,2,0)),"")</f>
        <v>105010</v>
      </c>
      <c r="D221" s="3" t="str">
        <f>IFERROR((VLOOKUP(B221,INSCRITOS!A:C,3,0)),"")</f>
        <v>14-15 anos</v>
      </c>
      <c r="E221" s="4" t="str">
        <f>IFERROR((VLOOKUP(B221,INSCRITOS!A:D,4,0)),"")</f>
        <v>Daniel Pacheco</v>
      </c>
      <c r="F221" s="3" t="str">
        <f>IFERROR((VLOOKUP(B221,INSCRITOS!A:F,6,0)),"")</f>
        <v>M</v>
      </c>
      <c r="G221" s="4" t="str">
        <f>IFERROR((VLOOKUP(B221,INSCRITOS!A:H,8,0)),"")</f>
        <v>SFRAA TRIATLO</v>
      </c>
      <c r="H221" s="95">
        <v>7.0949074074074074E-3</v>
      </c>
      <c r="I221" s="42">
        <f t="shared" si="2"/>
        <v>78</v>
      </c>
    </row>
    <row r="222" spans="1:9" ht="18" customHeight="1" x14ac:dyDescent="0.25">
      <c r="A222" s="3">
        <v>25</v>
      </c>
      <c r="B222" s="61">
        <v>1388</v>
      </c>
      <c r="C222" s="3">
        <f>IFERROR((VLOOKUP(B222,INSCRITOS!A:B,2,0)),"")</f>
        <v>106328</v>
      </c>
      <c r="D222" s="3" t="str">
        <f>IFERROR((VLOOKUP(B222,INSCRITOS!A:C,3,0)),"")</f>
        <v>14-15 anos</v>
      </c>
      <c r="E222" s="4" t="str">
        <f>IFERROR((VLOOKUP(B222,INSCRITOS!A:D,4,0)),"")</f>
        <v>Afonso Fazendeiro</v>
      </c>
      <c r="F222" s="3" t="str">
        <f>IFERROR((VLOOKUP(B222,INSCRITOS!A:F,6,0)),"")</f>
        <v>M</v>
      </c>
      <c r="G222" s="4" t="str">
        <f>IFERROR((VLOOKUP(B222,INSCRITOS!A:H,8,0)),"")</f>
        <v>Sport Lisboa e Benfica</v>
      </c>
      <c r="H222" s="95">
        <v>7.1990740740740739E-3</v>
      </c>
      <c r="I222" s="42">
        <f t="shared" si="2"/>
        <v>77</v>
      </c>
    </row>
    <row r="223" spans="1:9" ht="18" customHeight="1" x14ac:dyDescent="0.25">
      <c r="A223" s="3">
        <v>26</v>
      </c>
      <c r="B223" s="61">
        <v>194</v>
      </c>
      <c r="C223" s="3">
        <f>IFERROR((VLOOKUP(B223,INSCRITOS!A:B,2,0)),"")</f>
        <v>104182</v>
      </c>
      <c r="D223" s="3" t="str">
        <f>IFERROR((VLOOKUP(B223,INSCRITOS!A:C,3,0)),"")</f>
        <v>14-15 anos</v>
      </c>
      <c r="E223" s="4" t="str">
        <f>IFERROR((VLOOKUP(B223,INSCRITOS!A:D,4,0)),"")</f>
        <v>André Talento</v>
      </c>
      <c r="F223" s="3" t="str">
        <f>IFERROR((VLOOKUP(B223,INSCRITOS!A:F,6,0)),"")</f>
        <v>M</v>
      </c>
      <c r="G223" s="4" t="str">
        <f>IFERROR((VLOOKUP(B223,INSCRITOS!A:H,8,0)),"")</f>
        <v>GDR Manique de Cima</v>
      </c>
      <c r="H223" s="95">
        <v>7.2222222222222228E-3</v>
      </c>
      <c r="I223" s="42">
        <f t="shared" si="2"/>
        <v>76</v>
      </c>
    </row>
    <row r="224" spans="1:9" ht="18" customHeight="1" x14ac:dyDescent="0.25">
      <c r="A224" s="3">
        <v>27</v>
      </c>
      <c r="B224" s="61">
        <v>449</v>
      </c>
      <c r="C224" s="3">
        <f>IFERROR((VLOOKUP(B224,INSCRITOS!A:B,2,0)),"")</f>
        <v>105036</v>
      </c>
      <c r="D224" s="3" t="str">
        <f>IFERROR((VLOOKUP(B224,INSCRITOS!A:C,3,0)),"")</f>
        <v>14-15 anos</v>
      </c>
      <c r="E224" s="4" t="str">
        <f>IFERROR((VLOOKUP(B224,INSCRITOS!A:D,4,0)),"")</f>
        <v>Guilherme Pita</v>
      </c>
      <c r="F224" s="3" t="str">
        <f>IFERROR((VLOOKUP(B224,INSCRITOS!A:F,6,0)),"")</f>
        <v>M</v>
      </c>
      <c r="G224" s="4" t="str">
        <f>IFERROR((VLOOKUP(B224,INSCRITOS!A:H,8,0)),"")</f>
        <v>SFRAA TRIATLO</v>
      </c>
      <c r="H224" s="95">
        <v>7.2685185185185188E-3</v>
      </c>
      <c r="I224" s="42">
        <f t="shared" si="2"/>
        <v>75</v>
      </c>
    </row>
    <row r="225" spans="1:9" ht="18" customHeight="1" x14ac:dyDescent="0.25">
      <c r="A225" s="3">
        <v>28</v>
      </c>
      <c r="B225" s="64">
        <v>229</v>
      </c>
      <c r="C225" s="3">
        <f>IFERROR((VLOOKUP(B225,INSCRITOS!A:B,2,0)),"")</f>
        <v>102192</v>
      </c>
      <c r="D225" s="3" t="str">
        <f>IFERROR((VLOOKUP(B225,INSCRITOS!A:C,3,0)),"")</f>
        <v>14-15 anos</v>
      </c>
      <c r="E225" s="4" t="str">
        <f>IFERROR((VLOOKUP(B225,INSCRITOS!A:D,4,0)),"")</f>
        <v>Duarte Margarido</v>
      </c>
      <c r="F225" s="3" t="str">
        <f>IFERROR((VLOOKUP(B225,INSCRITOS!A:F,6,0)),"")</f>
        <v>M</v>
      </c>
      <c r="G225" s="4" t="str">
        <f>IFERROR((VLOOKUP(B225,INSCRITOS!A:H,8,0)),"")</f>
        <v>Sport Lisboa e Benfica</v>
      </c>
      <c r="H225" s="95">
        <v>7.3032407407407412E-3</v>
      </c>
      <c r="I225" s="42">
        <f t="shared" si="2"/>
        <v>74</v>
      </c>
    </row>
    <row r="226" spans="1:9" ht="18" customHeight="1" x14ac:dyDescent="0.25">
      <c r="A226" s="3">
        <v>29</v>
      </c>
      <c r="B226" s="64">
        <v>688</v>
      </c>
      <c r="C226" s="3">
        <f>IFERROR((VLOOKUP(B226,INSCRITOS!A:B,2,0)),"")</f>
        <v>106016</v>
      </c>
      <c r="D226" s="3" t="str">
        <f>IFERROR((VLOOKUP(B226,INSCRITOS!A:C,3,0)),"")</f>
        <v>14-15 anos</v>
      </c>
      <c r="E226" s="4" t="str">
        <f>IFERROR((VLOOKUP(B226,INSCRITOS!A:D,4,0)),"")</f>
        <v>Francisco Santos</v>
      </c>
      <c r="F226" s="3" t="str">
        <f>IFERROR((VLOOKUP(B226,INSCRITOS!A:F,6,0)),"")</f>
        <v>M</v>
      </c>
      <c r="G226" s="4" t="str">
        <f>IFERROR((VLOOKUP(B226,INSCRITOS!A:H,8,0)),"")</f>
        <v>Sporting Clube de Portugal</v>
      </c>
      <c r="H226" s="95">
        <v>7.3842592592592597E-3</v>
      </c>
      <c r="I226" s="42">
        <f t="shared" si="2"/>
        <v>73</v>
      </c>
    </row>
    <row r="227" spans="1:9" ht="18" customHeight="1" x14ac:dyDescent="0.25">
      <c r="A227" s="3">
        <v>30</v>
      </c>
      <c r="B227" s="64">
        <v>146</v>
      </c>
      <c r="C227" s="3">
        <f>IFERROR((VLOOKUP(B227,INSCRITOS!A:B,2,0)),"")</f>
        <v>104765</v>
      </c>
      <c r="D227" s="3" t="str">
        <f>IFERROR((VLOOKUP(B227,INSCRITOS!A:C,3,0)),"")</f>
        <v>14-15 anos</v>
      </c>
      <c r="E227" s="4" t="str">
        <f>IFERROR((VLOOKUP(B227,INSCRITOS!A:D,4,0)),"")</f>
        <v>Afonso José Fernandes</v>
      </c>
      <c r="F227" s="3" t="str">
        <f>IFERROR((VLOOKUP(B227,INSCRITOS!A:F,6,0)),"")</f>
        <v>M</v>
      </c>
      <c r="G227" s="4" t="str">
        <f>IFERROR((VLOOKUP(B227,INSCRITOS!A:H,8,0)),"")</f>
        <v>CNATRIL Triatlo</v>
      </c>
      <c r="H227" s="95">
        <v>7.4189814814814813E-3</v>
      </c>
      <c r="I227" s="42">
        <f t="shared" si="2"/>
        <v>72</v>
      </c>
    </row>
    <row r="228" spans="1:9" ht="18" customHeight="1" x14ac:dyDescent="0.25">
      <c r="A228" s="3">
        <v>31</v>
      </c>
      <c r="B228" s="64">
        <v>1411</v>
      </c>
      <c r="C228" s="3">
        <f>IFERROR((VLOOKUP(B228,INSCRITOS!A:B,2,0)),"")</f>
        <v>106410</v>
      </c>
      <c r="D228" s="3" t="str">
        <f>IFERROR((VLOOKUP(B228,INSCRITOS!A:C,3,0)),"")</f>
        <v>14-15 anos</v>
      </c>
      <c r="E228" s="4" t="str">
        <f>IFERROR((VLOOKUP(B228,INSCRITOS!A:D,4,0)),"")</f>
        <v>Sebastião Oliveira</v>
      </c>
      <c r="F228" s="3" t="str">
        <f>IFERROR((VLOOKUP(B228,INSCRITOS!A:F,6,0)),"")</f>
        <v>M</v>
      </c>
      <c r="G228" s="4" t="str">
        <f>IFERROR((VLOOKUP(B228,INSCRITOS!A:H,8,0)),"")</f>
        <v>Pimpões Triatlo</v>
      </c>
      <c r="H228" s="95">
        <v>8.0324074074074065E-3</v>
      </c>
      <c r="I228" s="42">
        <f t="shared" si="2"/>
        <v>71</v>
      </c>
    </row>
    <row r="229" spans="1:9" ht="18" customHeight="1" x14ac:dyDescent="0.25">
      <c r="A229" s="3">
        <v>32</v>
      </c>
      <c r="B229" s="64">
        <v>869</v>
      </c>
      <c r="C229" s="3">
        <f>IFERROR((VLOOKUP(B229,INSCRITOS!A:B,2,0)),"")</f>
        <v>107144</v>
      </c>
      <c r="D229" s="3" t="str">
        <f>IFERROR((VLOOKUP(B229,INSCRITOS!A:C,3,0)),"")</f>
        <v>14-15 anos</v>
      </c>
      <c r="E229" s="4" t="str">
        <f>IFERROR((VLOOKUP(B229,INSCRITOS!A:D,4,0)),"")</f>
        <v>Martin Lourenço</v>
      </c>
      <c r="F229" s="3" t="str">
        <f>IFERROR((VLOOKUP(B229,INSCRITOS!A:F,6,0)),"")</f>
        <v>M</v>
      </c>
      <c r="G229" s="4" t="str">
        <f>IFERROR((VLOOKUP(B229,INSCRITOS!A:H,8,0)),"")</f>
        <v>Peniche A. C.</v>
      </c>
      <c r="H229" s="95">
        <v>8.4027777777777781E-3</v>
      </c>
      <c r="I229" s="42">
        <f t="shared" si="2"/>
        <v>70</v>
      </c>
    </row>
    <row r="230" spans="1:9" ht="18" customHeight="1" x14ac:dyDescent="0.25">
      <c r="A230" s="1"/>
      <c r="B230" s="101"/>
      <c r="C230" s="1"/>
      <c r="D230" s="1"/>
      <c r="F230" s="1"/>
      <c r="H230" s="99"/>
      <c r="I230" s="50"/>
    </row>
    <row r="231" spans="1:9" ht="18" customHeight="1" x14ac:dyDescent="0.25">
      <c r="A231" s="1"/>
      <c r="B231" s="101"/>
      <c r="C231" s="1"/>
      <c r="D231" s="1"/>
      <c r="F231" s="1"/>
      <c r="H231" s="99"/>
      <c r="I231" s="50"/>
    </row>
    <row r="232" spans="1:9" ht="18" customHeight="1" x14ac:dyDescent="0.25">
      <c r="A232" s="15" t="s">
        <v>233</v>
      </c>
      <c r="B232" s="100"/>
      <c r="C232" s="15"/>
      <c r="D232" s="15"/>
      <c r="E232" s="15"/>
      <c r="F232" s="15"/>
      <c r="G232" s="15"/>
      <c r="H232" s="99"/>
      <c r="I232" s="15"/>
    </row>
    <row r="233" spans="1:9" x14ac:dyDescent="0.25">
      <c r="A233" s="17" t="s">
        <v>7</v>
      </c>
      <c r="B233" s="17" t="s">
        <v>0</v>
      </c>
      <c r="C233" s="17" t="s">
        <v>1</v>
      </c>
      <c r="D233" s="17" t="s">
        <v>247</v>
      </c>
      <c r="E233" s="17" t="s">
        <v>2</v>
      </c>
      <c r="F233" s="17" t="s">
        <v>4</v>
      </c>
      <c r="G233" s="17" t="s">
        <v>6</v>
      </c>
      <c r="H233" s="97" t="s">
        <v>222</v>
      </c>
      <c r="I233" s="17" t="s">
        <v>8</v>
      </c>
    </row>
    <row r="234" spans="1:9" ht="18" customHeight="1" x14ac:dyDescent="0.25">
      <c r="A234" s="3">
        <v>1</v>
      </c>
      <c r="B234" s="61">
        <v>893</v>
      </c>
      <c r="C234" s="3">
        <f>IFERROR((VLOOKUP(B234,INSCRITOS!A:B,2,0)),"")</f>
        <v>103073</v>
      </c>
      <c r="D234" s="3" t="str">
        <f>IFERROR((VLOOKUP(B234,INSCRITOS!A:C,3,0)),"")</f>
        <v>14-15 anos</v>
      </c>
      <c r="E234" s="4" t="str">
        <f>IFERROR((VLOOKUP(B234,INSCRITOS!A:D,4,0)),"")</f>
        <v>Cassilda Carvalho</v>
      </c>
      <c r="F234" s="3" t="str">
        <f>IFERROR((VLOOKUP(B234,INSCRITOS!A:F,6,0)),"")</f>
        <v>F</v>
      </c>
      <c r="G234" s="4" t="str">
        <f>IFERROR((VLOOKUP(B234,INSCRITOS!A:H,8,0)),"")</f>
        <v>Sport Lisboa e Benfica</v>
      </c>
      <c r="H234" s="95">
        <v>6.5740740740740733E-3</v>
      </c>
      <c r="I234" s="20">
        <v>100</v>
      </c>
    </row>
    <row r="235" spans="1:9" ht="18" customHeight="1" x14ac:dyDescent="0.25">
      <c r="A235" s="3">
        <v>2</v>
      </c>
      <c r="B235" s="64">
        <v>591</v>
      </c>
      <c r="C235" s="3">
        <f>IFERROR((VLOOKUP(B235,INSCRITOS!A:B,2,0)),"")</f>
        <v>102284</v>
      </c>
      <c r="D235" s="3" t="str">
        <f>IFERROR((VLOOKUP(B235,INSCRITOS!A:C,3,0)),"")</f>
        <v>14-15 anos</v>
      </c>
      <c r="E235" s="4" t="str">
        <f>IFERROR((VLOOKUP(B235,INSCRITOS!A:D,4,0)),"")</f>
        <v>Ana Carapeta</v>
      </c>
      <c r="F235" s="3" t="str">
        <f>IFERROR((VLOOKUP(B235,INSCRITOS!A:F,6,0)),"")</f>
        <v>F</v>
      </c>
      <c r="G235" s="4" t="str">
        <f>IFERROR((VLOOKUP(B235,INSCRITOS!A:H,8,0)),"")</f>
        <v>Alhandra Sporting Club</v>
      </c>
      <c r="H235" s="95">
        <v>6.6087962962962966E-3</v>
      </c>
      <c r="I235" s="20">
        <f>I234-1</f>
        <v>99</v>
      </c>
    </row>
    <row r="236" spans="1:9" ht="18" customHeight="1" x14ac:dyDescent="0.25">
      <c r="A236" s="3">
        <v>3</v>
      </c>
      <c r="B236" s="61">
        <v>833</v>
      </c>
      <c r="C236" s="3">
        <f>IFERROR((VLOOKUP(B236,INSCRITOS!A:B,2,0)),"")</f>
        <v>103057</v>
      </c>
      <c r="D236" s="3" t="str">
        <f>IFERROR((VLOOKUP(B236,INSCRITOS!A:C,3,0)),"")</f>
        <v>14-15 anos</v>
      </c>
      <c r="E236" s="4" t="str">
        <f>IFERROR((VLOOKUP(B236,INSCRITOS!A:D,4,0)),"")</f>
        <v>Inês Sousa</v>
      </c>
      <c r="F236" s="3" t="str">
        <f>IFERROR((VLOOKUP(B236,INSCRITOS!A:F,6,0)),"")</f>
        <v>F</v>
      </c>
      <c r="G236" s="4" t="str">
        <f>IFERROR((VLOOKUP(B236,INSCRITOS!A:H,8,0)),"")</f>
        <v>Alhandra Sporting Club</v>
      </c>
      <c r="H236" s="95">
        <v>7.0023148148148154E-3</v>
      </c>
      <c r="I236" s="20">
        <f t="shared" ref="I236:I256" si="3">I235-1</f>
        <v>98</v>
      </c>
    </row>
    <row r="237" spans="1:9" ht="18" customHeight="1" x14ac:dyDescent="0.25">
      <c r="A237" s="3">
        <v>4</v>
      </c>
      <c r="B237" s="64">
        <v>142</v>
      </c>
      <c r="C237" s="3">
        <f>IFERROR((VLOOKUP(B237,INSCRITOS!A:B,2,0)),"")</f>
        <v>100844</v>
      </c>
      <c r="D237" s="3" t="str">
        <f>IFERROR((VLOOKUP(B237,INSCRITOS!A:C,3,0)),"")</f>
        <v>14-15 anos</v>
      </c>
      <c r="E237" s="4" t="str">
        <f>IFERROR((VLOOKUP(B237,INSCRITOS!A:D,4,0)),"")</f>
        <v>Sara Pereira</v>
      </c>
      <c r="F237" s="3" t="str">
        <f>IFERROR((VLOOKUP(B237,INSCRITOS!A:F,6,0)),"")</f>
        <v>F</v>
      </c>
      <c r="G237" s="4" t="str">
        <f>IFERROR((VLOOKUP(B237,INSCRITOS!A:H,8,0)),"")</f>
        <v>Outsystems Olímpico de Oeiras</v>
      </c>
      <c r="H237" s="95">
        <v>7.013888888888889E-3</v>
      </c>
      <c r="I237" s="20">
        <f t="shared" si="3"/>
        <v>97</v>
      </c>
    </row>
    <row r="238" spans="1:9" ht="18" customHeight="1" x14ac:dyDescent="0.25">
      <c r="A238" s="3">
        <v>5</v>
      </c>
      <c r="B238" s="64">
        <v>609</v>
      </c>
      <c r="C238" s="3">
        <f>IFERROR((VLOOKUP(B238,INSCRITOS!A:B,2,0)),"")</f>
        <v>104484</v>
      </c>
      <c r="D238" s="3" t="str">
        <f>IFERROR((VLOOKUP(B238,INSCRITOS!A:C,3,0)),"")</f>
        <v>14-15 anos</v>
      </c>
      <c r="E238" s="4" t="str">
        <f>IFERROR((VLOOKUP(B238,INSCRITOS!A:D,4,0)),"")</f>
        <v>Catarina Santos</v>
      </c>
      <c r="F238" s="3" t="str">
        <f>IFERROR((VLOOKUP(B238,INSCRITOS!A:F,6,0)),"")</f>
        <v>F</v>
      </c>
      <c r="G238" s="4" t="str">
        <f>IFERROR((VLOOKUP(B238,INSCRITOS!A:H,8,0)),"")</f>
        <v>Sport Lisboa e Benfica</v>
      </c>
      <c r="H238" s="95">
        <v>7.0254629629629634E-3</v>
      </c>
      <c r="I238" s="20">
        <f t="shared" si="3"/>
        <v>96</v>
      </c>
    </row>
    <row r="239" spans="1:9" ht="18" customHeight="1" x14ac:dyDescent="0.25">
      <c r="A239" s="3">
        <v>6</v>
      </c>
      <c r="B239" s="64">
        <v>489</v>
      </c>
      <c r="C239" s="3">
        <f>IFERROR((VLOOKUP(B239,INSCRITOS!A:B,2,0)),"")</f>
        <v>104354</v>
      </c>
      <c r="D239" s="3" t="str">
        <f>IFERROR((VLOOKUP(B239,INSCRITOS!A:C,3,0)),"")</f>
        <v>14-15 anos</v>
      </c>
      <c r="E239" s="4" t="str">
        <f>IFERROR((VLOOKUP(B239,INSCRITOS!A:D,4,0)),"")</f>
        <v>Matilde Tomás</v>
      </c>
      <c r="F239" s="3" t="str">
        <f>IFERROR((VLOOKUP(B239,INSCRITOS!A:F,6,0)),"")</f>
        <v>F</v>
      </c>
      <c r="G239" s="4" t="str">
        <f>IFERROR((VLOOKUP(B239,INSCRITOS!A:H,8,0)),"")</f>
        <v>Alhandra Sporting Club</v>
      </c>
      <c r="H239" s="95">
        <v>7.2337962962962963E-3</v>
      </c>
      <c r="I239" s="20">
        <f t="shared" si="3"/>
        <v>95</v>
      </c>
    </row>
    <row r="240" spans="1:9" ht="18" customHeight="1" x14ac:dyDescent="0.25">
      <c r="A240" s="3">
        <v>7</v>
      </c>
      <c r="B240" s="64">
        <v>333</v>
      </c>
      <c r="C240" s="3">
        <f>IFERROR((VLOOKUP(B240,INSCRITOS!A:B,2,0)),"")</f>
        <v>104884</v>
      </c>
      <c r="D240" s="3" t="str">
        <f>IFERROR((VLOOKUP(B240,INSCRITOS!A:C,3,0)),"")</f>
        <v>14-15 anos</v>
      </c>
      <c r="E240" s="4" t="str">
        <f>IFERROR((VLOOKUP(B240,INSCRITOS!A:D,4,0)),"")</f>
        <v>Sofia Santos Rocha</v>
      </c>
      <c r="F240" s="3" t="str">
        <f>IFERROR((VLOOKUP(B240,INSCRITOS!A:F,6,0)),"")</f>
        <v>F</v>
      </c>
      <c r="G240" s="4" t="str">
        <f>IFERROR((VLOOKUP(B240,INSCRITOS!A:H,8,0)),"")</f>
        <v>Sporting Clube de Portugal</v>
      </c>
      <c r="H240" s="95">
        <v>7.3379629629629628E-3</v>
      </c>
      <c r="I240" s="20">
        <f t="shared" si="3"/>
        <v>94</v>
      </c>
    </row>
    <row r="241" spans="1:9" ht="18" customHeight="1" x14ac:dyDescent="0.25">
      <c r="A241" s="3">
        <v>8</v>
      </c>
      <c r="B241" s="64">
        <v>5624</v>
      </c>
      <c r="C241" s="3">
        <f>IFERROR((VLOOKUP(B241,INSCRITOS!A:B,2,0)),"")</f>
        <v>0</v>
      </c>
      <c r="D241" s="3" t="str">
        <f>IFERROR((VLOOKUP(B241,INSCRITOS!A:C,3,0)),"")</f>
        <v>14-15 anos</v>
      </c>
      <c r="E241" s="4" t="str">
        <f>IFERROR((VLOOKUP(B241,INSCRITOS!A:D,4,0)),"")</f>
        <v>INÊS FARIA MOREIRA</v>
      </c>
      <c r="F241" s="3" t="str">
        <f>IFERROR((VLOOKUP(B241,INSCRITOS!A:F,6,0)),"")</f>
        <v>F</v>
      </c>
      <c r="G241" s="4" t="str">
        <f>IFERROR((VLOOKUP(B241,INSCRITOS!A:H,8,0)),"")</f>
        <v>Clube de Natação da Amadora</v>
      </c>
      <c r="H241" s="95">
        <v>7.3726851851851861E-3</v>
      </c>
      <c r="I241" s="20">
        <f t="shared" si="3"/>
        <v>93</v>
      </c>
    </row>
    <row r="242" spans="1:9" ht="18" customHeight="1" x14ac:dyDescent="0.25">
      <c r="A242" s="3">
        <v>9</v>
      </c>
      <c r="B242" s="64">
        <v>428</v>
      </c>
      <c r="C242" s="3">
        <f>IFERROR((VLOOKUP(B242,INSCRITOS!A:B,2,0)),"")</f>
        <v>105031</v>
      </c>
      <c r="D242" s="3" t="str">
        <f>IFERROR((VLOOKUP(B242,INSCRITOS!A:C,3,0)),"")</f>
        <v>14-15 anos</v>
      </c>
      <c r="E242" s="4" t="str">
        <f>IFERROR((VLOOKUP(B242,INSCRITOS!A:D,4,0)),"")</f>
        <v>Carolina Oliveira</v>
      </c>
      <c r="F242" s="3" t="str">
        <f>IFERROR((VLOOKUP(B242,INSCRITOS!A:F,6,0)),"")</f>
        <v>F</v>
      </c>
      <c r="G242" s="4" t="str">
        <f>IFERROR((VLOOKUP(B242,INSCRITOS!A:H,8,0)),"")</f>
        <v>Sporting Clube de Portugal</v>
      </c>
      <c r="H242" s="95">
        <v>7.3958333333333341E-3</v>
      </c>
      <c r="I242" s="20">
        <f t="shared" si="3"/>
        <v>92</v>
      </c>
    </row>
    <row r="243" spans="1:9" ht="18" customHeight="1" x14ac:dyDescent="0.25">
      <c r="A243" s="3">
        <v>10</v>
      </c>
      <c r="B243" s="64">
        <v>5705</v>
      </c>
      <c r="C243" s="3">
        <f>IFERROR((VLOOKUP(B243,INSCRITOS!A:B,2,0)),"")</f>
        <v>0</v>
      </c>
      <c r="D243" s="3">
        <f>IFERROR((VLOOKUP(B243,INSCRITOS!A:C,3,0)),"")</f>
        <v>0</v>
      </c>
      <c r="E243" s="4" t="str">
        <f>IFERROR((VLOOKUP(B243,INSCRITOS!A:D,4,0)),"")</f>
        <v>Ana Rita Guerreiro</v>
      </c>
      <c r="F243" s="3" t="str">
        <f>IFERROR((VLOOKUP(B243,INSCRITOS!A:F,6,0)),"")</f>
        <v>F</v>
      </c>
      <c r="G243" s="4" t="str">
        <f>IFERROR((VLOOKUP(B243,INSCRITOS!A:H,8,0)),"")</f>
        <v>Sporting Clube de Portugal</v>
      </c>
      <c r="H243" s="95">
        <v>7.5462962962962966E-3</v>
      </c>
      <c r="I243" s="20">
        <f t="shared" si="3"/>
        <v>91</v>
      </c>
    </row>
    <row r="244" spans="1:9" ht="18" customHeight="1" x14ac:dyDescent="0.25">
      <c r="A244" s="3">
        <v>11</v>
      </c>
      <c r="B244" s="64">
        <v>5619</v>
      </c>
      <c r="C244" s="3">
        <f>IFERROR((VLOOKUP(B244,INSCRITOS!A:B,2,0)),"")</f>
        <v>0</v>
      </c>
      <c r="D244" s="3" t="str">
        <f>IFERROR((VLOOKUP(B244,INSCRITOS!A:C,3,0)),"")</f>
        <v>14-15 anos</v>
      </c>
      <c r="E244" s="4" t="str">
        <f>IFERROR((VLOOKUP(B244,INSCRITOS!A:D,4,0)),"")</f>
        <v>MARIANA BENTO DA NAVE</v>
      </c>
      <c r="F244" s="3" t="str">
        <f>IFERROR((VLOOKUP(B244,INSCRITOS!A:F,6,0)),"")</f>
        <v>F</v>
      </c>
      <c r="G244" s="4" t="str">
        <f>IFERROR((VLOOKUP(B244,INSCRITOS!A:H,8,0)),"")</f>
        <v>Clube de Natação da Amadora</v>
      </c>
      <c r="H244" s="95">
        <v>7.5578703703703702E-3</v>
      </c>
      <c r="I244" s="20">
        <f t="shared" si="3"/>
        <v>90</v>
      </c>
    </row>
    <row r="245" spans="1:9" ht="18" customHeight="1" x14ac:dyDescent="0.25">
      <c r="A245" s="3">
        <v>12</v>
      </c>
      <c r="B245" s="64">
        <v>430</v>
      </c>
      <c r="C245" s="3">
        <f>IFERROR((VLOOKUP(B245,INSCRITOS!A:B,2,0)),"")</f>
        <v>104322</v>
      </c>
      <c r="D245" s="3" t="str">
        <f>IFERROR((VLOOKUP(B245,INSCRITOS!A:C,3,0)),"")</f>
        <v>14-15 anos</v>
      </c>
      <c r="E245" s="4" t="str">
        <f>IFERROR((VLOOKUP(B245,INSCRITOS!A:D,4,0)),"")</f>
        <v>Marta Ribeiro</v>
      </c>
      <c r="F245" s="3" t="str">
        <f>IFERROR((VLOOKUP(B245,INSCRITOS!A:F,6,0)),"")</f>
        <v>F</v>
      </c>
      <c r="G245" s="4" t="str">
        <f>IFERROR((VLOOKUP(B245,INSCRITOS!A:H,8,0)),"")</f>
        <v>CNATRIL Triatlo</v>
      </c>
      <c r="H245" s="95">
        <v>7.6041666666666662E-3</v>
      </c>
      <c r="I245" s="20">
        <f t="shared" si="3"/>
        <v>89</v>
      </c>
    </row>
    <row r="246" spans="1:9" ht="18" customHeight="1" x14ac:dyDescent="0.25">
      <c r="A246" s="3">
        <v>13</v>
      </c>
      <c r="B246" s="64">
        <v>634</v>
      </c>
      <c r="C246" s="3">
        <f>IFERROR((VLOOKUP(B246,INSCRITOS!A:B,2,0)),"")</f>
        <v>102025</v>
      </c>
      <c r="D246" s="3" t="str">
        <f>IFERROR((VLOOKUP(B246,INSCRITOS!A:C,3,0)),"")</f>
        <v>14-15 anos</v>
      </c>
      <c r="E246" s="4" t="str">
        <f>IFERROR((VLOOKUP(B246,INSCRITOS!A:D,4,0)),"")</f>
        <v>Joana Alves</v>
      </c>
      <c r="F246" s="3" t="str">
        <f>IFERROR((VLOOKUP(B246,INSCRITOS!A:F,6,0)),"")</f>
        <v>F</v>
      </c>
      <c r="G246" s="4" t="str">
        <f>IFERROR((VLOOKUP(B246,INSCRITOS!A:H,8,0)),"")</f>
        <v>Sporting Clube de Portugal</v>
      </c>
      <c r="H246" s="95">
        <v>7.8356481481481489E-3</v>
      </c>
      <c r="I246" s="20">
        <f t="shared" si="3"/>
        <v>88</v>
      </c>
    </row>
    <row r="247" spans="1:9" ht="18" customHeight="1" x14ac:dyDescent="0.25">
      <c r="A247" s="3">
        <v>14</v>
      </c>
      <c r="B247" s="64">
        <v>5359</v>
      </c>
      <c r="C247" s="3">
        <f>IFERROR((VLOOKUP(B247,INSCRITOS!A:B,2,0)),"")</f>
        <v>0</v>
      </c>
      <c r="D247" s="3" t="str">
        <f>IFERROR((VLOOKUP(B247,INSCRITOS!A:C,3,0)),"")</f>
        <v>14-15 anos</v>
      </c>
      <c r="E247" s="4" t="str">
        <f>IFERROR((VLOOKUP(B247,INSCRITOS!A:D,4,0)),"")</f>
        <v xml:space="preserve">Inês da Cruz Dias </v>
      </c>
      <c r="F247" s="3" t="str">
        <f>IFERROR((VLOOKUP(B247,INSCRITOS!A:F,6,0)),"")</f>
        <v>F</v>
      </c>
      <c r="G247" s="4" t="str">
        <f>IFERROR((VLOOKUP(B247,INSCRITOS!A:H,8,0)),"")</f>
        <v>Clube de Natação da Amadora</v>
      </c>
      <c r="H247" s="95">
        <v>7.8472222222222224E-3</v>
      </c>
      <c r="I247" s="20">
        <f t="shared" si="3"/>
        <v>87</v>
      </c>
    </row>
    <row r="248" spans="1:9" ht="18" customHeight="1" x14ac:dyDescent="0.25">
      <c r="A248" s="3">
        <v>15</v>
      </c>
      <c r="B248" s="64">
        <v>573</v>
      </c>
      <c r="C248" s="3">
        <f>IFERROR((VLOOKUP(B248,INSCRITOS!A:B,2,0)),"")</f>
        <v>102079</v>
      </c>
      <c r="D248" s="3" t="str">
        <f>IFERROR((VLOOKUP(B248,INSCRITOS!A:C,3,0)),"")</f>
        <v>14-15 anos</v>
      </c>
      <c r="E248" s="4" t="str">
        <f>IFERROR((VLOOKUP(B248,INSCRITOS!A:D,4,0)),"")</f>
        <v>Rita Mendes</v>
      </c>
      <c r="F248" s="3" t="str">
        <f>IFERROR((VLOOKUP(B248,INSCRITOS!A:F,6,0)),"")</f>
        <v>F</v>
      </c>
      <c r="G248" s="4" t="str">
        <f>IFERROR((VLOOKUP(B248,INSCRITOS!A:H,8,0)),"")</f>
        <v>GDR Manique de Cima</v>
      </c>
      <c r="H248" s="95">
        <v>7.9976851851851858E-3</v>
      </c>
      <c r="I248" s="20">
        <f t="shared" si="3"/>
        <v>86</v>
      </c>
    </row>
    <row r="249" spans="1:9" ht="18" customHeight="1" x14ac:dyDescent="0.25">
      <c r="A249" s="3">
        <v>16</v>
      </c>
      <c r="B249" s="64">
        <v>332</v>
      </c>
      <c r="C249" s="3">
        <f>IFERROR((VLOOKUP(B249,INSCRITOS!A:B,2,0)),"")</f>
        <v>104883</v>
      </c>
      <c r="D249" s="3" t="str">
        <f>IFERROR((VLOOKUP(B249,INSCRITOS!A:C,3,0)),"")</f>
        <v>14-15 anos</v>
      </c>
      <c r="E249" s="4" t="str">
        <f>IFERROR((VLOOKUP(B249,INSCRITOS!A:D,4,0)),"")</f>
        <v>Leonor Santos Rocha</v>
      </c>
      <c r="F249" s="3" t="str">
        <f>IFERROR((VLOOKUP(B249,INSCRITOS!A:F,6,0)),"")</f>
        <v>F</v>
      </c>
      <c r="G249" s="4" t="str">
        <f>IFERROR((VLOOKUP(B249,INSCRITOS!A:H,8,0)),"")</f>
        <v>Sporting Clube de Portugal</v>
      </c>
      <c r="H249" s="95">
        <v>8.0671296296296307E-3</v>
      </c>
      <c r="I249" s="20">
        <f t="shared" si="3"/>
        <v>85</v>
      </c>
    </row>
    <row r="250" spans="1:9" ht="18" customHeight="1" x14ac:dyDescent="0.25">
      <c r="A250" s="3">
        <v>17</v>
      </c>
      <c r="B250" s="64">
        <v>197</v>
      </c>
      <c r="C250" s="3">
        <f>IFERROR((VLOOKUP(B250,INSCRITOS!A:B,2,0)),"")</f>
        <v>103325</v>
      </c>
      <c r="D250" s="3" t="str">
        <f>IFERROR((VLOOKUP(B250,INSCRITOS!A:C,3,0)),"")</f>
        <v>14-15 anos</v>
      </c>
      <c r="E250" s="4" t="str">
        <f>IFERROR((VLOOKUP(B250,INSCRITOS!A:D,4,0)),"")</f>
        <v>Maria Inês Alves Rodrigues</v>
      </c>
      <c r="F250" s="3" t="str">
        <f>IFERROR((VLOOKUP(B250,INSCRITOS!A:F,6,0)),"")</f>
        <v>F</v>
      </c>
      <c r="G250" s="4" t="str">
        <f>IFERROR((VLOOKUP(B250,INSCRITOS!A:H,8,0)),"")</f>
        <v>Outsystems Olímpico de Oeiras</v>
      </c>
      <c r="H250" s="95">
        <v>8.1365740740740738E-3</v>
      </c>
      <c r="I250" s="20">
        <f t="shared" si="3"/>
        <v>84</v>
      </c>
    </row>
    <row r="251" spans="1:9" ht="18" customHeight="1" x14ac:dyDescent="0.25">
      <c r="A251" s="3">
        <v>18</v>
      </c>
      <c r="B251" s="64">
        <v>5623</v>
      </c>
      <c r="C251" s="3">
        <f>IFERROR((VLOOKUP(B251,INSCRITOS!A:B,2,0)),"")</f>
        <v>0</v>
      </c>
      <c r="D251" s="3" t="str">
        <f>IFERROR((VLOOKUP(B251,INSCRITOS!A:C,3,0)),"")</f>
        <v>14-15 anos</v>
      </c>
      <c r="E251" s="4" t="str">
        <f>IFERROR((VLOOKUP(B251,INSCRITOS!A:D,4,0)),"")</f>
        <v>MAFALDA DA VEIGA</v>
      </c>
      <c r="F251" s="3" t="str">
        <f>IFERROR((VLOOKUP(B251,INSCRITOS!A:F,6,0)),"")</f>
        <v>F</v>
      </c>
      <c r="G251" s="4" t="str">
        <f>IFERROR((VLOOKUP(B251,INSCRITOS!A:H,8,0)),"")</f>
        <v>Clube de Natação da Amadora</v>
      </c>
      <c r="H251" s="95">
        <v>8.2291666666666659E-3</v>
      </c>
      <c r="I251" s="20">
        <f t="shared" si="3"/>
        <v>83</v>
      </c>
    </row>
    <row r="252" spans="1:9" ht="18" customHeight="1" x14ac:dyDescent="0.25">
      <c r="A252" s="3">
        <v>19</v>
      </c>
      <c r="B252" s="64">
        <v>278</v>
      </c>
      <c r="C252" s="3">
        <f>IFERROR((VLOOKUP(B252,INSCRITOS!A:B,2,0)),"")</f>
        <v>106758</v>
      </c>
      <c r="D252" s="3" t="str">
        <f>IFERROR((VLOOKUP(B252,INSCRITOS!A:C,3,0)),"")</f>
        <v>14-15 anos</v>
      </c>
      <c r="E252" s="4" t="str">
        <f>IFERROR((VLOOKUP(B252,INSCRITOS!A:D,4,0)),"")</f>
        <v>Leonor Fazendeiro</v>
      </c>
      <c r="F252" s="3" t="str">
        <f>IFERROR((VLOOKUP(B252,INSCRITOS!A:F,6,0)),"")</f>
        <v>F</v>
      </c>
      <c r="G252" s="4" t="str">
        <f>IFERROR((VLOOKUP(B252,INSCRITOS!A:H,8,0)),"")</f>
        <v>Sport Lisboa e Benfica</v>
      </c>
      <c r="H252" s="95">
        <v>8.3333333333333332E-3</v>
      </c>
      <c r="I252" s="20">
        <f t="shared" si="3"/>
        <v>82</v>
      </c>
    </row>
    <row r="253" spans="1:9" ht="18" customHeight="1" x14ac:dyDescent="0.25">
      <c r="A253" s="3">
        <v>20</v>
      </c>
      <c r="B253" s="64">
        <v>1120</v>
      </c>
      <c r="C253" s="3">
        <f>IFERROR((VLOOKUP(B253,INSCRITOS!A:B,2,0)),"")</f>
        <v>105919</v>
      </c>
      <c r="D253" s="3" t="str">
        <f>IFERROR((VLOOKUP(B253,INSCRITOS!A:C,3,0)),"")</f>
        <v>14-15 anos</v>
      </c>
      <c r="E253" s="4" t="str">
        <f>IFERROR((VLOOKUP(B253,INSCRITOS!A:D,4,0)),"")</f>
        <v>Beatriz Cruz</v>
      </c>
      <c r="F253" s="3" t="str">
        <f>IFERROR((VLOOKUP(B253,INSCRITOS!A:F,6,0)),"")</f>
        <v>F</v>
      </c>
      <c r="G253" s="4" t="str">
        <f>IFERROR((VLOOKUP(B253,INSCRITOS!A:H,8,0)),"")</f>
        <v>GDR Manique de Cima</v>
      </c>
      <c r="H253" s="95">
        <v>8.4722222222222213E-3</v>
      </c>
      <c r="I253" s="20">
        <f t="shared" si="3"/>
        <v>81</v>
      </c>
    </row>
    <row r="254" spans="1:9" ht="18" customHeight="1" x14ac:dyDescent="0.25">
      <c r="A254" s="3">
        <v>21</v>
      </c>
      <c r="B254" s="64">
        <v>5612</v>
      </c>
      <c r="C254" s="3">
        <f>IFERROR((VLOOKUP(B254,INSCRITOS!A:B,2,0)),"")</f>
        <v>0</v>
      </c>
      <c r="D254" s="3" t="str">
        <f>IFERROR((VLOOKUP(B254,INSCRITOS!A:C,3,0)),"")</f>
        <v>14-15 anos</v>
      </c>
      <c r="E254" s="4" t="str">
        <f>IFERROR((VLOOKUP(B254,INSCRITOS!A:D,4,0)),"")</f>
        <v>Maria Constança Moreira</v>
      </c>
      <c r="F254" s="3" t="str">
        <f>IFERROR((VLOOKUP(B254,INSCRITOS!A:F,6,0)),"")</f>
        <v>F</v>
      </c>
      <c r="G254" s="4" t="str">
        <f>IFERROR((VLOOKUP(B254,INSCRITOS!A:H,8,0)),"")</f>
        <v>Clube de Natação da Amadora</v>
      </c>
      <c r="H254" s="95">
        <v>8.8425925925925911E-3</v>
      </c>
      <c r="I254" s="20">
        <f t="shared" si="3"/>
        <v>80</v>
      </c>
    </row>
    <row r="255" spans="1:9" ht="18" customHeight="1" x14ac:dyDescent="0.25">
      <c r="A255" s="3">
        <v>22</v>
      </c>
      <c r="B255" s="64">
        <v>980</v>
      </c>
      <c r="C255" s="3">
        <f>IFERROR((VLOOKUP(B255,INSCRITOS!A:B,2,0)),"")</f>
        <v>103102</v>
      </c>
      <c r="D255" s="3" t="str">
        <f>IFERROR((VLOOKUP(B255,INSCRITOS!A:C,3,0)),"")</f>
        <v>14-15 anos</v>
      </c>
      <c r="E255" s="4" t="str">
        <f>IFERROR((VLOOKUP(B255,INSCRITOS!A:D,4,0)),"")</f>
        <v>Matilde Teixeira</v>
      </c>
      <c r="F255" s="3" t="str">
        <f>IFERROR((VLOOKUP(B255,INSCRITOS!A:F,6,0)),"")</f>
        <v>F</v>
      </c>
      <c r="G255" s="4" t="str">
        <f>IFERROR((VLOOKUP(B255,INSCRITOS!A:H,8,0)),"")</f>
        <v>Clube de Natação da Amadora</v>
      </c>
      <c r="H255" s="95">
        <v>9.3287037037037036E-3</v>
      </c>
      <c r="I255" s="20">
        <f t="shared" si="3"/>
        <v>79</v>
      </c>
    </row>
    <row r="256" spans="1:9" ht="18" customHeight="1" x14ac:dyDescent="0.25">
      <c r="A256" s="3">
        <v>23</v>
      </c>
      <c r="B256" s="64">
        <v>983</v>
      </c>
      <c r="C256" s="3">
        <f>IFERROR((VLOOKUP(B256,INSCRITOS!A:B,2,0)),"")</f>
        <v>104072</v>
      </c>
      <c r="D256" s="3" t="str">
        <f>IFERROR((VLOOKUP(B256,INSCRITOS!A:C,3,0)),"")</f>
        <v>14-15 anos</v>
      </c>
      <c r="E256" s="4" t="str">
        <f>IFERROR((VLOOKUP(B256,INSCRITOS!A:D,4,0)),"")</f>
        <v>Mariana Pinto</v>
      </c>
      <c r="F256" s="3" t="str">
        <f>IFERROR((VLOOKUP(B256,INSCRITOS!A:F,6,0)),"")</f>
        <v>F</v>
      </c>
      <c r="G256" s="4" t="str">
        <f>IFERROR((VLOOKUP(B256,INSCRITOS!A:H,8,0)),"")</f>
        <v>GDR Manique de Cima</v>
      </c>
      <c r="H256" s="95">
        <v>9.6874999999999999E-3</v>
      </c>
      <c r="I256" s="20">
        <f t="shared" si="3"/>
        <v>78</v>
      </c>
    </row>
    <row r="257" spans="1:9" ht="18" customHeight="1" x14ac:dyDescent="0.25">
      <c r="A257" s="1"/>
      <c r="B257" s="101"/>
      <c r="C257" s="1" t="str">
        <f>IFERROR((VLOOKUP(B257,INSCRITOS!A:B,2,0)),"")</f>
        <v/>
      </c>
      <c r="D257" s="1" t="str">
        <f>IFERROR((VLOOKUP(B257,INSCRITOS!A:C,3,0)),"")</f>
        <v/>
      </c>
      <c r="E257" s="2" t="str">
        <f>IFERROR((VLOOKUP(B257,INSCRITOS!A:D,4,0)),"")</f>
        <v/>
      </c>
      <c r="F257" s="1" t="str">
        <f>IFERROR((VLOOKUP(B257,INSCRITOS!A:F,6,0)),"")</f>
        <v/>
      </c>
      <c r="G257" s="2" t="str">
        <f>IFERROR((VLOOKUP(B257,INSCRITOS!A:H,8,0)),"")</f>
        <v/>
      </c>
      <c r="H257" s="99"/>
      <c r="I257" s="23"/>
    </row>
    <row r="258" spans="1:9" x14ac:dyDescent="0.25">
      <c r="A258" s="1"/>
      <c r="B258" s="101"/>
      <c r="C258" s="1"/>
      <c r="D258" s="1"/>
      <c r="F258" s="1"/>
      <c r="H258" s="96"/>
      <c r="I258" s="25"/>
    </row>
    <row r="259" spans="1:9" x14ac:dyDescent="0.25">
      <c r="A259" s="15" t="s">
        <v>234</v>
      </c>
      <c r="B259" s="100"/>
      <c r="C259" s="15"/>
      <c r="D259" s="15"/>
      <c r="E259" s="15"/>
      <c r="F259" s="15"/>
      <c r="G259" s="15"/>
      <c r="H259" s="96"/>
      <c r="I259" s="15"/>
    </row>
    <row r="260" spans="1:9" ht="18" customHeight="1" x14ac:dyDescent="0.25">
      <c r="A260" s="17" t="s">
        <v>7</v>
      </c>
      <c r="B260" s="17" t="s">
        <v>0</v>
      </c>
      <c r="C260" s="17" t="s">
        <v>1</v>
      </c>
      <c r="D260" s="17" t="s">
        <v>247</v>
      </c>
      <c r="E260" s="17" t="s">
        <v>2</v>
      </c>
      <c r="F260" s="17" t="s">
        <v>4</v>
      </c>
      <c r="G260" s="17" t="s">
        <v>6</v>
      </c>
      <c r="H260" s="97" t="s">
        <v>222</v>
      </c>
      <c r="I260" s="17" t="s">
        <v>8</v>
      </c>
    </row>
    <row r="261" spans="1:9" ht="18" customHeight="1" x14ac:dyDescent="0.25">
      <c r="A261" s="3">
        <v>1</v>
      </c>
      <c r="B261" s="64">
        <v>5643</v>
      </c>
      <c r="C261" s="3">
        <f>IFERROR((VLOOKUP(B261,INSCRITOS!A:B,2,0)),"")</f>
        <v>0</v>
      </c>
      <c r="D261" s="3" t="str">
        <f>IFERROR((VLOOKUP(B261,INSCRITOS!A:C,3,0)),"")</f>
        <v>16-17 anos</v>
      </c>
      <c r="E261" s="4" t="str">
        <f>IFERROR((VLOOKUP(B261,INSCRITOS!A:D,4,0)),"")</f>
        <v>MIGUEL SANTOS SERÔDIO</v>
      </c>
      <c r="F261" s="3" t="str">
        <f>IFERROR((VLOOKUP(B261,INSCRITOS!A:F,6,0)),"")</f>
        <v>M</v>
      </c>
      <c r="G261" s="4" t="str">
        <f>IFERROR((VLOOKUP(B261,INSCRITOS!A:H,8,0)),"")</f>
        <v>Clube de Natação da Amadora</v>
      </c>
      <c r="H261" s="95">
        <v>7.5000000000000006E-3</v>
      </c>
      <c r="I261" s="26">
        <v>100</v>
      </c>
    </row>
    <row r="262" spans="1:9" ht="18" customHeight="1" x14ac:dyDescent="0.25">
      <c r="A262" s="3">
        <v>2</v>
      </c>
      <c r="B262" s="64">
        <v>1778</v>
      </c>
      <c r="C262" s="3">
        <f>IFERROR((VLOOKUP(B262,INSCRITOS!A:B,2,0)),"")</f>
        <v>105354</v>
      </c>
      <c r="D262" s="3" t="str">
        <f>IFERROR((VLOOKUP(B262,INSCRITOS!A:C,3,0)),"")</f>
        <v>16-17 anos</v>
      </c>
      <c r="E262" s="4" t="str">
        <f>IFERROR((VLOOKUP(B262,INSCRITOS!A:D,4,0)),"")</f>
        <v>Pedro Carvalho</v>
      </c>
      <c r="F262" s="3" t="str">
        <f>IFERROR((VLOOKUP(B262,INSCRITOS!A:F,6,0)),"")</f>
        <v>M</v>
      </c>
      <c r="G262" s="4" t="str">
        <f>IFERROR((VLOOKUP(B262,INSCRITOS!A:H,8,0)),"")</f>
        <v>Sport Lisboa e Benfica</v>
      </c>
      <c r="H262" s="95">
        <v>7.5694444444444446E-3</v>
      </c>
      <c r="I262" s="26">
        <f>I261-1</f>
        <v>99</v>
      </c>
    </row>
    <row r="263" spans="1:9" ht="18" customHeight="1" x14ac:dyDescent="0.25">
      <c r="A263" s="3">
        <v>3</v>
      </c>
      <c r="B263" s="64">
        <v>5647</v>
      </c>
      <c r="C263" s="3">
        <f>IFERROR((VLOOKUP(B263,INSCRITOS!A:B,2,0)),"")</f>
        <v>0</v>
      </c>
      <c r="D263" s="3" t="str">
        <f>IFERROR((VLOOKUP(B263,INSCRITOS!A:C,3,0)),"")</f>
        <v>16-17 anos</v>
      </c>
      <c r="E263" s="4" t="str">
        <f>IFERROR((VLOOKUP(B263,INSCRITOS!A:D,4,0)),"")</f>
        <v>ALFREDO MARQUES DA VEIGA</v>
      </c>
      <c r="F263" s="3" t="str">
        <f>IFERROR((VLOOKUP(B263,INSCRITOS!A:F,6,0)),"")</f>
        <v>M</v>
      </c>
      <c r="G263" s="4" t="str">
        <f>IFERROR((VLOOKUP(B263,INSCRITOS!A:H,8,0)),"")</f>
        <v>Clube de Natação da Amadora</v>
      </c>
      <c r="H263" s="95">
        <v>7.8125E-3</v>
      </c>
      <c r="I263" s="26">
        <f t="shared" ref="I263:I277" si="4">I262-1</f>
        <v>98</v>
      </c>
    </row>
    <row r="264" spans="1:9" ht="18" customHeight="1" x14ac:dyDescent="0.25">
      <c r="A264" s="3">
        <v>4</v>
      </c>
      <c r="B264" s="64">
        <v>1878</v>
      </c>
      <c r="C264" s="3">
        <f>IFERROR((VLOOKUP(B264,INSCRITOS!A:B,2,0)),"")</f>
        <v>103096</v>
      </c>
      <c r="D264" s="3" t="str">
        <f>IFERROR((VLOOKUP(B264,INSCRITOS!A:C,3,0)),"")</f>
        <v>16-17 anos</v>
      </c>
      <c r="E264" s="4" t="str">
        <f>IFERROR((VLOOKUP(B264,INSCRITOS!A:D,4,0)),"")</f>
        <v>André Canhoto</v>
      </c>
      <c r="F264" s="3" t="str">
        <f>IFERROR((VLOOKUP(B264,INSCRITOS!A:F,6,0)),"")</f>
        <v>M</v>
      </c>
      <c r="G264" s="4" t="str">
        <f>IFERROR((VLOOKUP(B264,INSCRITOS!A:H,8,0)),"")</f>
        <v>Clube de Natação da Amadora</v>
      </c>
      <c r="H264" s="95">
        <v>7.8819444444444432E-3</v>
      </c>
      <c r="I264" s="26">
        <f t="shared" si="4"/>
        <v>97</v>
      </c>
    </row>
    <row r="265" spans="1:9" ht="18" customHeight="1" x14ac:dyDescent="0.25">
      <c r="A265" s="3">
        <v>5</v>
      </c>
      <c r="B265" s="64">
        <v>1855</v>
      </c>
      <c r="C265" s="3">
        <f>IFERROR((VLOOKUP(B265,INSCRITOS!A:B,2,0)),"")</f>
        <v>102225</v>
      </c>
      <c r="D265" s="3" t="str">
        <f>IFERROR((VLOOKUP(B265,INSCRITOS!A:C,3,0)),"")</f>
        <v>16-17 anos</v>
      </c>
      <c r="E265" s="4" t="str">
        <f>IFERROR((VLOOKUP(B265,INSCRITOS!A:D,4,0)),"")</f>
        <v>Tiago Margarido</v>
      </c>
      <c r="F265" s="3" t="str">
        <f>IFERROR((VLOOKUP(B265,INSCRITOS!A:F,6,0)),"")</f>
        <v>M</v>
      </c>
      <c r="G265" s="4" t="str">
        <f>IFERROR((VLOOKUP(B265,INSCRITOS!A:H,8,0)),"")</f>
        <v>Sport Lisboa e Benfica</v>
      </c>
      <c r="H265" s="95">
        <v>7.9745370370370369E-3</v>
      </c>
      <c r="I265" s="26">
        <f t="shared" si="4"/>
        <v>96</v>
      </c>
    </row>
    <row r="266" spans="1:9" ht="18" customHeight="1" x14ac:dyDescent="0.25">
      <c r="A266" s="3">
        <v>6</v>
      </c>
      <c r="B266" s="64">
        <v>1884</v>
      </c>
      <c r="C266" s="3">
        <f>IFERROR((VLOOKUP(B266,INSCRITOS!A:B,2,0)),"")</f>
        <v>103092</v>
      </c>
      <c r="D266" s="3" t="str">
        <f>IFERROR((VLOOKUP(B266,INSCRITOS!A:C,3,0)),"")</f>
        <v>16-17 anos</v>
      </c>
      <c r="E266" s="4" t="str">
        <f>IFERROR((VLOOKUP(B266,INSCRITOS!A:D,4,0)),"")</f>
        <v>David dos Santos</v>
      </c>
      <c r="F266" s="3" t="str">
        <f>IFERROR((VLOOKUP(B266,INSCRITOS!A:F,6,0)),"")</f>
        <v>M</v>
      </c>
      <c r="G266" s="4" t="str">
        <f>IFERROR((VLOOKUP(B266,INSCRITOS!A:H,8,0)),"")</f>
        <v>Clube de Natação da Amadora</v>
      </c>
      <c r="H266" s="95">
        <v>7.9976851851851858E-3</v>
      </c>
      <c r="I266" s="26">
        <f t="shared" si="4"/>
        <v>95</v>
      </c>
    </row>
    <row r="267" spans="1:9" ht="18" customHeight="1" x14ac:dyDescent="0.25">
      <c r="A267" s="3">
        <v>7</v>
      </c>
      <c r="B267" s="64">
        <v>1852</v>
      </c>
      <c r="C267" s="3">
        <f>IFERROR((VLOOKUP(B267,INSCRITOS!A:B,2,0)),"")</f>
        <v>106403</v>
      </c>
      <c r="D267" s="3" t="str">
        <f>IFERROR((VLOOKUP(B267,INSCRITOS!A:C,3,0)),"")</f>
        <v>16-17 anos</v>
      </c>
      <c r="E267" s="4" t="str">
        <f>IFERROR((VLOOKUP(B267,INSCRITOS!A:D,4,0)),"")</f>
        <v xml:space="preserve">Martim Marques </v>
      </c>
      <c r="F267" s="3" t="str">
        <f>IFERROR((VLOOKUP(B267,INSCRITOS!A:F,6,0)),"")</f>
        <v>M</v>
      </c>
      <c r="G267" s="4" t="str">
        <f>IFERROR((VLOOKUP(B267,INSCRITOS!A:H,8,0)),"")</f>
        <v>Pimpões Triatlo</v>
      </c>
      <c r="H267" s="95">
        <v>8.3680555555555557E-3</v>
      </c>
      <c r="I267" s="26">
        <f t="shared" si="4"/>
        <v>94</v>
      </c>
    </row>
    <row r="268" spans="1:9" ht="18" customHeight="1" x14ac:dyDescent="0.25">
      <c r="A268" s="3">
        <v>8</v>
      </c>
      <c r="B268" s="64">
        <v>1847</v>
      </c>
      <c r="C268" s="3">
        <f>IFERROR((VLOOKUP(B268,INSCRITOS!A:B,2,0)),"")</f>
        <v>106832</v>
      </c>
      <c r="D268" s="3" t="str">
        <f>IFERROR((VLOOKUP(B268,INSCRITOS!A:C,3,0)),"")</f>
        <v>16-17 anos</v>
      </c>
      <c r="E268" s="4" t="str">
        <f>IFERROR((VLOOKUP(B268,INSCRITOS!A:D,4,0)),"")</f>
        <v>Tomás Dias</v>
      </c>
      <c r="F268" s="3" t="str">
        <f>IFERROR((VLOOKUP(B268,INSCRITOS!A:F,6,0)),"")</f>
        <v>M</v>
      </c>
      <c r="G268" s="4" t="str">
        <f>IFERROR((VLOOKUP(B268,INSCRITOS!A:H,8,0)),"")</f>
        <v>Pimpões Triatlo</v>
      </c>
      <c r="H268" s="95">
        <v>8.4027777777777781E-3</v>
      </c>
      <c r="I268" s="26">
        <f t="shared" si="4"/>
        <v>93</v>
      </c>
    </row>
    <row r="269" spans="1:9" ht="18" customHeight="1" x14ac:dyDescent="0.25">
      <c r="A269" s="3">
        <v>9</v>
      </c>
      <c r="B269" s="64">
        <v>1740</v>
      </c>
      <c r="C269" s="3">
        <f>IFERROR((VLOOKUP(B269,INSCRITOS!A:B,2,0)),"")</f>
        <v>102637</v>
      </c>
      <c r="D269" s="3" t="str">
        <f>IFERROR((VLOOKUP(B269,INSCRITOS!A:C,3,0)),"")</f>
        <v>16-17 anos</v>
      </c>
      <c r="E269" s="4" t="str">
        <f>IFERROR((VLOOKUP(B269,INSCRITOS!A:D,4,0)),"")</f>
        <v>Diogo Carvalhinho</v>
      </c>
      <c r="F269" s="3" t="str">
        <f>IFERROR((VLOOKUP(B269,INSCRITOS!A:F,6,0)),"")</f>
        <v>M</v>
      </c>
      <c r="G269" s="4" t="str">
        <f>IFERROR((VLOOKUP(B269,INSCRITOS!A:H,8,0)),"")</f>
        <v>Pimpões Triatlo</v>
      </c>
      <c r="H269" s="95">
        <v>8.4606481481481494E-3</v>
      </c>
      <c r="I269" s="26">
        <f t="shared" si="4"/>
        <v>92</v>
      </c>
    </row>
    <row r="270" spans="1:9" ht="18" customHeight="1" x14ac:dyDescent="0.25">
      <c r="A270" s="3">
        <v>10</v>
      </c>
      <c r="B270" s="64">
        <v>1862</v>
      </c>
      <c r="C270" s="3">
        <f>IFERROR((VLOOKUP(B270,INSCRITOS!A:B,2,0)),"")</f>
        <v>105677</v>
      </c>
      <c r="D270" s="3" t="str">
        <f>IFERROR((VLOOKUP(B270,INSCRITOS!A:C,3,0)),"")</f>
        <v>16-17 anos</v>
      </c>
      <c r="E270" s="4" t="str">
        <f>IFERROR((VLOOKUP(B270,INSCRITOS!A:D,4,0)),"")</f>
        <v>Miguel Neves</v>
      </c>
      <c r="F270" s="3" t="str">
        <f>IFERROR((VLOOKUP(B270,INSCRITOS!A:F,6,0)),"")</f>
        <v>M</v>
      </c>
      <c r="G270" s="4" t="str">
        <f>IFERROR((VLOOKUP(B270,INSCRITOS!A:H,8,0)),"")</f>
        <v>Sport Lisboa e Benfica</v>
      </c>
      <c r="H270" s="95">
        <v>8.564814814814815E-3</v>
      </c>
      <c r="I270" s="26">
        <f t="shared" si="4"/>
        <v>91</v>
      </c>
    </row>
    <row r="271" spans="1:9" ht="18" customHeight="1" x14ac:dyDescent="0.25">
      <c r="A271" s="3">
        <v>11</v>
      </c>
      <c r="B271" s="64">
        <v>5701</v>
      </c>
      <c r="C271" s="3">
        <f>IFERROR((VLOOKUP(B271,INSCRITOS!A:B,2,0)),"")</f>
        <v>0</v>
      </c>
      <c r="D271" s="3" t="str">
        <f>IFERROR((VLOOKUP(B271,INSCRITOS!A:C,3,0)),"")</f>
        <v>16-17 anos</v>
      </c>
      <c r="E271" s="4" t="str">
        <f>IFERROR((VLOOKUP(B271,INSCRITOS!A:D,4,0)),"")</f>
        <v>Dylan Felix</v>
      </c>
      <c r="F271" s="3" t="str">
        <f>IFERROR((VLOOKUP(B271,INSCRITOS!A:F,6,0)),"")</f>
        <v>M</v>
      </c>
      <c r="G271" s="4" t="str">
        <f>IFERROR((VLOOKUP(B271,INSCRITOS!A:H,8,0)),"")</f>
        <v>Pimpões Triatlo</v>
      </c>
      <c r="H271" s="95">
        <v>8.6342592592592599E-3</v>
      </c>
      <c r="I271" s="26">
        <f t="shared" si="4"/>
        <v>90</v>
      </c>
    </row>
    <row r="272" spans="1:9" ht="18" customHeight="1" x14ac:dyDescent="0.25">
      <c r="A272" s="3">
        <v>12</v>
      </c>
      <c r="B272" s="64">
        <v>1869</v>
      </c>
      <c r="C272" s="3">
        <f>IFERROR((VLOOKUP(B272,INSCRITOS!A:B,2,0)),"")</f>
        <v>105702</v>
      </c>
      <c r="D272" s="3" t="str">
        <f>IFERROR((VLOOKUP(B272,INSCRITOS!A:C,3,0)),"")</f>
        <v>16-17 anos</v>
      </c>
      <c r="E272" s="4" t="str">
        <f>IFERROR((VLOOKUP(B272,INSCRITOS!A:D,4,0)),"")</f>
        <v>Joaquim Vasconcelos</v>
      </c>
      <c r="F272" s="3" t="str">
        <f>IFERROR((VLOOKUP(B272,INSCRITOS!A:F,6,0)),"")</f>
        <v>M</v>
      </c>
      <c r="G272" s="4" t="str">
        <f>IFERROR((VLOOKUP(B272,INSCRITOS!A:H,8,0)),"")</f>
        <v>SFRAA TRIATLO</v>
      </c>
      <c r="H272" s="95">
        <v>9.0972222222222218E-3</v>
      </c>
      <c r="I272" s="26">
        <f t="shared" si="4"/>
        <v>89</v>
      </c>
    </row>
    <row r="273" spans="1:12" ht="18" customHeight="1" x14ac:dyDescent="0.25">
      <c r="A273" s="3">
        <v>13</v>
      </c>
      <c r="B273" s="64">
        <v>1810</v>
      </c>
      <c r="C273" s="3">
        <f>IFERROR((VLOOKUP(B273,INSCRITOS!A:B,2,0)),"")</f>
        <v>106994</v>
      </c>
      <c r="D273" s="3" t="str">
        <f>IFERROR((VLOOKUP(B273,INSCRITOS!A:C,3,0)),"")</f>
        <v>16-17 anos</v>
      </c>
      <c r="E273" s="4" t="str">
        <f>IFERROR((VLOOKUP(B273,INSCRITOS!A:D,4,0)),"")</f>
        <v>Leonardo Gonçalves</v>
      </c>
      <c r="F273" s="3" t="str">
        <f>IFERROR((VLOOKUP(B273,INSCRITOS!A:F,6,0)),"")</f>
        <v>M</v>
      </c>
      <c r="G273" s="4" t="str">
        <f>IFERROR((VLOOKUP(B273,INSCRITOS!A:H,8,0)),"")</f>
        <v>Pimpões Triatlo</v>
      </c>
      <c r="H273" s="95">
        <v>9.1550925925925931E-3</v>
      </c>
      <c r="I273" s="26">
        <f t="shared" si="4"/>
        <v>88</v>
      </c>
    </row>
    <row r="274" spans="1:12" ht="18" customHeight="1" x14ac:dyDescent="0.25">
      <c r="A274" s="3">
        <v>14</v>
      </c>
      <c r="B274" s="64">
        <v>1885</v>
      </c>
      <c r="C274" s="3">
        <f>IFERROR((VLOOKUP(B274,INSCRITOS!A:B,2,0)),"")</f>
        <v>103097</v>
      </c>
      <c r="D274" s="3" t="str">
        <f>IFERROR((VLOOKUP(B274,INSCRITOS!A:C,3,0)),"")</f>
        <v>16-17 anos</v>
      </c>
      <c r="E274" s="4" t="str">
        <f>IFERROR((VLOOKUP(B274,INSCRITOS!A:D,4,0)),"")</f>
        <v>Tomás Pita</v>
      </c>
      <c r="F274" s="3" t="str">
        <f>IFERROR((VLOOKUP(B274,INSCRITOS!A:F,6,0)),"")</f>
        <v>M</v>
      </c>
      <c r="G274" s="4" t="str">
        <f>IFERROR((VLOOKUP(B274,INSCRITOS!A:H,8,0)),"")</f>
        <v>Clube de Natação da Amadora</v>
      </c>
      <c r="H274" s="95">
        <v>9.6064814814814815E-3</v>
      </c>
      <c r="I274" s="26">
        <f t="shared" si="4"/>
        <v>87</v>
      </c>
    </row>
    <row r="275" spans="1:12" ht="18" customHeight="1" x14ac:dyDescent="0.25">
      <c r="A275" s="3">
        <v>15</v>
      </c>
      <c r="B275" s="64">
        <v>1765</v>
      </c>
      <c r="C275" s="3">
        <f>IFERROR((VLOOKUP(B275,INSCRITOS!A:B,2,0)),"")</f>
        <v>105072</v>
      </c>
      <c r="D275" s="3" t="str">
        <f>IFERROR((VLOOKUP(B275,INSCRITOS!A:C,3,0)),"")</f>
        <v>16-17 anos</v>
      </c>
      <c r="E275" s="4" t="str">
        <f>IFERROR((VLOOKUP(B275,INSCRITOS!A:D,4,0)),"")</f>
        <v>Guilherme Costa</v>
      </c>
      <c r="F275" s="3" t="str">
        <f>IFERROR((VLOOKUP(B275,INSCRITOS!A:F,6,0)),"")</f>
        <v>M</v>
      </c>
      <c r="G275" s="4" t="str">
        <f>IFERROR((VLOOKUP(B275,INSCRITOS!A:H,8,0)),"")</f>
        <v>CCDSintrense</v>
      </c>
      <c r="H275" s="95">
        <v>9.618055555555555E-3</v>
      </c>
      <c r="I275" s="26">
        <f t="shared" si="4"/>
        <v>86</v>
      </c>
    </row>
    <row r="276" spans="1:12" ht="18" customHeight="1" x14ac:dyDescent="0.25">
      <c r="A276" s="3">
        <v>16</v>
      </c>
      <c r="B276" s="64">
        <v>1891</v>
      </c>
      <c r="C276" s="3">
        <f>IFERROR((VLOOKUP(B276,INSCRITOS!A:B,2,0)),"")</f>
        <v>106402</v>
      </c>
      <c r="D276" s="3" t="str">
        <f>IFERROR((VLOOKUP(B276,INSCRITOS!A:C,3,0)),"")</f>
        <v>16-17 anos</v>
      </c>
      <c r="E276" s="4" t="str">
        <f>IFERROR((VLOOKUP(B276,INSCRITOS!A:D,4,0)),"")</f>
        <v>Rafael Assis</v>
      </c>
      <c r="F276" s="3" t="str">
        <f>IFERROR((VLOOKUP(B276,INSCRITOS!A:F,6,0)),"")</f>
        <v>M</v>
      </c>
      <c r="G276" s="4" t="str">
        <f>IFERROR((VLOOKUP(B276,INSCRITOS!A:H,8,0)),"")</f>
        <v>Pimpões Triatlo</v>
      </c>
      <c r="H276" s="95">
        <v>9.8148148148148144E-3</v>
      </c>
      <c r="I276" s="26">
        <f t="shared" si="4"/>
        <v>85</v>
      </c>
    </row>
    <row r="277" spans="1:12" ht="18" customHeight="1" x14ac:dyDescent="0.25">
      <c r="A277" s="3">
        <v>17</v>
      </c>
      <c r="B277" s="64">
        <v>1805</v>
      </c>
      <c r="C277" s="3">
        <f>IFERROR((VLOOKUP(B277,INSCRITOS!A:B,2,0)),"")</f>
        <v>106912</v>
      </c>
      <c r="D277" s="3" t="str">
        <f>IFERROR((VLOOKUP(B277,INSCRITOS!A:C,3,0)),"")</f>
        <v>16-17 anos</v>
      </c>
      <c r="E277" s="4" t="str">
        <f>IFERROR((VLOOKUP(B277,INSCRITOS!A:D,4,0)),"")</f>
        <v>Nicholas Santos</v>
      </c>
      <c r="F277" s="3" t="str">
        <f>IFERROR((VLOOKUP(B277,INSCRITOS!A:F,6,0)),"")</f>
        <v>M</v>
      </c>
      <c r="G277" s="4" t="str">
        <f>IFERROR((VLOOKUP(B277,INSCRITOS!A:H,8,0)),"")</f>
        <v>Pimpões Triatlo</v>
      </c>
      <c r="H277" s="95">
        <v>1.0416666666666666E-2</v>
      </c>
      <c r="I277" s="26">
        <f t="shared" si="4"/>
        <v>84</v>
      </c>
    </row>
    <row r="278" spans="1:12" ht="15" x14ac:dyDescent="0.25">
      <c r="A278" s="1"/>
      <c r="B278" s="101"/>
      <c r="C278" s="1" t="str">
        <f>IFERROR((VLOOKUP(B278,INSCRITOS!A:B,2,0)),"")</f>
        <v/>
      </c>
      <c r="D278" s="1" t="str">
        <f>IFERROR((VLOOKUP(B278,INSCRITOS!A:C,3,0)),"")</f>
        <v/>
      </c>
      <c r="E278" s="2" t="str">
        <f>IFERROR((VLOOKUP(B278,INSCRITOS!A:D,4,0)),"")</f>
        <v/>
      </c>
      <c r="F278" s="1" t="str">
        <f>IFERROR((VLOOKUP(B278,INSCRITOS!A:F,6,0)),"")</f>
        <v/>
      </c>
      <c r="G278" s="2" t="str">
        <f>IFERROR((VLOOKUP(B278,INSCRITOS!A:H,8,0)),"")</f>
        <v/>
      </c>
      <c r="H278" s="99"/>
      <c r="I278" s="102"/>
    </row>
    <row r="279" spans="1:12" ht="15" x14ac:dyDescent="0.25">
      <c r="A279" s="1"/>
      <c r="B279" s="101"/>
      <c r="C279" s="1"/>
      <c r="D279" s="1"/>
      <c r="F279" s="1"/>
      <c r="H279" s="99"/>
    </row>
    <row r="280" spans="1:12" x14ac:dyDescent="0.25">
      <c r="A280" s="15" t="s">
        <v>255</v>
      </c>
      <c r="B280" s="100"/>
      <c r="C280" s="15"/>
      <c r="D280" s="15"/>
      <c r="E280" s="15"/>
      <c r="F280" s="15"/>
      <c r="G280" s="15"/>
      <c r="H280" s="96"/>
      <c r="I280" s="15"/>
    </row>
    <row r="281" spans="1:12" ht="18" customHeight="1" x14ac:dyDescent="0.25">
      <c r="A281" s="17" t="s">
        <v>7</v>
      </c>
      <c r="B281" s="17" t="s">
        <v>0</v>
      </c>
      <c r="C281" s="17" t="s">
        <v>1</v>
      </c>
      <c r="D281" s="17" t="s">
        <v>247</v>
      </c>
      <c r="E281" s="17" t="s">
        <v>2</v>
      </c>
      <c r="F281" s="17" t="s">
        <v>4</v>
      </c>
      <c r="G281" s="17" t="s">
        <v>6</v>
      </c>
      <c r="H281" s="97" t="s">
        <v>222</v>
      </c>
      <c r="I281" s="17" t="s">
        <v>8</v>
      </c>
    </row>
    <row r="282" spans="1:12" ht="18" customHeight="1" x14ac:dyDescent="0.25">
      <c r="A282" s="3">
        <v>1</v>
      </c>
      <c r="B282" s="64">
        <v>1854</v>
      </c>
      <c r="C282" s="3">
        <f>IFERROR((VLOOKUP(B282,INSCRITOS!A:B,2,0)),"")</f>
        <v>102210</v>
      </c>
      <c r="D282" s="3" t="str">
        <f>IFERROR((VLOOKUP(B282,INSCRITOS!A:C,3,0)),"")</f>
        <v>16-17 anos</v>
      </c>
      <c r="E282" s="4" t="str">
        <f>IFERROR((VLOOKUP(B282,INSCRITOS!A:D,4,0)),"")</f>
        <v>Luisa Miranda</v>
      </c>
      <c r="F282" s="3" t="str">
        <f>IFERROR((VLOOKUP(B282,INSCRITOS!A:F,6,0)),"")</f>
        <v>F</v>
      </c>
      <c r="G282" s="4" t="str">
        <f>IFERROR((VLOOKUP(B282,INSCRITOS!A:H,8,0)),"")</f>
        <v>Sport Lisboa e Benfica</v>
      </c>
      <c r="H282" s="95">
        <v>9.0509259259259258E-3</v>
      </c>
      <c r="I282" s="26">
        <v>100</v>
      </c>
      <c r="L282" s="39"/>
    </row>
    <row r="283" spans="1:12" ht="18" customHeight="1" x14ac:dyDescent="0.25">
      <c r="A283" s="3">
        <v>2</v>
      </c>
      <c r="B283" s="64">
        <v>1780</v>
      </c>
      <c r="C283" s="3">
        <f>IFERROR((VLOOKUP(B283,INSCRITOS!A:B,2,0)),"")</f>
        <v>103089</v>
      </c>
      <c r="D283" s="3" t="str">
        <f>IFERROR((VLOOKUP(B283,INSCRITOS!A:C,3,0)),"")</f>
        <v>16-17 anos</v>
      </c>
      <c r="E283" s="4" t="str">
        <f>IFERROR((VLOOKUP(B283,INSCRITOS!A:D,4,0)),"")</f>
        <v>Ana Francisca Moreira</v>
      </c>
      <c r="F283" s="3" t="str">
        <f>IFERROR((VLOOKUP(B283,INSCRITOS!A:F,6,0)),"")</f>
        <v>F</v>
      </c>
      <c r="G283" s="4" t="str">
        <f>IFERROR((VLOOKUP(B283,INSCRITOS!A:H,8,0)),"")</f>
        <v>Sport Lisboa e Benfica</v>
      </c>
      <c r="H283" s="95">
        <v>9.8958333333333329E-3</v>
      </c>
      <c r="I283" s="26">
        <f>I282-1</f>
        <v>99</v>
      </c>
    </row>
    <row r="284" spans="1:12" ht="18" customHeight="1" x14ac:dyDescent="0.25">
      <c r="A284" s="3">
        <v>3</v>
      </c>
      <c r="B284" s="64">
        <v>731</v>
      </c>
      <c r="C284" s="3">
        <f>IFERROR((VLOOKUP(B284,INSCRITOS!A:B,2,0)),"")</f>
        <v>100697</v>
      </c>
      <c r="D284" s="3" t="str">
        <f>IFERROR((VLOOKUP(B284,INSCRITOS!A:C,3,0)),"")</f>
        <v>16-17 anos</v>
      </c>
      <c r="E284" s="4" t="str">
        <f>IFERROR((VLOOKUP(B284,INSCRITOS!A:D,4,0)),"")</f>
        <v>Maria Calçada</v>
      </c>
      <c r="F284" s="3" t="str">
        <f>IFERROR((VLOOKUP(B284,INSCRITOS!A:F,6,0)),"")</f>
        <v>F</v>
      </c>
      <c r="G284" s="4" t="str">
        <f>IFERROR((VLOOKUP(B284,INSCRITOS!A:H,8,0)),"")</f>
        <v>Alhandra Sporting Club</v>
      </c>
      <c r="H284" s="95">
        <v>1.068287037037037E-2</v>
      </c>
      <c r="I284" s="26">
        <f t="shared" ref="I284:I285" si="5">I283-1</f>
        <v>98</v>
      </c>
    </row>
    <row r="285" spans="1:12" ht="18" customHeight="1" x14ac:dyDescent="0.25">
      <c r="A285" s="3">
        <v>4</v>
      </c>
      <c r="B285" s="64">
        <v>1763</v>
      </c>
      <c r="C285" s="3">
        <f>IFERROR((VLOOKUP(B285,INSCRITOS!A:B,2,0)),"")</f>
        <v>100472</v>
      </c>
      <c r="D285" s="3" t="str">
        <f>IFERROR((VLOOKUP(B285,INSCRITOS!A:C,3,0)),"")</f>
        <v>16-17 anos</v>
      </c>
      <c r="E285" s="4" t="str">
        <f>IFERROR((VLOOKUP(B285,INSCRITOS!A:D,4,0)),"")</f>
        <v>Mariana Silva</v>
      </c>
      <c r="F285" s="3" t="str">
        <f>IFERROR((VLOOKUP(B285,INSCRITOS!A:F,6,0)),"")</f>
        <v>F</v>
      </c>
      <c r="G285" s="4" t="str">
        <f>IFERROR((VLOOKUP(B285,INSCRITOS!A:H,8,0)),"")</f>
        <v>SFRAA TRIATLO</v>
      </c>
      <c r="H285" s="95">
        <v>1.2152777777777778E-2</v>
      </c>
      <c r="I285" s="26">
        <f t="shared" si="5"/>
        <v>97</v>
      </c>
    </row>
    <row r="286" spans="1:12" ht="18" customHeight="1" x14ac:dyDescent="0.25">
      <c r="A286" s="1"/>
      <c r="B286" s="101"/>
      <c r="C286" s="1" t="str">
        <f>IFERROR((VLOOKUP(B286,INSCRITOS!A:B,2,0)),"")</f>
        <v/>
      </c>
      <c r="D286" s="1" t="str">
        <f>IFERROR((VLOOKUP(B286,INSCRITOS!A:C,3,0)),"")</f>
        <v/>
      </c>
      <c r="E286" s="2" t="str">
        <f>IFERROR((VLOOKUP(B286,INSCRITOS!A:D,4,0)),"")</f>
        <v/>
      </c>
      <c r="F286" s="1" t="str">
        <f>IFERROR((VLOOKUP(B286,INSCRITOS!A:F,6,0)),"")</f>
        <v/>
      </c>
      <c r="G286" s="2" t="str">
        <f>IFERROR((VLOOKUP(B286,INSCRITOS!A:H,8,0)),"")</f>
        <v/>
      </c>
      <c r="H286" s="99"/>
      <c r="I286" s="102"/>
    </row>
    <row r="287" spans="1:12" ht="18" customHeight="1" x14ac:dyDescent="0.25">
      <c r="B287" s="101"/>
      <c r="H287" s="99"/>
    </row>
    <row r="288" spans="1:12" ht="18" customHeight="1" x14ac:dyDescent="0.25">
      <c r="A288" s="15" t="s">
        <v>549</v>
      </c>
      <c r="B288" s="100"/>
      <c r="C288" s="15"/>
      <c r="D288" s="15"/>
      <c r="E288" s="15"/>
      <c r="F288" s="15"/>
      <c r="G288" s="15"/>
      <c r="H288" s="96"/>
      <c r="I288" s="15"/>
    </row>
    <row r="289" spans="1:9" ht="18" customHeight="1" x14ac:dyDescent="0.25">
      <c r="A289" s="17" t="s">
        <v>7</v>
      </c>
      <c r="B289" s="17" t="s">
        <v>0</v>
      </c>
      <c r="C289" s="17" t="s">
        <v>1</v>
      </c>
      <c r="D289" s="17" t="s">
        <v>247</v>
      </c>
      <c r="E289" s="17" t="s">
        <v>2</v>
      </c>
      <c r="F289" s="17" t="s">
        <v>4</v>
      </c>
      <c r="G289" s="17" t="s">
        <v>6</v>
      </c>
      <c r="H289" s="97" t="s">
        <v>222</v>
      </c>
      <c r="I289" s="17" t="s">
        <v>8</v>
      </c>
    </row>
    <row r="290" spans="1:9" ht="18" customHeight="1" x14ac:dyDescent="0.25">
      <c r="A290" s="3">
        <v>1</v>
      </c>
      <c r="B290" s="64">
        <v>2239</v>
      </c>
      <c r="C290" s="3">
        <f>IFERROR((VLOOKUP(B290,INSCRITOS!A:B,2,0)),"")</f>
        <v>103376</v>
      </c>
      <c r="D290" s="3" t="str">
        <f>IFERROR((VLOOKUP(B290,INSCRITOS!A:C,3,0)),"")</f>
        <v>18+</v>
      </c>
      <c r="E290" s="4" t="str">
        <f>IFERROR((VLOOKUP(B290,INSCRITOS!A:D,4,0)),"")</f>
        <v>André Mota</v>
      </c>
      <c r="F290" s="3" t="str">
        <f>IFERROR((VLOOKUP(B290,INSCRITOS!A:F,6,0)),"")</f>
        <v>M</v>
      </c>
      <c r="G290" s="4" t="str">
        <f>IFERROR((VLOOKUP(B290,INSCRITOS!A:H,8,0)),"")</f>
        <v>Clube de Natação da Amadora</v>
      </c>
      <c r="H290" s="95">
        <v>7.8009259259259256E-3</v>
      </c>
      <c r="I290" s="26"/>
    </row>
    <row r="291" spans="1:9" ht="18" customHeight="1" x14ac:dyDescent="0.25">
      <c r="H291" s="96"/>
    </row>
    <row r="292" spans="1:9" ht="18" customHeight="1" x14ac:dyDescent="0.25">
      <c r="A292" s="15" t="s">
        <v>550</v>
      </c>
      <c r="B292" s="13"/>
      <c r="C292" s="15"/>
      <c r="D292" s="15"/>
      <c r="E292" s="15"/>
      <c r="F292" s="15"/>
      <c r="G292" s="15"/>
      <c r="H292" s="96"/>
      <c r="I292" s="15"/>
    </row>
    <row r="293" spans="1:9" ht="18" customHeight="1" x14ac:dyDescent="0.25">
      <c r="A293" s="17" t="s">
        <v>7</v>
      </c>
      <c r="B293" s="17" t="s">
        <v>0</v>
      </c>
      <c r="C293" s="17" t="s">
        <v>1</v>
      </c>
      <c r="D293" s="17" t="s">
        <v>247</v>
      </c>
      <c r="E293" s="17" t="s">
        <v>2</v>
      </c>
      <c r="F293" s="17" t="s">
        <v>4</v>
      </c>
      <c r="G293" s="17" t="s">
        <v>6</v>
      </c>
      <c r="H293" s="97" t="s">
        <v>222</v>
      </c>
      <c r="I293" s="17" t="s">
        <v>8</v>
      </c>
    </row>
    <row r="294" spans="1:9" ht="18" customHeight="1" x14ac:dyDescent="0.25">
      <c r="A294" s="3">
        <v>1</v>
      </c>
      <c r="B294" s="64">
        <v>5652</v>
      </c>
      <c r="C294" s="3">
        <f>IFERROR((VLOOKUP(B294,INSCRITOS!A:B,2,0)),"")</f>
        <v>0</v>
      </c>
      <c r="D294" s="3" t="str">
        <f>IFERROR((VLOOKUP(B294,INSCRITOS!A:C,3,0)),"")</f>
        <v>18+</v>
      </c>
      <c r="E294" s="4" t="str">
        <f>IFERROR((VLOOKUP(B294,INSCRITOS!A:D,4,0)),"")</f>
        <v xml:space="preserve">Eugenia Ribeiro </v>
      </c>
      <c r="F294" s="3" t="str">
        <f>IFERROR((VLOOKUP(B294,INSCRITOS!A:F,6,0)),"")</f>
        <v>F</v>
      </c>
      <c r="G294" s="4" t="str">
        <f>IFERROR((VLOOKUP(B294,INSCRITOS!A:H,8,0)),"")</f>
        <v>Clube de Natação da Amadora</v>
      </c>
      <c r="H294" s="95">
        <v>1.275462962962963E-2</v>
      </c>
      <c r="I294" s="26"/>
    </row>
    <row r="296" spans="1:9" ht="16.5" thickBot="1" x14ac:dyDescent="0.3"/>
    <row r="297" spans="1:9" ht="16.5" thickBot="1" x14ac:dyDescent="0.3">
      <c r="F297" s="125" t="s">
        <v>7</v>
      </c>
      <c r="G297" s="126" t="s">
        <v>6</v>
      </c>
      <c r="H297" s="127" t="s">
        <v>8</v>
      </c>
    </row>
    <row r="298" spans="1:9" x14ac:dyDescent="0.25">
      <c r="F298" s="117">
        <v>1</v>
      </c>
      <c r="G298" s="118" t="s">
        <v>238</v>
      </c>
      <c r="H298" s="119">
        <v>3670</v>
      </c>
    </row>
    <row r="299" spans="1:9" x14ac:dyDescent="0.25">
      <c r="F299" s="120">
        <v>2</v>
      </c>
      <c r="G299" s="116" t="s">
        <v>244</v>
      </c>
      <c r="H299" s="121">
        <v>2953</v>
      </c>
    </row>
    <row r="300" spans="1:9" x14ac:dyDescent="0.25">
      <c r="F300" s="120">
        <v>3</v>
      </c>
      <c r="G300" s="116" t="s">
        <v>237</v>
      </c>
      <c r="H300" s="121">
        <v>2671</v>
      </c>
    </row>
    <row r="301" spans="1:9" x14ac:dyDescent="0.25">
      <c r="F301" s="120">
        <v>4</v>
      </c>
      <c r="G301" s="116" t="s">
        <v>245</v>
      </c>
      <c r="H301" s="121">
        <v>2062</v>
      </c>
    </row>
    <row r="302" spans="1:9" x14ac:dyDescent="0.25">
      <c r="F302" s="120">
        <v>5</v>
      </c>
      <c r="G302" s="116" t="s">
        <v>243</v>
      </c>
      <c r="H302" s="121">
        <v>1844</v>
      </c>
    </row>
    <row r="303" spans="1:9" x14ac:dyDescent="0.25">
      <c r="F303" s="120">
        <v>6</v>
      </c>
      <c r="G303" s="116" t="s">
        <v>239</v>
      </c>
      <c r="H303" s="121">
        <v>1653</v>
      </c>
    </row>
    <row r="304" spans="1:9" x14ac:dyDescent="0.25">
      <c r="F304" s="120">
        <v>7</v>
      </c>
      <c r="G304" s="116" t="s">
        <v>235</v>
      </c>
      <c r="H304" s="121">
        <v>1479</v>
      </c>
    </row>
    <row r="305" spans="6:8" x14ac:dyDescent="0.25">
      <c r="F305" s="120">
        <v>8</v>
      </c>
      <c r="G305" s="116" t="s">
        <v>246</v>
      </c>
      <c r="H305" s="121">
        <v>1304</v>
      </c>
    </row>
    <row r="306" spans="6:8" x14ac:dyDescent="0.25">
      <c r="F306" s="120">
        <v>9</v>
      </c>
      <c r="G306" s="116" t="s">
        <v>240</v>
      </c>
      <c r="H306" s="121">
        <v>1181</v>
      </c>
    </row>
    <row r="307" spans="6:8" x14ac:dyDescent="0.25">
      <c r="F307" s="120">
        <v>10</v>
      </c>
      <c r="G307" s="116" t="s">
        <v>242</v>
      </c>
      <c r="H307" s="121">
        <v>941</v>
      </c>
    </row>
    <row r="308" spans="6:8" x14ac:dyDescent="0.25">
      <c r="F308" s="120">
        <v>11</v>
      </c>
      <c r="G308" s="116" t="s">
        <v>236</v>
      </c>
      <c r="H308" s="121">
        <v>761</v>
      </c>
    </row>
    <row r="309" spans="6:8" x14ac:dyDescent="0.25">
      <c r="F309" s="120">
        <v>12</v>
      </c>
      <c r="G309" s="116" t="s">
        <v>241</v>
      </c>
      <c r="H309" s="121">
        <v>700</v>
      </c>
    </row>
    <row r="310" spans="6:8" x14ac:dyDescent="0.25">
      <c r="F310" s="120">
        <v>13</v>
      </c>
      <c r="G310" s="116" t="s">
        <v>453</v>
      </c>
      <c r="H310" s="121">
        <v>486</v>
      </c>
    </row>
    <row r="311" spans="6:8" ht="16.5" thickBot="1" x14ac:dyDescent="0.3">
      <c r="F311" s="122">
        <v>14</v>
      </c>
      <c r="G311" s="123" t="s">
        <v>536</v>
      </c>
      <c r="H311" s="124">
        <v>200</v>
      </c>
    </row>
  </sheetData>
  <sortState ref="B145:H170">
    <sortCondition ref="H145:H170"/>
  </sortState>
  <printOptions horizontalCentered="1"/>
  <pageMargins left="0.51180555555555496" right="0.196527777777778" top="0.55138888888888904" bottom="0.35416666666666702" header="0.51180555555555496" footer="0.51180555555555496"/>
  <pageSetup paperSize="9" firstPageNumber="0" fitToHeight="0" orientation="portrait" horizontalDpi="300" verticalDpi="300" r:id="rId1"/>
  <rowBreaks count="3" manualBreakCount="3">
    <brk id="77" max="16383" man="1"/>
    <brk id="141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5" sqref="A5:A19"/>
    </sheetView>
  </sheetViews>
  <sheetFormatPr defaultRowHeight="15" x14ac:dyDescent="0.25"/>
  <cols>
    <col min="1" max="1" width="9.5703125" customWidth="1"/>
    <col min="2" max="2" width="31.5703125" bestFit="1" customWidth="1"/>
    <col min="5" max="5" width="35.28515625" bestFit="1" customWidth="1"/>
    <col min="6" max="6" width="27.85546875" style="114" customWidth="1"/>
  </cols>
  <sheetData>
    <row r="1" spans="1:7" ht="15.75" x14ac:dyDescent="0.25">
      <c r="A1" s="7" t="s">
        <v>256</v>
      </c>
      <c r="B1" s="8"/>
      <c r="C1" s="9"/>
      <c r="D1" s="9"/>
      <c r="E1" s="7"/>
      <c r="F1" s="11"/>
      <c r="G1" s="104"/>
    </row>
    <row r="2" spans="1:7" ht="15.75" x14ac:dyDescent="0.25">
      <c r="A2" s="7" t="s">
        <v>257</v>
      </c>
      <c r="B2" s="8"/>
      <c r="C2" s="9"/>
      <c r="D2" s="9"/>
      <c r="E2" s="7"/>
      <c r="F2" s="11"/>
      <c r="G2" s="104"/>
    </row>
    <row r="3" spans="1:7" ht="15.75" x14ac:dyDescent="0.25">
      <c r="A3" s="31"/>
      <c r="B3" s="31"/>
      <c r="C3" s="31"/>
    </row>
    <row r="4" spans="1:7" ht="15.75" x14ac:dyDescent="0.25">
      <c r="A4" s="111" t="s">
        <v>9</v>
      </c>
      <c r="B4" s="112"/>
      <c r="C4" s="113"/>
      <c r="D4" s="31"/>
      <c r="E4" s="31"/>
      <c r="F4" s="31"/>
    </row>
    <row r="5" spans="1:7" ht="15.75" x14ac:dyDescent="0.25">
      <c r="A5" s="28" t="s">
        <v>7</v>
      </c>
      <c r="B5" s="90" t="s">
        <v>6</v>
      </c>
      <c r="C5" s="28" t="s">
        <v>8</v>
      </c>
      <c r="D5" s="31"/>
      <c r="E5" s="90" t="s">
        <v>6</v>
      </c>
      <c r="F5" s="28" t="s">
        <v>8</v>
      </c>
    </row>
    <row r="6" spans="1:7" ht="15.75" x14ac:dyDescent="0.25">
      <c r="A6" s="91">
        <v>1</v>
      </c>
      <c r="B6" s="64" t="str">
        <f>VLOOKUP($E30,$A$30:$C$44,2,FALSE)</f>
        <v>Alhandra Sporting Club</v>
      </c>
      <c r="C6" s="64">
        <f>VLOOKUP($E30,$A$30:$C$44,3,FALSE)</f>
        <v>3670</v>
      </c>
      <c r="D6" s="31"/>
      <c r="E6" s="105" t="s">
        <v>238</v>
      </c>
      <c r="F6" s="115">
        <v>3670</v>
      </c>
    </row>
    <row r="7" spans="1:7" ht="15.75" x14ac:dyDescent="0.25">
      <c r="A7" s="92">
        <v>2</v>
      </c>
      <c r="B7" s="64" t="str">
        <f>VLOOKUP($E31,$A$30:$C$44,2,FALSE)</f>
        <v>Sport Lisboa e Benfica</v>
      </c>
      <c r="C7" s="64">
        <f>VLOOKUP($E31,$A$30:$C$44,3,FALSE)</f>
        <v>2953</v>
      </c>
      <c r="D7" s="31"/>
      <c r="E7" s="105" t="s">
        <v>244</v>
      </c>
      <c r="F7" s="115">
        <v>2953</v>
      </c>
    </row>
    <row r="8" spans="1:7" ht="15.75" x14ac:dyDescent="0.25">
      <c r="A8" s="92">
        <v>3</v>
      </c>
      <c r="B8" s="64" t="str">
        <f>VLOOKUP($E32,$A$30:$C$44,2,FALSE)</f>
        <v>Clube de Natação da Amadora</v>
      </c>
      <c r="C8" s="64">
        <f>VLOOKUP($E32,$A$30:$C$44,3,FALSE)</f>
        <v>2671</v>
      </c>
      <c r="D8" s="31"/>
      <c r="E8" s="105" t="s">
        <v>237</v>
      </c>
      <c r="F8" s="115">
        <v>2671</v>
      </c>
    </row>
    <row r="9" spans="1:7" ht="15.75" x14ac:dyDescent="0.25">
      <c r="A9" s="92">
        <v>4</v>
      </c>
      <c r="B9" s="64" t="str">
        <f>VLOOKUP($E33,$A$30:$C$44,2,FALSE)</f>
        <v>Outsystems Olímpico de Oeiras</v>
      </c>
      <c r="C9" s="64">
        <f>VLOOKUP($E33,$A$30:$C$44,3,FALSE)</f>
        <v>2062</v>
      </c>
      <c r="D9" s="31"/>
      <c r="E9" s="105" t="s">
        <v>245</v>
      </c>
      <c r="F9" s="115">
        <v>2062</v>
      </c>
    </row>
    <row r="10" spans="1:7" ht="15.75" x14ac:dyDescent="0.25">
      <c r="A10" s="92">
        <v>5</v>
      </c>
      <c r="B10" s="64" t="str">
        <f>VLOOKUP($E34,$A$30:$C$44,2,FALSE)</f>
        <v>Sporting Clube de Portugal</v>
      </c>
      <c r="C10" s="64">
        <f>VLOOKUP($E34,$A$30:$C$44,3,FALSE)</f>
        <v>1844</v>
      </c>
      <c r="D10" s="31"/>
      <c r="E10" s="105" t="s">
        <v>243</v>
      </c>
      <c r="F10" s="115">
        <v>1844</v>
      </c>
    </row>
    <row r="11" spans="1:7" ht="15.75" x14ac:dyDescent="0.25">
      <c r="A11" s="92">
        <v>6</v>
      </c>
      <c r="B11" s="64" t="str">
        <f>VLOOKUP($E35,$A$30:$C$44,2,FALSE)</f>
        <v>Estoril Praia Credibom</v>
      </c>
      <c r="C11" s="64">
        <f>VLOOKUP($E35,$A$30:$C$44,3,FALSE)</f>
        <v>1653</v>
      </c>
      <c r="D11" s="31"/>
      <c r="E11" s="105" t="s">
        <v>239</v>
      </c>
      <c r="F11" s="115">
        <v>1653</v>
      </c>
    </row>
    <row r="12" spans="1:7" ht="15.75" x14ac:dyDescent="0.25">
      <c r="A12" s="92">
        <v>7</v>
      </c>
      <c r="B12" s="64" t="str">
        <f>VLOOKUP($E36,$A$30:$C$44,2,FALSE)</f>
        <v>Pimpões Triatlo</v>
      </c>
      <c r="C12" s="64">
        <f>VLOOKUP($E36,$A$30:$C$44,3,FALSE)</f>
        <v>1479</v>
      </c>
      <c r="D12" s="31"/>
      <c r="E12" s="105" t="s">
        <v>235</v>
      </c>
      <c r="F12" s="115">
        <v>1479</v>
      </c>
    </row>
    <row r="13" spans="1:7" ht="15.75" x14ac:dyDescent="0.25">
      <c r="A13" s="92">
        <v>8</v>
      </c>
      <c r="B13" s="64" t="str">
        <f>VLOOKUP($E37,$A$30:$C$44,2,FALSE)</f>
        <v>SFRAA TRIATLO</v>
      </c>
      <c r="C13" s="64">
        <f>VLOOKUP($E37,$A$30:$C$44,3,FALSE)</f>
        <v>1304</v>
      </c>
      <c r="D13" s="31"/>
      <c r="E13" s="105" t="s">
        <v>246</v>
      </c>
      <c r="F13" s="115">
        <v>1304</v>
      </c>
    </row>
    <row r="14" spans="1:7" ht="15.75" x14ac:dyDescent="0.25">
      <c r="A14" s="92">
        <v>9</v>
      </c>
      <c r="B14" s="64" t="str">
        <f>VLOOKUP($E38,$A$30:$C$44,2,FALSE)</f>
        <v>GDR Manique de Cima</v>
      </c>
      <c r="C14" s="64">
        <f>VLOOKUP($E38,$A$30:$C$44,3,FALSE)</f>
        <v>1181</v>
      </c>
      <c r="D14" s="31"/>
      <c r="E14" s="105" t="s">
        <v>240</v>
      </c>
      <c r="F14" s="115">
        <v>1181</v>
      </c>
    </row>
    <row r="15" spans="1:7" ht="15.75" x14ac:dyDescent="0.25">
      <c r="A15" s="92">
        <v>10</v>
      </c>
      <c r="B15" s="64" t="str">
        <f>VLOOKUP($E39,$A$30:$C$44,2,FALSE)</f>
        <v>Peniche A. C.</v>
      </c>
      <c r="C15" s="64">
        <f>VLOOKUP($E39,$A$30:$C$44,3,FALSE)</f>
        <v>941</v>
      </c>
      <c r="D15" s="31"/>
      <c r="E15" s="105" t="s">
        <v>242</v>
      </c>
      <c r="F15" s="115">
        <v>941</v>
      </c>
    </row>
    <row r="16" spans="1:7" ht="15.75" x14ac:dyDescent="0.25">
      <c r="A16" s="92">
        <v>11</v>
      </c>
      <c r="B16" s="64" t="str">
        <f>VLOOKUP($E40,$A$30:$C$44,2,FALSE)</f>
        <v>CNATRIL Triatlo</v>
      </c>
      <c r="C16" s="64">
        <f>VLOOKUP($E40,$A$30:$C$44,3,FALSE)</f>
        <v>761</v>
      </c>
      <c r="D16" s="31"/>
      <c r="E16" s="105" t="s">
        <v>236</v>
      </c>
      <c r="F16" s="115">
        <v>761</v>
      </c>
    </row>
    <row r="17" spans="1:6" ht="15.75" x14ac:dyDescent="0.25">
      <c r="A17" s="92">
        <v>12</v>
      </c>
      <c r="B17" s="64" t="str">
        <f>VLOOKUP($E41,$A$30:$C$44,2,FALSE)</f>
        <v>União Desportiva da Batalha</v>
      </c>
      <c r="C17" s="64">
        <f>VLOOKUP($E41,$A$30:$C$44,3,FALSE)</f>
        <v>700</v>
      </c>
      <c r="D17" s="31"/>
      <c r="E17" s="105" t="s">
        <v>241</v>
      </c>
      <c r="F17" s="115">
        <v>700</v>
      </c>
    </row>
    <row r="18" spans="1:6" ht="15.75" x14ac:dyDescent="0.25">
      <c r="A18" s="92">
        <v>13</v>
      </c>
      <c r="B18" s="64" t="str">
        <f>VLOOKUP($E42,$A$30:$C$44,2,FALSE)</f>
        <v>CCDSintrense</v>
      </c>
      <c r="C18" s="64">
        <f>VLOOKUP($E42,$A$30:$C$44,3,FALSE)</f>
        <v>486</v>
      </c>
      <c r="D18" s="31"/>
      <c r="E18" s="105" t="s">
        <v>453</v>
      </c>
      <c r="F18" s="115">
        <v>486</v>
      </c>
    </row>
    <row r="19" spans="1:6" ht="15.75" x14ac:dyDescent="0.25">
      <c r="A19" s="92">
        <v>14</v>
      </c>
      <c r="B19" s="64" t="str">
        <f>VLOOKUP($E43,$A$30:$C$44,2,FALSE)</f>
        <v>Clube de Natação de Torres Novas</v>
      </c>
      <c r="C19" s="64">
        <f>VLOOKUP($E43,$A$30:$C$44,3,FALSE)</f>
        <v>200</v>
      </c>
      <c r="D19" s="31"/>
      <c r="E19" s="105" t="s">
        <v>536</v>
      </c>
      <c r="F19" s="115">
        <v>200</v>
      </c>
    </row>
    <row r="20" spans="1:6" ht="15.75" x14ac:dyDescent="0.25">
      <c r="A20" s="31"/>
      <c r="B20" s="31"/>
      <c r="C20" s="31"/>
    </row>
    <row r="21" spans="1:6" ht="15.95" hidden="1" customHeight="1" x14ac:dyDescent="0.25">
      <c r="A21" s="31"/>
      <c r="B21" s="31"/>
      <c r="C21" s="31"/>
    </row>
    <row r="22" spans="1:6" ht="15.75" hidden="1" x14ac:dyDescent="0.25">
      <c r="A22" s="31"/>
      <c r="B22" s="31"/>
      <c r="C22" s="31"/>
    </row>
    <row r="23" spans="1:6" ht="15.75" hidden="1" x14ac:dyDescent="0.25">
      <c r="A23" s="31"/>
      <c r="B23" s="31"/>
      <c r="C23" s="31"/>
    </row>
    <row r="24" spans="1:6" ht="15.75" hidden="1" x14ac:dyDescent="0.25">
      <c r="A24" s="31"/>
      <c r="B24" s="31"/>
      <c r="C24" s="31"/>
    </row>
    <row r="25" spans="1:6" ht="15.75" hidden="1" x14ac:dyDescent="0.25">
      <c r="A25" s="31"/>
      <c r="B25" s="31"/>
      <c r="C25" s="31"/>
    </row>
    <row r="26" spans="1:6" ht="15.75" hidden="1" x14ac:dyDescent="0.25">
      <c r="A26" s="109" t="s">
        <v>9</v>
      </c>
      <c r="B26" s="109"/>
      <c r="C26" s="109"/>
    </row>
    <row r="27" spans="1:6" ht="15.75" hidden="1" x14ac:dyDescent="0.25">
      <c r="A27" s="32"/>
    </row>
    <row r="28" spans="1:6" ht="15.75" hidden="1" x14ac:dyDescent="0.25">
      <c r="A28" s="110" t="s">
        <v>9</v>
      </c>
      <c r="B28" s="110"/>
      <c r="C28" s="110"/>
    </row>
    <row r="29" spans="1:6" ht="15.75" hidden="1" x14ac:dyDescent="0.25">
      <c r="A29" s="28" t="s">
        <v>7</v>
      </c>
      <c r="B29" s="29" t="s">
        <v>6</v>
      </c>
      <c r="C29" s="28" t="s">
        <v>8</v>
      </c>
    </row>
    <row r="30" spans="1:6" hidden="1" x14ac:dyDescent="0.25">
      <c r="A30" s="30">
        <f>C30</f>
        <v>3670</v>
      </c>
      <c r="B30" s="43" t="s">
        <v>238</v>
      </c>
      <c r="C30" s="30">
        <f>SUMIF('Escalões Jov'!G:G,'Clubes Jov'!B30,'Escalões Jov'!I:I)</f>
        <v>3670</v>
      </c>
      <c r="E30">
        <f t="shared" ref="E30:E43" si="0">LARGE($C$30:$C$44,A6)</f>
        <v>3670</v>
      </c>
    </row>
    <row r="31" spans="1:6" hidden="1" x14ac:dyDescent="0.25">
      <c r="A31" s="30">
        <f t="shared" ref="A31:A44" si="1">C31</f>
        <v>486</v>
      </c>
      <c r="B31" s="79" t="s">
        <v>453</v>
      </c>
      <c r="C31" s="30">
        <f>SUMIF('Escalões Jov'!G:G,'Clubes Jov'!B31,'Escalões Jov'!I:I)</f>
        <v>486</v>
      </c>
      <c r="E31">
        <f t="shared" si="0"/>
        <v>2953</v>
      </c>
    </row>
    <row r="32" spans="1:6" hidden="1" x14ac:dyDescent="0.25">
      <c r="A32" s="30">
        <f t="shared" si="1"/>
        <v>2671</v>
      </c>
      <c r="B32" s="43" t="s">
        <v>237</v>
      </c>
      <c r="C32" s="30">
        <f>SUMIF('Escalões Jov'!G:G,'Clubes Jov'!B32,'Escalões Jov'!I:I)</f>
        <v>2671</v>
      </c>
      <c r="E32">
        <f t="shared" si="0"/>
        <v>2671</v>
      </c>
    </row>
    <row r="33" spans="1:5" hidden="1" x14ac:dyDescent="0.25">
      <c r="A33" s="30">
        <f t="shared" si="1"/>
        <v>200</v>
      </c>
      <c r="B33" s="43" t="s">
        <v>536</v>
      </c>
      <c r="C33" s="30">
        <f>SUMIF('Escalões Jov'!G:G,'Clubes Jov'!B33,'Escalões Jov'!I:I)</f>
        <v>200</v>
      </c>
      <c r="E33">
        <f t="shared" si="0"/>
        <v>2062</v>
      </c>
    </row>
    <row r="34" spans="1:5" hidden="1" x14ac:dyDescent="0.25">
      <c r="A34" s="30">
        <f t="shared" si="1"/>
        <v>761</v>
      </c>
      <c r="B34" s="40" t="s">
        <v>236</v>
      </c>
      <c r="C34" s="30">
        <f>SUMIF('Escalões Jov'!G:G,'Clubes Jov'!B34,'Escalões Jov'!I:I)</f>
        <v>761</v>
      </c>
      <c r="E34">
        <f t="shared" si="0"/>
        <v>1844</v>
      </c>
    </row>
    <row r="35" spans="1:5" hidden="1" x14ac:dyDescent="0.25">
      <c r="A35" s="30">
        <f t="shared" si="1"/>
        <v>1653</v>
      </c>
      <c r="B35" s="40" t="s">
        <v>239</v>
      </c>
      <c r="C35" s="30">
        <f>SUMIF('Escalões Jov'!G:G,'Clubes Jov'!B35,'Escalões Jov'!I:I)</f>
        <v>1653</v>
      </c>
      <c r="E35">
        <f t="shared" si="0"/>
        <v>1653</v>
      </c>
    </row>
    <row r="36" spans="1:5" hidden="1" x14ac:dyDescent="0.25">
      <c r="A36" s="30">
        <f t="shared" si="1"/>
        <v>1181</v>
      </c>
      <c r="B36" s="40" t="s">
        <v>240</v>
      </c>
      <c r="C36" s="30">
        <f>SUMIF('Escalões Jov'!G:G,'Clubes Jov'!B36,'Escalões Jov'!I:I)</f>
        <v>1181</v>
      </c>
      <c r="E36">
        <f t="shared" si="0"/>
        <v>1479</v>
      </c>
    </row>
    <row r="37" spans="1:5" hidden="1" x14ac:dyDescent="0.25">
      <c r="A37" s="30">
        <f t="shared" si="1"/>
        <v>2062</v>
      </c>
      <c r="B37" s="40" t="s">
        <v>245</v>
      </c>
      <c r="C37" s="30">
        <f>SUMIF('Escalões Jov'!G:G,'Clubes Jov'!B37,'Escalões Jov'!I:I)</f>
        <v>2062</v>
      </c>
      <c r="E37">
        <f t="shared" si="0"/>
        <v>1304</v>
      </c>
    </row>
    <row r="38" spans="1:5" hidden="1" x14ac:dyDescent="0.25">
      <c r="A38" s="30">
        <f t="shared" si="1"/>
        <v>941</v>
      </c>
      <c r="B38" s="40" t="s">
        <v>242</v>
      </c>
      <c r="C38" s="30">
        <f>SUMIF('Escalões Jov'!G:G,'Clubes Jov'!B38,'Escalões Jov'!I:I)</f>
        <v>941</v>
      </c>
      <c r="E38">
        <f t="shared" si="0"/>
        <v>1181</v>
      </c>
    </row>
    <row r="39" spans="1:5" hidden="1" x14ac:dyDescent="0.25">
      <c r="A39" s="30">
        <f t="shared" si="1"/>
        <v>1479</v>
      </c>
      <c r="B39" s="40" t="s">
        <v>235</v>
      </c>
      <c r="C39" s="30">
        <f>SUMIF('Escalões Jov'!G:G,'Clubes Jov'!B39,'Escalões Jov'!I:I)</f>
        <v>1479</v>
      </c>
      <c r="E39">
        <f t="shared" si="0"/>
        <v>941</v>
      </c>
    </row>
    <row r="40" spans="1:5" hidden="1" x14ac:dyDescent="0.25">
      <c r="A40" s="30">
        <f t="shared" si="1"/>
        <v>1304</v>
      </c>
      <c r="B40" s="40" t="s">
        <v>246</v>
      </c>
      <c r="C40" s="30">
        <f>SUMIF('Escalões Jov'!G:G,'Clubes Jov'!B40,'Escalões Jov'!I:I)</f>
        <v>1304</v>
      </c>
      <c r="E40">
        <f t="shared" si="0"/>
        <v>761</v>
      </c>
    </row>
    <row r="41" spans="1:5" hidden="1" x14ac:dyDescent="0.25">
      <c r="A41" s="30">
        <f t="shared" si="1"/>
        <v>2953</v>
      </c>
      <c r="B41" s="40" t="s">
        <v>244</v>
      </c>
      <c r="C41" s="30">
        <f>SUMIF('Escalões Jov'!G:G,'Clubes Jov'!B41,'Escalões Jov'!I:I)</f>
        <v>2953</v>
      </c>
      <c r="E41">
        <f t="shared" si="0"/>
        <v>700</v>
      </c>
    </row>
    <row r="42" spans="1:5" hidden="1" x14ac:dyDescent="0.25">
      <c r="A42" s="30">
        <f t="shared" si="1"/>
        <v>1844</v>
      </c>
      <c r="B42" s="40" t="s">
        <v>243</v>
      </c>
      <c r="C42" s="30">
        <f>SUMIF('Escalões Jov'!G:G,'Clubes Jov'!B42,'Escalões Jov'!I:I)</f>
        <v>1844</v>
      </c>
      <c r="E42">
        <f t="shared" si="0"/>
        <v>486</v>
      </c>
    </row>
    <row r="43" spans="1:5" hidden="1" x14ac:dyDescent="0.25">
      <c r="A43" s="30">
        <f t="shared" si="1"/>
        <v>700</v>
      </c>
      <c r="B43" s="40" t="s">
        <v>241</v>
      </c>
      <c r="C43" s="30">
        <f>SUMIF('Escalões Jov'!G:G,'Clubes Jov'!B43,'Escalões Jov'!I:I)</f>
        <v>700</v>
      </c>
      <c r="E43">
        <f t="shared" si="0"/>
        <v>200</v>
      </c>
    </row>
    <row r="44" spans="1:5" hidden="1" x14ac:dyDescent="0.25">
      <c r="A44" s="30">
        <f t="shared" si="1"/>
        <v>0</v>
      </c>
      <c r="B44" s="40"/>
      <c r="C44" s="30">
        <f>SUMIF('Escalões Jov'!G:G,'Clubes Jov'!B44,'Escalões Jov'!I:I)</f>
        <v>0</v>
      </c>
      <c r="E44" t="e">
        <f>LARGE($C$30:$C$44,#REF!)</f>
        <v>#REF!</v>
      </c>
    </row>
    <row r="45" spans="1:5" hidden="1" x14ac:dyDescent="0.25"/>
  </sheetData>
  <sortState ref="E6:F19">
    <sortCondition descending="1" ref="F6:F19"/>
  </sortState>
  <mergeCells count="3">
    <mergeCell ref="A26:C26"/>
    <mergeCell ref="A28:C28"/>
    <mergeCell ref="A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A2" sqref="A2"/>
    </sheetView>
  </sheetViews>
  <sheetFormatPr defaultRowHeight="15" x14ac:dyDescent="0.25"/>
  <sheetData>
    <row r="1" spans="1:2" x14ac:dyDescent="0.25">
      <c r="A1" s="33"/>
      <c r="B1" s="34" t="s">
        <v>10</v>
      </c>
    </row>
    <row r="2" spans="1:2" x14ac:dyDescent="0.25">
      <c r="A2" s="33" t="s">
        <v>11</v>
      </c>
      <c r="B2" s="35">
        <v>100</v>
      </c>
    </row>
    <row r="3" spans="1:2" x14ac:dyDescent="0.25">
      <c r="A3" s="33" t="s">
        <v>12</v>
      </c>
      <c r="B3" s="36">
        <v>99</v>
      </c>
    </row>
    <row r="4" spans="1:2" x14ac:dyDescent="0.25">
      <c r="A4" s="33" t="s">
        <v>13</v>
      </c>
      <c r="B4" s="36">
        <v>98</v>
      </c>
    </row>
    <row r="5" spans="1:2" x14ac:dyDescent="0.25">
      <c r="A5" s="33" t="s">
        <v>14</v>
      </c>
      <c r="B5" s="35">
        <v>97</v>
      </c>
    </row>
    <row r="6" spans="1:2" x14ac:dyDescent="0.25">
      <c r="A6" s="33" t="s">
        <v>15</v>
      </c>
      <c r="B6" s="36">
        <v>96</v>
      </c>
    </row>
    <row r="7" spans="1:2" x14ac:dyDescent="0.25">
      <c r="A7" s="33" t="s">
        <v>16</v>
      </c>
      <c r="B7" s="36">
        <v>95</v>
      </c>
    </row>
    <row r="8" spans="1:2" x14ac:dyDescent="0.25">
      <c r="A8" s="33" t="s">
        <v>17</v>
      </c>
      <c r="B8" s="35">
        <v>94</v>
      </c>
    </row>
    <row r="9" spans="1:2" x14ac:dyDescent="0.25">
      <c r="A9" s="33" t="s">
        <v>18</v>
      </c>
      <c r="B9" s="36">
        <v>93</v>
      </c>
    </row>
    <row r="10" spans="1:2" x14ac:dyDescent="0.25">
      <c r="A10" s="33" t="s">
        <v>19</v>
      </c>
      <c r="B10" s="36">
        <v>92</v>
      </c>
    </row>
    <row r="11" spans="1:2" x14ac:dyDescent="0.25">
      <c r="A11" s="33" t="s">
        <v>20</v>
      </c>
      <c r="B11" s="35">
        <v>91</v>
      </c>
    </row>
    <row r="12" spans="1:2" x14ac:dyDescent="0.25">
      <c r="A12" s="33" t="s">
        <v>21</v>
      </c>
      <c r="B12" s="36">
        <v>90</v>
      </c>
    </row>
    <row r="13" spans="1:2" x14ac:dyDescent="0.25">
      <c r="A13" s="33" t="s">
        <v>22</v>
      </c>
      <c r="B13" s="36">
        <v>89</v>
      </c>
    </row>
    <row r="14" spans="1:2" x14ac:dyDescent="0.25">
      <c r="A14" s="33" t="s">
        <v>23</v>
      </c>
      <c r="B14" s="35">
        <v>88</v>
      </c>
    </row>
    <row r="15" spans="1:2" x14ac:dyDescent="0.25">
      <c r="A15" s="33" t="s">
        <v>24</v>
      </c>
      <c r="B15" s="36">
        <v>87</v>
      </c>
    </row>
    <row r="16" spans="1:2" x14ac:dyDescent="0.25">
      <c r="A16" s="33" t="s">
        <v>25</v>
      </c>
      <c r="B16" s="36">
        <v>86</v>
      </c>
    </row>
    <row r="17" spans="1:2" x14ac:dyDescent="0.25">
      <c r="A17" s="33" t="s">
        <v>26</v>
      </c>
      <c r="B17" s="35">
        <v>85</v>
      </c>
    </row>
    <row r="18" spans="1:2" x14ac:dyDescent="0.25">
      <c r="A18" s="33" t="s">
        <v>27</v>
      </c>
      <c r="B18" s="36">
        <v>84</v>
      </c>
    </row>
    <row r="19" spans="1:2" x14ac:dyDescent="0.25">
      <c r="A19" s="33" t="s">
        <v>28</v>
      </c>
      <c r="B19" s="36">
        <v>83</v>
      </c>
    </row>
    <row r="20" spans="1:2" x14ac:dyDescent="0.25">
      <c r="A20" s="33" t="s">
        <v>29</v>
      </c>
      <c r="B20" s="35">
        <v>82</v>
      </c>
    </row>
    <row r="21" spans="1:2" x14ac:dyDescent="0.25">
      <c r="A21" s="33" t="s">
        <v>30</v>
      </c>
      <c r="B21" s="36">
        <v>81</v>
      </c>
    </row>
    <row r="22" spans="1:2" x14ac:dyDescent="0.25">
      <c r="A22" s="33" t="s">
        <v>31</v>
      </c>
      <c r="B22" s="36">
        <v>80</v>
      </c>
    </row>
    <row r="23" spans="1:2" x14ac:dyDescent="0.25">
      <c r="A23" s="33" t="s">
        <v>32</v>
      </c>
      <c r="B23" s="35">
        <v>79</v>
      </c>
    </row>
    <row r="24" spans="1:2" x14ac:dyDescent="0.25">
      <c r="A24" s="33" t="s">
        <v>33</v>
      </c>
      <c r="B24" s="36">
        <v>78</v>
      </c>
    </row>
    <row r="25" spans="1:2" x14ac:dyDescent="0.25">
      <c r="A25" s="33" t="s">
        <v>34</v>
      </c>
      <c r="B25" s="36">
        <v>77</v>
      </c>
    </row>
    <row r="26" spans="1:2" x14ac:dyDescent="0.25">
      <c r="A26" s="33" t="s">
        <v>35</v>
      </c>
      <c r="B26" s="35">
        <v>76</v>
      </c>
    </row>
    <row r="27" spans="1:2" x14ac:dyDescent="0.25">
      <c r="A27" s="33" t="s">
        <v>36</v>
      </c>
      <c r="B27" s="36">
        <v>75</v>
      </c>
    </row>
    <row r="28" spans="1:2" x14ac:dyDescent="0.25">
      <c r="A28" s="33" t="s">
        <v>37</v>
      </c>
      <c r="B28" s="36">
        <v>74</v>
      </c>
    </row>
    <row r="29" spans="1:2" x14ac:dyDescent="0.25">
      <c r="A29" s="33" t="s">
        <v>38</v>
      </c>
      <c r="B29" s="35">
        <v>73</v>
      </c>
    </row>
    <row r="30" spans="1:2" x14ac:dyDescent="0.25">
      <c r="A30" s="33" t="s">
        <v>39</v>
      </c>
      <c r="B30" s="36">
        <v>72</v>
      </c>
    </row>
    <row r="31" spans="1:2" x14ac:dyDescent="0.25">
      <c r="A31" s="33" t="s">
        <v>40</v>
      </c>
      <c r="B31" s="36">
        <v>71</v>
      </c>
    </row>
    <row r="32" spans="1:2" x14ac:dyDescent="0.25">
      <c r="A32" s="33" t="s">
        <v>41</v>
      </c>
      <c r="B32" s="35">
        <v>70</v>
      </c>
    </row>
    <row r="33" spans="1:2" x14ac:dyDescent="0.25">
      <c r="A33" s="33" t="s">
        <v>42</v>
      </c>
      <c r="B33" s="36">
        <v>69</v>
      </c>
    </row>
    <row r="34" spans="1:2" x14ac:dyDescent="0.25">
      <c r="A34" s="33" t="s">
        <v>43</v>
      </c>
      <c r="B34" s="36">
        <v>68</v>
      </c>
    </row>
    <row r="35" spans="1:2" x14ac:dyDescent="0.25">
      <c r="A35" s="33" t="s">
        <v>44</v>
      </c>
      <c r="B35" s="35">
        <v>67</v>
      </c>
    </row>
    <row r="36" spans="1:2" x14ac:dyDescent="0.25">
      <c r="A36" s="33" t="s">
        <v>45</v>
      </c>
      <c r="B36" s="36">
        <v>66</v>
      </c>
    </row>
    <row r="37" spans="1:2" x14ac:dyDescent="0.25">
      <c r="A37" s="33" t="s">
        <v>46</v>
      </c>
      <c r="B37" s="36">
        <v>65</v>
      </c>
    </row>
    <row r="38" spans="1:2" x14ac:dyDescent="0.25">
      <c r="A38" s="33" t="s">
        <v>47</v>
      </c>
      <c r="B38" s="35">
        <v>64</v>
      </c>
    </row>
    <row r="39" spans="1:2" x14ac:dyDescent="0.25">
      <c r="A39" s="33" t="s">
        <v>48</v>
      </c>
      <c r="B39" s="36">
        <v>63</v>
      </c>
    </row>
    <row r="40" spans="1:2" x14ac:dyDescent="0.25">
      <c r="A40" s="33" t="s">
        <v>49</v>
      </c>
      <c r="B40" s="36">
        <v>62</v>
      </c>
    </row>
    <row r="41" spans="1:2" x14ac:dyDescent="0.25">
      <c r="A41" s="33" t="s">
        <v>50</v>
      </c>
      <c r="B41" s="35">
        <v>61</v>
      </c>
    </row>
    <row r="42" spans="1:2" x14ac:dyDescent="0.25">
      <c r="A42" s="33" t="s">
        <v>51</v>
      </c>
      <c r="B42" s="36">
        <v>60</v>
      </c>
    </row>
    <row r="43" spans="1:2" x14ac:dyDescent="0.25">
      <c r="A43" s="33" t="s">
        <v>52</v>
      </c>
      <c r="B43" s="36">
        <v>59</v>
      </c>
    </row>
    <row r="44" spans="1:2" x14ac:dyDescent="0.25">
      <c r="A44" s="33" t="s">
        <v>53</v>
      </c>
      <c r="B44" s="35">
        <v>58</v>
      </c>
    </row>
    <row r="45" spans="1:2" x14ac:dyDescent="0.25">
      <c r="A45" s="33" t="s">
        <v>54</v>
      </c>
      <c r="B45" s="36">
        <v>57</v>
      </c>
    </row>
    <row r="46" spans="1:2" x14ac:dyDescent="0.25">
      <c r="A46" s="33" t="s">
        <v>55</v>
      </c>
      <c r="B46" s="36">
        <v>56</v>
      </c>
    </row>
    <row r="47" spans="1:2" x14ac:dyDescent="0.25">
      <c r="A47" s="33" t="s">
        <v>56</v>
      </c>
      <c r="B47" s="35">
        <v>55</v>
      </c>
    </row>
    <row r="48" spans="1:2" x14ac:dyDescent="0.25">
      <c r="A48" s="33" t="s">
        <v>57</v>
      </c>
      <c r="B48" s="36">
        <v>54</v>
      </c>
    </row>
    <row r="49" spans="1:2" x14ac:dyDescent="0.25">
      <c r="A49" s="33" t="s">
        <v>58</v>
      </c>
      <c r="B49" s="36">
        <v>53</v>
      </c>
    </row>
    <row r="50" spans="1:2" x14ac:dyDescent="0.25">
      <c r="A50" s="33" t="s">
        <v>59</v>
      </c>
      <c r="B50" s="35">
        <v>52</v>
      </c>
    </row>
    <row r="51" spans="1:2" x14ac:dyDescent="0.25">
      <c r="A51" s="33" t="s">
        <v>60</v>
      </c>
      <c r="B51" s="36">
        <v>51</v>
      </c>
    </row>
    <row r="52" spans="1:2" x14ac:dyDescent="0.25">
      <c r="A52" s="33" t="s">
        <v>61</v>
      </c>
      <c r="B52" s="36">
        <v>50</v>
      </c>
    </row>
    <row r="53" spans="1:2" x14ac:dyDescent="0.25">
      <c r="A53" s="33" t="s">
        <v>62</v>
      </c>
      <c r="B53" s="35">
        <v>49</v>
      </c>
    </row>
    <row r="54" spans="1:2" x14ac:dyDescent="0.25">
      <c r="A54" s="33" t="s">
        <v>63</v>
      </c>
      <c r="B54" s="36">
        <v>48</v>
      </c>
    </row>
    <row r="55" spans="1:2" x14ac:dyDescent="0.25">
      <c r="A55" s="33" t="s">
        <v>64</v>
      </c>
      <c r="B55" s="36">
        <v>47</v>
      </c>
    </row>
    <row r="56" spans="1:2" x14ac:dyDescent="0.25">
      <c r="A56" s="33" t="s">
        <v>65</v>
      </c>
      <c r="B56" s="35">
        <v>46</v>
      </c>
    </row>
    <row r="57" spans="1:2" x14ac:dyDescent="0.25">
      <c r="A57" s="33" t="s">
        <v>66</v>
      </c>
      <c r="B57" s="36">
        <v>45</v>
      </c>
    </row>
    <row r="58" spans="1:2" x14ac:dyDescent="0.25">
      <c r="A58" s="33" t="s">
        <v>67</v>
      </c>
      <c r="B58" s="36">
        <v>44</v>
      </c>
    </row>
    <row r="59" spans="1:2" x14ac:dyDescent="0.25">
      <c r="A59" s="33" t="s">
        <v>68</v>
      </c>
      <c r="B59" s="35">
        <v>43</v>
      </c>
    </row>
    <row r="60" spans="1:2" x14ac:dyDescent="0.25">
      <c r="A60" s="33" t="s">
        <v>69</v>
      </c>
      <c r="B60" s="36">
        <v>42</v>
      </c>
    </row>
    <row r="61" spans="1:2" x14ac:dyDescent="0.25">
      <c r="A61" s="33" t="s">
        <v>70</v>
      </c>
      <c r="B61" s="36">
        <v>41</v>
      </c>
    </row>
    <row r="62" spans="1:2" x14ac:dyDescent="0.25">
      <c r="A62" s="33" t="s">
        <v>71</v>
      </c>
      <c r="B62" s="35">
        <v>40</v>
      </c>
    </row>
    <row r="63" spans="1:2" x14ac:dyDescent="0.25">
      <c r="A63" s="33" t="s">
        <v>72</v>
      </c>
      <c r="B63" s="36">
        <v>39</v>
      </c>
    </row>
    <row r="64" spans="1:2" x14ac:dyDescent="0.25">
      <c r="A64" s="33" t="s">
        <v>73</v>
      </c>
      <c r="B64" s="36">
        <v>38</v>
      </c>
    </row>
    <row r="65" spans="1:2" x14ac:dyDescent="0.25">
      <c r="A65" s="33" t="s">
        <v>74</v>
      </c>
      <c r="B65" s="35">
        <v>37</v>
      </c>
    </row>
    <row r="66" spans="1:2" x14ac:dyDescent="0.25">
      <c r="A66" s="33" t="s">
        <v>75</v>
      </c>
      <c r="B66" s="36">
        <v>36</v>
      </c>
    </row>
    <row r="67" spans="1:2" x14ac:dyDescent="0.25">
      <c r="A67" s="33" t="s">
        <v>76</v>
      </c>
      <c r="B67" s="36">
        <v>35</v>
      </c>
    </row>
    <row r="68" spans="1:2" x14ac:dyDescent="0.25">
      <c r="A68" s="33" t="s">
        <v>77</v>
      </c>
      <c r="B68" s="35">
        <v>34</v>
      </c>
    </row>
    <row r="69" spans="1:2" x14ac:dyDescent="0.25">
      <c r="A69" s="33" t="s">
        <v>78</v>
      </c>
      <c r="B69" s="36">
        <v>33</v>
      </c>
    </row>
    <row r="70" spans="1:2" x14ac:dyDescent="0.25">
      <c r="A70" s="33" t="s">
        <v>79</v>
      </c>
      <c r="B70" s="36">
        <v>32</v>
      </c>
    </row>
    <row r="71" spans="1:2" x14ac:dyDescent="0.25">
      <c r="A71" s="33" t="s">
        <v>80</v>
      </c>
      <c r="B71" s="35">
        <v>31</v>
      </c>
    </row>
    <row r="72" spans="1:2" x14ac:dyDescent="0.25">
      <c r="A72" s="33" t="s">
        <v>81</v>
      </c>
      <c r="B72" s="36">
        <v>30</v>
      </c>
    </row>
    <row r="73" spans="1:2" x14ac:dyDescent="0.25">
      <c r="A73" s="33" t="s">
        <v>82</v>
      </c>
      <c r="B73" s="36">
        <v>29</v>
      </c>
    </row>
    <row r="74" spans="1:2" x14ac:dyDescent="0.25">
      <c r="A74" s="33" t="s">
        <v>83</v>
      </c>
      <c r="B74" s="35">
        <v>28</v>
      </c>
    </row>
    <row r="75" spans="1:2" x14ac:dyDescent="0.25">
      <c r="A75" s="33" t="s">
        <v>84</v>
      </c>
      <c r="B75" s="36">
        <v>27</v>
      </c>
    </row>
    <row r="76" spans="1:2" x14ac:dyDescent="0.25">
      <c r="A76" s="33" t="s">
        <v>85</v>
      </c>
      <c r="B76" s="36">
        <v>26</v>
      </c>
    </row>
    <row r="77" spans="1:2" x14ac:dyDescent="0.25">
      <c r="A77" s="33" t="s">
        <v>86</v>
      </c>
      <c r="B77" s="35">
        <v>25</v>
      </c>
    </row>
    <row r="78" spans="1:2" x14ac:dyDescent="0.25">
      <c r="A78" s="33" t="s">
        <v>87</v>
      </c>
      <c r="B78" s="36">
        <v>24</v>
      </c>
    </row>
    <row r="79" spans="1:2" x14ac:dyDescent="0.25">
      <c r="A79" s="33" t="s">
        <v>88</v>
      </c>
      <c r="B79" s="36">
        <v>23</v>
      </c>
    </row>
    <row r="80" spans="1:2" x14ac:dyDescent="0.25">
      <c r="A80" s="33" t="s">
        <v>89</v>
      </c>
      <c r="B80" s="35">
        <v>22</v>
      </c>
    </row>
    <row r="81" spans="1:2" x14ac:dyDescent="0.25">
      <c r="A81" s="33" t="s">
        <v>90</v>
      </c>
      <c r="B81" s="36">
        <v>21</v>
      </c>
    </row>
    <row r="82" spans="1:2" x14ac:dyDescent="0.25">
      <c r="A82" s="33" t="s">
        <v>91</v>
      </c>
      <c r="B82" s="36">
        <v>20</v>
      </c>
    </row>
    <row r="83" spans="1:2" x14ac:dyDescent="0.25">
      <c r="A83" s="33" t="s">
        <v>92</v>
      </c>
      <c r="B83" s="35">
        <v>19</v>
      </c>
    </row>
    <row r="84" spans="1:2" x14ac:dyDescent="0.25">
      <c r="A84" s="33" t="s">
        <v>93</v>
      </c>
      <c r="B84" s="36">
        <v>18</v>
      </c>
    </row>
    <row r="85" spans="1:2" x14ac:dyDescent="0.25">
      <c r="A85" s="33" t="s">
        <v>94</v>
      </c>
      <c r="B85" s="36">
        <v>17</v>
      </c>
    </row>
    <row r="86" spans="1:2" x14ac:dyDescent="0.25">
      <c r="A86" s="33" t="s">
        <v>95</v>
      </c>
      <c r="B86" s="35">
        <v>16</v>
      </c>
    </row>
    <row r="87" spans="1:2" x14ac:dyDescent="0.25">
      <c r="A87" s="33" t="s">
        <v>96</v>
      </c>
      <c r="B87" s="36">
        <v>15</v>
      </c>
    </row>
    <row r="88" spans="1:2" x14ac:dyDescent="0.25">
      <c r="A88" s="33" t="s">
        <v>97</v>
      </c>
      <c r="B88" s="36">
        <v>14</v>
      </c>
    </row>
    <row r="89" spans="1:2" x14ac:dyDescent="0.25">
      <c r="A89" s="33" t="s">
        <v>98</v>
      </c>
      <c r="B89" s="35">
        <v>13</v>
      </c>
    </row>
    <row r="90" spans="1:2" x14ac:dyDescent="0.25">
      <c r="A90" s="33" t="s">
        <v>99</v>
      </c>
      <c r="B90" s="36">
        <v>12</v>
      </c>
    </row>
    <row r="91" spans="1:2" x14ac:dyDescent="0.25">
      <c r="A91" s="33" t="s">
        <v>100</v>
      </c>
      <c r="B91" s="36">
        <v>11</v>
      </c>
    </row>
    <row r="92" spans="1:2" x14ac:dyDescent="0.25">
      <c r="A92" s="33" t="s">
        <v>101</v>
      </c>
      <c r="B92" s="35">
        <v>10</v>
      </c>
    </row>
    <row r="93" spans="1:2" x14ac:dyDescent="0.25">
      <c r="A93" s="33" t="s">
        <v>102</v>
      </c>
      <c r="B93" s="36">
        <v>9</v>
      </c>
    </row>
    <row r="94" spans="1:2" x14ac:dyDescent="0.25">
      <c r="A94" s="33" t="s">
        <v>103</v>
      </c>
      <c r="B94" s="36">
        <v>8</v>
      </c>
    </row>
    <row r="95" spans="1:2" x14ac:dyDescent="0.25">
      <c r="A95" s="33" t="s">
        <v>104</v>
      </c>
      <c r="B95" s="35">
        <v>7</v>
      </c>
    </row>
    <row r="96" spans="1:2" x14ac:dyDescent="0.25">
      <c r="A96" s="33" t="s">
        <v>105</v>
      </c>
      <c r="B96" s="36">
        <v>6</v>
      </c>
    </row>
    <row r="97" spans="1:2" x14ac:dyDescent="0.25">
      <c r="A97" s="33" t="s">
        <v>106</v>
      </c>
      <c r="B97" s="36">
        <v>5</v>
      </c>
    </row>
    <row r="98" spans="1:2" x14ac:dyDescent="0.25">
      <c r="A98" s="33" t="s">
        <v>107</v>
      </c>
      <c r="B98" s="35">
        <v>4</v>
      </c>
    </row>
    <row r="99" spans="1:2" x14ac:dyDescent="0.25">
      <c r="A99" s="33" t="s">
        <v>108</v>
      </c>
      <c r="B99" s="36">
        <v>3</v>
      </c>
    </row>
    <row r="100" spans="1:2" x14ac:dyDescent="0.25">
      <c r="A100" s="33" t="s">
        <v>109</v>
      </c>
      <c r="B100" s="36">
        <v>2</v>
      </c>
    </row>
    <row r="101" spans="1:2" x14ac:dyDescent="0.25">
      <c r="A101" s="33" t="s">
        <v>110</v>
      </c>
      <c r="B101" s="37">
        <v>1</v>
      </c>
    </row>
    <row r="102" spans="1:2" x14ac:dyDescent="0.25">
      <c r="A102" s="33" t="s">
        <v>111</v>
      </c>
      <c r="B102" s="37">
        <v>1</v>
      </c>
    </row>
    <row r="103" spans="1:2" x14ac:dyDescent="0.25">
      <c r="A103" s="33" t="s">
        <v>112</v>
      </c>
      <c r="B103" s="37">
        <v>1</v>
      </c>
    </row>
    <row r="104" spans="1:2" x14ac:dyDescent="0.25">
      <c r="A104" s="33" t="s">
        <v>113</v>
      </c>
      <c r="B104" s="37">
        <v>1</v>
      </c>
    </row>
    <row r="105" spans="1:2" x14ac:dyDescent="0.25">
      <c r="A105" s="33" t="s">
        <v>114</v>
      </c>
      <c r="B105" s="37">
        <v>1</v>
      </c>
    </row>
    <row r="106" spans="1:2" x14ac:dyDescent="0.25">
      <c r="A106" s="33" t="s">
        <v>115</v>
      </c>
      <c r="B106" s="37">
        <v>1</v>
      </c>
    </row>
    <row r="107" spans="1:2" x14ac:dyDescent="0.25">
      <c r="A107" s="33" t="s">
        <v>116</v>
      </c>
      <c r="B107" s="37">
        <v>1</v>
      </c>
    </row>
    <row r="108" spans="1:2" x14ac:dyDescent="0.25">
      <c r="A108" s="33" t="s">
        <v>117</v>
      </c>
      <c r="B108" s="37">
        <v>1</v>
      </c>
    </row>
    <row r="109" spans="1:2" x14ac:dyDescent="0.25">
      <c r="A109" s="33" t="s">
        <v>118</v>
      </c>
      <c r="B109" s="37">
        <v>1</v>
      </c>
    </row>
    <row r="110" spans="1:2" x14ac:dyDescent="0.25">
      <c r="A110" s="33" t="s">
        <v>119</v>
      </c>
      <c r="B110" s="37">
        <v>1</v>
      </c>
    </row>
    <row r="111" spans="1:2" x14ac:dyDescent="0.25">
      <c r="A111" s="33" t="s">
        <v>120</v>
      </c>
      <c r="B111" s="37">
        <v>1</v>
      </c>
    </row>
    <row r="112" spans="1:2" x14ac:dyDescent="0.25">
      <c r="A112" s="33" t="s">
        <v>121</v>
      </c>
      <c r="B112" s="37">
        <v>1</v>
      </c>
    </row>
    <row r="113" spans="1:2" x14ac:dyDescent="0.25">
      <c r="A113" s="33" t="s">
        <v>122</v>
      </c>
      <c r="B113" s="37">
        <v>1</v>
      </c>
    </row>
    <row r="114" spans="1:2" x14ac:dyDescent="0.25">
      <c r="A114" s="33" t="s">
        <v>123</v>
      </c>
      <c r="B114" s="37">
        <v>1</v>
      </c>
    </row>
    <row r="115" spans="1:2" x14ac:dyDescent="0.25">
      <c r="A115" s="33" t="s">
        <v>124</v>
      </c>
      <c r="B115" s="37">
        <v>1</v>
      </c>
    </row>
    <row r="116" spans="1:2" x14ac:dyDescent="0.25">
      <c r="A116" s="33" t="s">
        <v>125</v>
      </c>
      <c r="B116" s="37">
        <v>1</v>
      </c>
    </row>
    <row r="117" spans="1:2" x14ac:dyDescent="0.25">
      <c r="A117" s="33" t="s">
        <v>126</v>
      </c>
      <c r="B117" s="37">
        <v>1</v>
      </c>
    </row>
    <row r="118" spans="1:2" x14ac:dyDescent="0.25">
      <c r="A118" s="33" t="s">
        <v>127</v>
      </c>
      <c r="B118" s="37">
        <v>1</v>
      </c>
    </row>
    <row r="119" spans="1:2" x14ac:dyDescent="0.25">
      <c r="A119" s="33" t="s">
        <v>128</v>
      </c>
      <c r="B119" s="37">
        <v>1</v>
      </c>
    </row>
    <row r="120" spans="1:2" x14ac:dyDescent="0.25">
      <c r="A120" s="33" t="s">
        <v>129</v>
      </c>
      <c r="B120" s="37">
        <v>1</v>
      </c>
    </row>
    <row r="121" spans="1:2" x14ac:dyDescent="0.25">
      <c r="A121" s="33" t="s">
        <v>130</v>
      </c>
      <c r="B121" s="37">
        <v>1</v>
      </c>
    </row>
    <row r="122" spans="1:2" x14ac:dyDescent="0.25">
      <c r="A122" s="33" t="s">
        <v>131</v>
      </c>
      <c r="B122" s="37">
        <v>1</v>
      </c>
    </row>
    <row r="123" spans="1:2" x14ac:dyDescent="0.25">
      <c r="A123" s="33" t="s">
        <v>132</v>
      </c>
      <c r="B123" s="37">
        <v>1</v>
      </c>
    </row>
    <row r="124" spans="1:2" x14ac:dyDescent="0.25">
      <c r="A124" s="33" t="s">
        <v>133</v>
      </c>
      <c r="B124" s="37">
        <v>1</v>
      </c>
    </row>
    <row r="125" spans="1:2" x14ac:dyDescent="0.25">
      <c r="A125" s="33" t="s">
        <v>134</v>
      </c>
      <c r="B125" s="37">
        <v>1</v>
      </c>
    </row>
    <row r="126" spans="1:2" x14ac:dyDescent="0.25">
      <c r="A126" s="33" t="s">
        <v>135</v>
      </c>
      <c r="B126" s="37">
        <v>1</v>
      </c>
    </row>
    <row r="127" spans="1:2" x14ac:dyDescent="0.25">
      <c r="A127" s="33" t="s">
        <v>136</v>
      </c>
      <c r="B127" s="37">
        <v>1</v>
      </c>
    </row>
    <row r="128" spans="1:2" x14ac:dyDescent="0.25">
      <c r="A128" s="33" t="s">
        <v>137</v>
      </c>
      <c r="B128" s="37">
        <v>1</v>
      </c>
    </row>
    <row r="129" spans="1:2" x14ac:dyDescent="0.25">
      <c r="A129" s="33" t="s">
        <v>138</v>
      </c>
      <c r="B129" s="37">
        <v>1</v>
      </c>
    </row>
    <row r="130" spans="1:2" x14ac:dyDescent="0.25">
      <c r="A130" s="33" t="s">
        <v>139</v>
      </c>
      <c r="B130" s="37">
        <v>1</v>
      </c>
    </row>
    <row r="131" spans="1:2" x14ac:dyDescent="0.25">
      <c r="A131" s="33" t="s">
        <v>140</v>
      </c>
      <c r="B131" s="37">
        <v>1</v>
      </c>
    </row>
    <row r="132" spans="1:2" x14ac:dyDescent="0.25">
      <c r="A132" s="33" t="s">
        <v>141</v>
      </c>
      <c r="B132" s="37">
        <v>1</v>
      </c>
    </row>
    <row r="133" spans="1:2" x14ac:dyDescent="0.25">
      <c r="A133" s="33" t="s">
        <v>142</v>
      </c>
      <c r="B133" s="37">
        <v>1</v>
      </c>
    </row>
    <row r="134" spans="1:2" x14ac:dyDescent="0.25">
      <c r="A134" s="33" t="s">
        <v>143</v>
      </c>
      <c r="B134" s="37">
        <v>1</v>
      </c>
    </row>
    <row r="135" spans="1:2" x14ac:dyDescent="0.25">
      <c r="A135" s="33" t="s">
        <v>144</v>
      </c>
      <c r="B135" s="37">
        <v>1</v>
      </c>
    </row>
    <row r="136" spans="1:2" x14ac:dyDescent="0.25">
      <c r="A136" s="33" t="s">
        <v>145</v>
      </c>
      <c r="B136" s="37">
        <v>1</v>
      </c>
    </row>
    <row r="137" spans="1:2" x14ac:dyDescent="0.25">
      <c r="A137" s="33" t="s">
        <v>146</v>
      </c>
      <c r="B137" s="37">
        <v>1</v>
      </c>
    </row>
    <row r="138" spans="1:2" x14ac:dyDescent="0.25">
      <c r="A138" s="33" t="s">
        <v>147</v>
      </c>
      <c r="B138" s="37">
        <v>1</v>
      </c>
    </row>
    <row r="139" spans="1:2" x14ac:dyDescent="0.25">
      <c r="A139" s="33" t="s">
        <v>148</v>
      </c>
      <c r="B139" s="37">
        <v>1</v>
      </c>
    </row>
    <row r="140" spans="1:2" x14ac:dyDescent="0.25">
      <c r="A140" s="33" t="s">
        <v>149</v>
      </c>
      <c r="B140" s="37">
        <v>1</v>
      </c>
    </row>
    <row r="141" spans="1:2" x14ac:dyDescent="0.25">
      <c r="A141" s="33" t="s">
        <v>150</v>
      </c>
      <c r="B141" s="37">
        <v>1</v>
      </c>
    </row>
    <row r="142" spans="1:2" x14ac:dyDescent="0.25">
      <c r="A142" s="33" t="s">
        <v>151</v>
      </c>
      <c r="B142" s="37">
        <v>1</v>
      </c>
    </row>
    <row r="143" spans="1:2" x14ac:dyDescent="0.25">
      <c r="A143" s="33" t="s">
        <v>152</v>
      </c>
      <c r="B143" s="37">
        <v>1</v>
      </c>
    </row>
    <row r="144" spans="1:2" x14ac:dyDescent="0.25">
      <c r="A144" s="33" t="s">
        <v>153</v>
      </c>
      <c r="B144" s="37">
        <v>1</v>
      </c>
    </row>
    <row r="145" spans="1:2" x14ac:dyDescent="0.25">
      <c r="A145" s="33" t="s">
        <v>154</v>
      </c>
      <c r="B145" s="37">
        <v>1</v>
      </c>
    </row>
    <row r="146" spans="1:2" x14ac:dyDescent="0.25">
      <c r="A146" s="33" t="s">
        <v>155</v>
      </c>
      <c r="B146" s="37">
        <v>1</v>
      </c>
    </row>
    <row r="147" spans="1:2" x14ac:dyDescent="0.25">
      <c r="A147" s="33" t="s">
        <v>156</v>
      </c>
      <c r="B147" s="37">
        <v>1</v>
      </c>
    </row>
    <row r="148" spans="1:2" x14ac:dyDescent="0.25">
      <c r="A148" s="33" t="s">
        <v>157</v>
      </c>
      <c r="B148" s="37">
        <v>1</v>
      </c>
    </row>
    <row r="149" spans="1:2" x14ac:dyDescent="0.25">
      <c r="A149" s="33" t="s">
        <v>158</v>
      </c>
      <c r="B149" s="37">
        <v>1</v>
      </c>
    </row>
    <row r="150" spans="1:2" x14ac:dyDescent="0.25">
      <c r="A150" s="33" t="s">
        <v>159</v>
      </c>
      <c r="B150" s="37">
        <v>1</v>
      </c>
    </row>
    <row r="151" spans="1:2" x14ac:dyDescent="0.25">
      <c r="A151" s="33" t="s">
        <v>160</v>
      </c>
      <c r="B151" s="37">
        <v>1</v>
      </c>
    </row>
    <row r="152" spans="1:2" x14ac:dyDescent="0.25">
      <c r="A152" s="33" t="s">
        <v>161</v>
      </c>
      <c r="B152" s="37">
        <v>1</v>
      </c>
    </row>
    <row r="153" spans="1:2" x14ac:dyDescent="0.25">
      <c r="A153" s="33" t="s">
        <v>162</v>
      </c>
      <c r="B153" s="37">
        <v>1</v>
      </c>
    </row>
    <row r="154" spans="1:2" x14ac:dyDescent="0.25">
      <c r="A154" s="33" t="s">
        <v>163</v>
      </c>
      <c r="B154" s="37">
        <v>1</v>
      </c>
    </row>
    <row r="155" spans="1:2" x14ac:dyDescent="0.25">
      <c r="A155" s="33" t="s">
        <v>164</v>
      </c>
      <c r="B155" s="37">
        <v>1</v>
      </c>
    </row>
    <row r="156" spans="1:2" x14ac:dyDescent="0.25">
      <c r="A156" s="33" t="s">
        <v>165</v>
      </c>
      <c r="B156" s="37">
        <v>1</v>
      </c>
    </row>
    <row r="157" spans="1:2" x14ac:dyDescent="0.25">
      <c r="A157" s="33" t="s">
        <v>166</v>
      </c>
      <c r="B157" s="37">
        <v>1</v>
      </c>
    </row>
    <row r="158" spans="1:2" x14ac:dyDescent="0.25">
      <c r="A158" s="33" t="s">
        <v>167</v>
      </c>
      <c r="B158" s="37">
        <v>1</v>
      </c>
    </row>
    <row r="159" spans="1:2" x14ac:dyDescent="0.25">
      <c r="A159" s="33" t="s">
        <v>168</v>
      </c>
      <c r="B159" s="37">
        <v>1</v>
      </c>
    </row>
    <row r="160" spans="1:2" x14ac:dyDescent="0.25">
      <c r="A160" s="33" t="s">
        <v>169</v>
      </c>
      <c r="B160" s="37">
        <v>1</v>
      </c>
    </row>
    <row r="161" spans="1:2" x14ac:dyDescent="0.25">
      <c r="A161" s="33" t="s">
        <v>170</v>
      </c>
      <c r="B161" s="37">
        <v>1</v>
      </c>
    </row>
    <row r="162" spans="1:2" x14ac:dyDescent="0.25">
      <c r="A162" s="33" t="s">
        <v>171</v>
      </c>
      <c r="B162" s="37">
        <v>1</v>
      </c>
    </row>
    <row r="163" spans="1:2" x14ac:dyDescent="0.25">
      <c r="A163" s="33" t="s">
        <v>172</v>
      </c>
      <c r="B163" s="37">
        <v>1</v>
      </c>
    </row>
    <row r="164" spans="1:2" x14ac:dyDescent="0.25">
      <c r="A164" s="33" t="s">
        <v>173</v>
      </c>
      <c r="B164" s="37">
        <v>1</v>
      </c>
    </row>
    <row r="165" spans="1:2" x14ac:dyDescent="0.25">
      <c r="A165" s="33" t="s">
        <v>174</v>
      </c>
      <c r="B165" s="37">
        <v>1</v>
      </c>
    </row>
    <row r="166" spans="1:2" x14ac:dyDescent="0.25">
      <c r="A166" s="33" t="s">
        <v>175</v>
      </c>
      <c r="B166" s="37">
        <v>1</v>
      </c>
    </row>
    <row r="167" spans="1:2" x14ac:dyDescent="0.25">
      <c r="A167" s="33" t="s">
        <v>176</v>
      </c>
      <c r="B167" s="37">
        <v>1</v>
      </c>
    </row>
    <row r="168" spans="1:2" x14ac:dyDescent="0.25">
      <c r="A168" s="33" t="s">
        <v>177</v>
      </c>
      <c r="B168" s="37">
        <v>1</v>
      </c>
    </row>
    <row r="169" spans="1:2" x14ac:dyDescent="0.25">
      <c r="A169" s="33" t="s">
        <v>178</v>
      </c>
      <c r="B169" s="37">
        <v>1</v>
      </c>
    </row>
    <row r="170" spans="1:2" x14ac:dyDescent="0.25">
      <c r="A170" s="33" t="s">
        <v>179</v>
      </c>
      <c r="B170" s="37">
        <v>1</v>
      </c>
    </row>
    <row r="171" spans="1:2" x14ac:dyDescent="0.25">
      <c r="A171" s="33" t="s">
        <v>180</v>
      </c>
      <c r="B171" s="37">
        <v>1</v>
      </c>
    </row>
    <row r="172" spans="1:2" x14ac:dyDescent="0.25">
      <c r="A172" s="33" t="s">
        <v>181</v>
      </c>
      <c r="B172" s="37">
        <v>1</v>
      </c>
    </row>
    <row r="173" spans="1:2" x14ac:dyDescent="0.25">
      <c r="A173" s="33" t="s">
        <v>182</v>
      </c>
      <c r="B173" s="37">
        <v>1</v>
      </c>
    </row>
    <row r="174" spans="1:2" x14ac:dyDescent="0.25">
      <c r="A174" s="33" t="s">
        <v>183</v>
      </c>
      <c r="B174" s="37">
        <v>1</v>
      </c>
    </row>
    <row r="175" spans="1:2" x14ac:dyDescent="0.25">
      <c r="A175" s="33" t="s">
        <v>184</v>
      </c>
      <c r="B175" s="37">
        <v>1</v>
      </c>
    </row>
    <row r="176" spans="1:2" x14ac:dyDescent="0.25">
      <c r="A176" s="33" t="s">
        <v>185</v>
      </c>
      <c r="B176" s="37">
        <v>1</v>
      </c>
    </row>
    <row r="177" spans="1:2" x14ac:dyDescent="0.25">
      <c r="A177" s="33" t="s">
        <v>186</v>
      </c>
      <c r="B177" s="37">
        <v>1</v>
      </c>
    </row>
    <row r="178" spans="1:2" x14ac:dyDescent="0.25">
      <c r="A178" s="33" t="s">
        <v>187</v>
      </c>
      <c r="B178" s="37">
        <v>1</v>
      </c>
    </row>
    <row r="179" spans="1:2" x14ac:dyDescent="0.25">
      <c r="A179" s="33" t="s">
        <v>188</v>
      </c>
      <c r="B179" s="37">
        <v>1</v>
      </c>
    </row>
    <row r="180" spans="1:2" x14ac:dyDescent="0.25">
      <c r="A180" s="33" t="s">
        <v>189</v>
      </c>
      <c r="B180" s="37">
        <v>1</v>
      </c>
    </row>
    <row r="181" spans="1:2" x14ac:dyDescent="0.25">
      <c r="A181" s="33" t="s">
        <v>190</v>
      </c>
      <c r="B181" s="37">
        <v>1</v>
      </c>
    </row>
    <row r="182" spans="1:2" x14ac:dyDescent="0.25">
      <c r="A182" s="33" t="s">
        <v>191</v>
      </c>
      <c r="B182" s="37">
        <v>1</v>
      </c>
    </row>
    <row r="183" spans="1:2" x14ac:dyDescent="0.25">
      <c r="A183" s="33" t="s">
        <v>192</v>
      </c>
      <c r="B183" s="37">
        <v>1</v>
      </c>
    </row>
    <row r="184" spans="1:2" x14ac:dyDescent="0.25">
      <c r="A184" s="33" t="s">
        <v>193</v>
      </c>
      <c r="B184" s="37">
        <v>1</v>
      </c>
    </row>
    <row r="185" spans="1:2" x14ac:dyDescent="0.25">
      <c r="A185" s="33" t="s">
        <v>194</v>
      </c>
      <c r="B185" s="37">
        <v>1</v>
      </c>
    </row>
    <row r="186" spans="1:2" x14ac:dyDescent="0.25">
      <c r="A186" s="33" t="s">
        <v>195</v>
      </c>
      <c r="B186" s="37">
        <v>1</v>
      </c>
    </row>
    <row r="187" spans="1:2" x14ac:dyDescent="0.25">
      <c r="A187" s="33" t="s">
        <v>196</v>
      </c>
      <c r="B187" s="37">
        <v>1</v>
      </c>
    </row>
    <row r="188" spans="1:2" x14ac:dyDescent="0.25">
      <c r="A188" s="33" t="s">
        <v>197</v>
      </c>
      <c r="B188" s="37">
        <v>1</v>
      </c>
    </row>
    <row r="189" spans="1:2" x14ac:dyDescent="0.25">
      <c r="A189" s="33" t="s">
        <v>198</v>
      </c>
      <c r="B189" s="37">
        <v>1</v>
      </c>
    </row>
    <row r="190" spans="1:2" x14ac:dyDescent="0.25">
      <c r="A190" s="33" t="s">
        <v>199</v>
      </c>
      <c r="B190" s="37">
        <v>1</v>
      </c>
    </row>
    <row r="191" spans="1:2" x14ac:dyDescent="0.25">
      <c r="A191" s="33" t="s">
        <v>200</v>
      </c>
      <c r="B191" s="37">
        <v>1</v>
      </c>
    </row>
    <row r="192" spans="1:2" x14ac:dyDescent="0.25">
      <c r="A192" s="33" t="s">
        <v>201</v>
      </c>
      <c r="B192" s="37">
        <v>1</v>
      </c>
    </row>
    <row r="193" spans="1:2" x14ac:dyDescent="0.25">
      <c r="A193" s="33" t="s">
        <v>202</v>
      </c>
      <c r="B193" s="37">
        <v>1</v>
      </c>
    </row>
    <row r="194" spans="1:2" x14ac:dyDescent="0.25">
      <c r="A194" s="33" t="s">
        <v>203</v>
      </c>
      <c r="B194" s="37">
        <v>1</v>
      </c>
    </row>
    <row r="195" spans="1:2" x14ac:dyDescent="0.25">
      <c r="A195" s="33" t="s">
        <v>204</v>
      </c>
      <c r="B195" s="37">
        <v>1</v>
      </c>
    </row>
    <row r="196" spans="1:2" x14ac:dyDescent="0.25">
      <c r="A196" s="33" t="s">
        <v>205</v>
      </c>
      <c r="B196" s="37">
        <v>1</v>
      </c>
    </row>
    <row r="197" spans="1:2" x14ac:dyDescent="0.25">
      <c r="A197" s="33" t="s">
        <v>206</v>
      </c>
      <c r="B197" s="37">
        <v>1</v>
      </c>
    </row>
    <row r="198" spans="1:2" x14ac:dyDescent="0.25">
      <c r="A198" s="33" t="s">
        <v>207</v>
      </c>
      <c r="B198" s="37">
        <v>1</v>
      </c>
    </row>
    <row r="199" spans="1:2" x14ac:dyDescent="0.25">
      <c r="A199" s="33" t="s">
        <v>208</v>
      </c>
      <c r="B199" s="37">
        <v>1</v>
      </c>
    </row>
    <row r="200" spans="1:2" x14ac:dyDescent="0.25">
      <c r="A200" s="33" t="s">
        <v>209</v>
      </c>
      <c r="B200" s="37">
        <v>1</v>
      </c>
    </row>
    <row r="201" spans="1:2" x14ac:dyDescent="0.25">
      <c r="A201" s="33" t="s">
        <v>210</v>
      </c>
      <c r="B201" s="37">
        <v>1</v>
      </c>
    </row>
    <row r="202" spans="1:2" x14ac:dyDescent="0.25">
      <c r="A202" s="33" t="s">
        <v>211</v>
      </c>
      <c r="B202" s="37">
        <v>1</v>
      </c>
    </row>
    <row r="203" spans="1:2" x14ac:dyDescent="0.25">
      <c r="A203" s="33" t="s">
        <v>212</v>
      </c>
      <c r="B203" s="37">
        <v>1</v>
      </c>
    </row>
    <row r="204" spans="1:2" x14ac:dyDescent="0.25">
      <c r="A204" s="33" t="s">
        <v>213</v>
      </c>
      <c r="B204" s="37">
        <v>1</v>
      </c>
    </row>
    <row r="205" spans="1:2" x14ac:dyDescent="0.25">
      <c r="A205" s="33" t="s">
        <v>214</v>
      </c>
      <c r="B205" s="37">
        <v>1</v>
      </c>
    </row>
    <row r="206" spans="1:2" x14ac:dyDescent="0.25">
      <c r="A206" s="33" t="s">
        <v>215</v>
      </c>
      <c r="B206" s="37">
        <v>1</v>
      </c>
    </row>
    <row r="207" spans="1:2" x14ac:dyDescent="0.25">
      <c r="A207" s="33" t="s">
        <v>216</v>
      </c>
      <c r="B207" s="37">
        <v>1</v>
      </c>
    </row>
    <row r="208" spans="1:2" x14ac:dyDescent="0.25">
      <c r="A208" s="33" t="s">
        <v>217</v>
      </c>
      <c r="B208" s="37">
        <v>1</v>
      </c>
    </row>
    <row r="209" spans="1:2" x14ac:dyDescent="0.25">
      <c r="A209" s="33" t="s">
        <v>218</v>
      </c>
      <c r="B209" s="37">
        <v>1</v>
      </c>
    </row>
    <row r="210" spans="1:2" x14ac:dyDescent="0.25">
      <c r="A210" s="33" t="s">
        <v>219</v>
      </c>
      <c r="B210" s="37">
        <v>1</v>
      </c>
    </row>
    <row r="211" spans="1:2" x14ac:dyDescent="0.25">
      <c r="A211" s="33" t="s">
        <v>220</v>
      </c>
      <c r="B211" s="37">
        <v>1</v>
      </c>
    </row>
    <row r="212" spans="1:2" x14ac:dyDescent="0.25">
      <c r="A212" s="33" t="s">
        <v>221</v>
      </c>
      <c r="B212" s="3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6"/>
  <sheetViews>
    <sheetView topLeftCell="A31" workbookViewId="0">
      <selection activeCell="C14" sqref="C14:C15"/>
    </sheetView>
  </sheetViews>
  <sheetFormatPr defaultRowHeight="15" x14ac:dyDescent="0.25"/>
  <cols>
    <col min="1" max="1" width="31.7109375" bestFit="1" customWidth="1"/>
  </cols>
  <sheetData>
    <row r="1" spans="1:1" x14ac:dyDescent="0.25">
      <c r="A1" t="s">
        <v>553</v>
      </c>
    </row>
    <row r="2" spans="1:1" x14ac:dyDescent="0.25">
      <c r="A2" t="s">
        <v>553</v>
      </c>
    </row>
    <row r="3" spans="1:1" x14ac:dyDescent="0.25">
      <c r="A3" t="s">
        <v>553</v>
      </c>
    </row>
    <row r="4" spans="1:1" x14ac:dyDescent="0.25">
      <c r="A4" t="s">
        <v>553</v>
      </c>
    </row>
    <row r="5" spans="1:1" x14ac:dyDescent="0.25">
      <c r="A5" t="s">
        <v>553</v>
      </c>
    </row>
    <row r="6" spans="1:1" x14ac:dyDescent="0.25">
      <c r="A6" t="s">
        <v>553</v>
      </c>
    </row>
    <row r="7" spans="1:1" x14ac:dyDescent="0.25">
      <c r="A7" t="s">
        <v>553</v>
      </c>
    </row>
    <row r="8" spans="1:1" x14ac:dyDescent="0.25">
      <c r="A8" t="s">
        <v>238</v>
      </c>
    </row>
    <row r="9" spans="1:1" x14ac:dyDescent="0.25">
      <c r="A9" t="s">
        <v>238</v>
      </c>
    </row>
    <row r="10" spans="1:1" x14ac:dyDescent="0.25">
      <c r="A10" t="s">
        <v>238</v>
      </c>
    </row>
    <row r="11" spans="1:1" x14ac:dyDescent="0.25">
      <c r="A11" t="s">
        <v>238</v>
      </c>
    </row>
    <row r="12" spans="1:1" x14ac:dyDescent="0.25">
      <c r="A12" t="s">
        <v>238</v>
      </c>
    </row>
    <row r="13" spans="1:1" x14ac:dyDescent="0.25">
      <c r="A13" t="s">
        <v>238</v>
      </c>
    </row>
    <row r="14" spans="1:1" x14ac:dyDescent="0.25">
      <c r="A14" t="s">
        <v>238</v>
      </c>
    </row>
    <row r="15" spans="1:1" x14ac:dyDescent="0.25">
      <c r="A15" t="s">
        <v>238</v>
      </c>
    </row>
    <row r="16" spans="1:1" x14ac:dyDescent="0.25">
      <c r="A16" t="s">
        <v>238</v>
      </c>
    </row>
    <row r="17" spans="1:2" x14ac:dyDescent="0.25">
      <c r="A17" t="s">
        <v>238</v>
      </c>
    </row>
    <row r="18" spans="1:2" x14ac:dyDescent="0.25">
      <c r="A18" t="s">
        <v>238</v>
      </c>
    </row>
    <row r="19" spans="1:2" x14ac:dyDescent="0.25">
      <c r="A19" t="s">
        <v>238</v>
      </c>
    </row>
    <row r="20" spans="1:2" x14ac:dyDescent="0.25">
      <c r="A20" t="s">
        <v>238</v>
      </c>
    </row>
    <row r="21" spans="1:2" x14ac:dyDescent="0.25">
      <c r="A21" t="s">
        <v>238</v>
      </c>
    </row>
    <row r="22" spans="1:2" x14ac:dyDescent="0.25">
      <c r="A22" t="s">
        <v>238</v>
      </c>
    </row>
    <row r="23" spans="1:2" x14ac:dyDescent="0.25">
      <c r="A23" t="s">
        <v>238</v>
      </c>
    </row>
    <row r="24" spans="1:2" x14ac:dyDescent="0.25">
      <c r="A24" t="s">
        <v>238</v>
      </c>
    </row>
    <row r="25" spans="1:2" x14ac:dyDescent="0.25">
      <c r="A25" t="s">
        <v>238</v>
      </c>
      <c r="B25" t="s">
        <v>222</v>
      </c>
    </row>
    <row r="26" spans="1:2" x14ac:dyDescent="0.25">
      <c r="A26" t="s">
        <v>238</v>
      </c>
    </row>
    <row r="27" spans="1:2" x14ac:dyDescent="0.25">
      <c r="A27" t="s">
        <v>238</v>
      </c>
    </row>
    <row r="28" spans="1:2" x14ac:dyDescent="0.25">
      <c r="A28" t="s">
        <v>238</v>
      </c>
    </row>
    <row r="29" spans="1:2" x14ac:dyDescent="0.25">
      <c r="A29" t="s">
        <v>238</v>
      </c>
    </row>
    <row r="30" spans="1:2" x14ac:dyDescent="0.25">
      <c r="A30" t="s">
        <v>238</v>
      </c>
    </row>
    <row r="31" spans="1:2" x14ac:dyDescent="0.25">
      <c r="A31" t="s">
        <v>238</v>
      </c>
    </row>
    <row r="32" spans="1:2" x14ac:dyDescent="0.25">
      <c r="A32" t="s">
        <v>238</v>
      </c>
    </row>
    <row r="33" spans="1:1" x14ac:dyDescent="0.25">
      <c r="A33" t="s">
        <v>238</v>
      </c>
    </row>
    <row r="34" spans="1:1" x14ac:dyDescent="0.25">
      <c r="A34" t="s">
        <v>238</v>
      </c>
    </row>
    <row r="35" spans="1:1" x14ac:dyDescent="0.25">
      <c r="A35" t="s">
        <v>238</v>
      </c>
    </row>
    <row r="36" spans="1:1" x14ac:dyDescent="0.25">
      <c r="A36" t="s">
        <v>238</v>
      </c>
    </row>
    <row r="37" spans="1:1" x14ac:dyDescent="0.25">
      <c r="A37" t="s">
        <v>238</v>
      </c>
    </row>
    <row r="38" spans="1:1" x14ac:dyDescent="0.25">
      <c r="A38" t="s">
        <v>238</v>
      </c>
    </row>
    <row r="39" spans="1:1" x14ac:dyDescent="0.25">
      <c r="A39" t="s">
        <v>238</v>
      </c>
    </row>
    <row r="40" spans="1:1" x14ac:dyDescent="0.25">
      <c r="A40" t="s">
        <v>238</v>
      </c>
    </row>
    <row r="41" spans="1:1" x14ac:dyDescent="0.25">
      <c r="A41" t="s">
        <v>238</v>
      </c>
    </row>
    <row r="42" spans="1:1" x14ac:dyDescent="0.25">
      <c r="A42" t="s">
        <v>238</v>
      </c>
    </row>
    <row r="43" spans="1:1" x14ac:dyDescent="0.25">
      <c r="A43" t="s">
        <v>238</v>
      </c>
    </row>
    <row r="44" spans="1:1" x14ac:dyDescent="0.25">
      <c r="A44" t="s">
        <v>238</v>
      </c>
    </row>
    <row r="45" spans="1:1" x14ac:dyDescent="0.25">
      <c r="A45" t="s">
        <v>238</v>
      </c>
    </row>
    <row r="46" spans="1:1" x14ac:dyDescent="0.25">
      <c r="A46" t="s">
        <v>453</v>
      </c>
    </row>
    <row r="47" spans="1:1" x14ac:dyDescent="0.25">
      <c r="A47" t="s">
        <v>453</v>
      </c>
    </row>
    <row r="48" spans="1:1" x14ac:dyDescent="0.25">
      <c r="A48" t="s">
        <v>453</v>
      </c>
    </row>
    <row r="49" spans="1:2" x14ac:dyDescent="0.25">
      <c r="A49" t="s">
        <v>453</v>
      </c>
    </row>
    <row r="50" spans="1:2" x14ac:dyDescent="0.25">
      <c r="A50" t="s">
        <v>453</v>
      </c>
    </row>
    <row r="51" spans="1:2" x14ac:dyDescent="0.25">
      <c r="A51" t="s">
        <v>6</v>
      </c>
    </row>
    <row r="52" spans="1:2" x14ac:dyDescent="0.25">
      <c r="A52" t="s">
        <v>6</v>
      </c>
    </row>
    <row r="53" spans="1:2" x14ac:dyDescent="0.25">
      <c r="A53" t="s">
        <v>6</v>
      </c>
      <c r="B53" t="s">
        <v>222</v>
      </c>
    </row>
    <row r="54" spans="1:2" x14ac:dyDescent="0.25">
      <c r="A54" t="s">
        <v>6</v>
      </c>
    </row>
    <row r="55" spans="1:2" x14ac:dyDescent="0.25">
      <c r="A55" t="s">
        <v>6</v>
      </c>
    </row>
    <row r="56" spans="1:2" x14ac:dyDescent="0.25">
      <c r="A56" t="s">
        <v>6</v>
      </c>
    </row>
    <row r="57" spans="1:2" x14ac:dyDescent="0.25">
      <c r="A57" t="s">
        <v>6</v>
      </c>
    </row>
    <row r="58" spans="1:2" x14ac:dyDescent="0.25">
      <c r="A58" t="s">
        <v>6</v>
      </c>
    </row>
    <row r="59" spans="1:2" x14ac:dyDescent="0.25">
      <c r="A59" t="s">
        <v>6</v>
      </c>
    </row>
    <row r="60" spans="1:2" x14ac:dyDescent="0.25">
      <c r="A60" t="s">
        <v>6</v>
      </c>
    </row>
    <row r="61" spans="1:2" x14ac:dyDescent="0.25">
      <c r="A61" t="s">
        <v>6</v>
      </c>
    </row>
    <row r="62" spans="1:2" x14ac:dyDescent="0.25">
      <c r="A62" t="s">
        <v>6</v>
      </c>
    </row>
    <row r="63" spans="1:2" x14ac:dyDescent="0.25">
      <c r="A63" t="s">
        <v>6</v>
      </c>
    </row>
    <row r="64" spans="1:2" x14ac:dyDescent="0.25">
      <c r="A64" t="s">
        <v>237</v>
      </c>
    </row>
    <row r="65" spans="1:2" x14ac:dyDescent="0.25">
      <c r="A65" t="s">
        <v>237</v>
      </c>
    </row>
    <row r="66" spans="1:2" x14ac:dyDescent="0.25">
      <c r="A66" t="s">
        <v>237</v>
      </c>
    </row>
    <row r="67" spans="1:2" x14ac:dyDescent="0.25">
      <c r="A67" t="s">
        <v>237</v>
      </c>
    </row>
    <row r="68" spans="1:2" x14ac:dyDescent="0.25">
      <c r="A68" t="s">
        <v>237</v>
      </c>
    </row>
    <row r="69" spans="1:2" x14ac:dyDescent="0.25">
      <c r="A69" t="s">
        <v>237</v>
      </c>
    </row>
    <row r="70" spans="1:2" x14ac:dyDescent="0.25">
      <c r="A70" t="s">
        <v>237</v>
      </c>
    </row>
    <row r="71" spans="1:2" x14ac:dyDescent="0.25">
      <c r="A71" t="s">
        <v>237</v>
      </c>
    </row>
    <row r="72" spans="1:2" x14ac:dyDescent="0.25">
      <c r="A72" t="s">
        <v>237</v>
      </c>
    </row>
    <row r="73" spans="1:2" x14ac:dyDescent="0.25">
      <c r="A73" t="s">
        <v>237</v>
      </c>
    </row>
    <row r="74" spans="1:2" x14ac:dyDescent="0.25">
      <c r="A74" t="s">
        <v>237</v>
      </c>
    </row>
    <row r="75" spans="1:2" x14ac:dyDescent="0.25">
      <c r="A75" t="s">
        <v>237</v>
      </c>
    </row>
    <row r="76" spans="1:2" x14ac:dyDescent="0.25">
      <c r="A76" t="s">
        <v>237</v>
      </c>
    </row>
    <row r="77" spans="1:2" x14ac:dyDescent="0.25">
      <c r="A77" t="s">
        <v>237</v>
      </c>
    </row>
    <row r="78" spans="1:2" x14ac:dyDescent="0.25">
      <c r="A78" t="s">
        <v>237</v>
      </c>
    </row>
    <row r="79" spans="1:2" x14ac:dyDescent="0.25">
      <c r="A79" t="s">
        <v>237</v>
      </c>
      <c r="B79" t="s">
        <v>222</v>
      </c>
    </row>
    <row r="80" spans="1:2" x14ac:dyDescent="0.25">
      <c r="A80" t="s">
        <v>237</v>
      </c>
    </row>
    <row r="81" spans="1:1" x14ac:dyDescent="0.25">
      <c r="A81" t="s">
        <v>237</v>
      </c>
    </row>
    <row r="82" spans="1:1" x14ac:dyDescent="0.25">
      <c r="A82" t="s">
        <v>237</v>
      </c>
    </row>
    <row r="83" spans="1:1" x14ac:dyDescent="0.25">
      <c r="A83" t="s">
        <v>237</v>
      </c>
    </row>
    <row r="84" spans="1:1" x14ac:dyDescent="0.25">
      <c r="A84" t="s">
        <v>237</v>
      </c>
    </row>
    <row r="85" spans="1:1" x14ac:dyDescent="0.25">
      <c r="A85" t="s">
        <v>237</v>
      </c>
    </row>
    <row r="86" spans="1:1" x14ac:dyDescent="0.25">
      <c r="A86" t="s">
        <v>237</v>
      </c>
    </row>
    <row r="87" spans="1:1" x14ac:dyDescent="0.25">
      <c r="A87" t="s">
        <v>237</v>
      </c>
    </row>
    <row r="88" spans="1:1" x14ac:dyDescent="0.25">
      <c r="A88" t="s">
        <v>237</v>
      </c>
    </row>
    <row r="89" spans="1:1" x14ac:dyDescent="0.25">
      <c r="A89" t="s">
        <v>237</v>
      </c>
    </row>
    <row r="90" spans="1:1" x14ac:dyDescent="0.25">
      <c r="A90" t="s">
        <v>237</v>
      </c>
    </row>
    <row r="91" spans="1:1" x14ac:dyDescent="0.25">
      <c r="A91" t="s">
        <v>237</v>
      </c>
    </row>
    <row r="92" spans="1:1" x14ac:dyDescent="0.25">
      <c r="A92" t="s">
        <v>237</v>
      </c>
    </row>
    <row r="93" spans="1:1" x14ac:dyDescent="0.25">
      <c r="A93" t="s">
        <v>237</v>
      </c>
    </row>
    <row r="94" spans="1:1" x14ac:dyDescent="0.25">
      <c r="A94" t="s">
        <v>237</v>
      </c>
    </row>
    <row r="95" spans="1:1" x14ac:dyDescent="0.25">
      <c r="A95" t="s">
        <v>536</v>
      </c>
    </row>
    <row r="96" spans="1:1" x14ac:dyDescent="0.25">
      <c r="A96" t="s">
        <v>536</v>
      </c>
    </row>
    <row r="97" spans="1:1" x14ac:dyDescent="0.25">
      <c r="A97" t="s">
        <v>236</v>
      </c>
    </row>
    <row r="98" spans="1:1" x14ac:dyDescent="0.25">
      <c r="A98" t="s">
        <v>236</v>
      </c>
    </row>
    <row r="99" spans="1:1" x14ac:dyDescent="0.25">
      <c r="A99" t="s">
        <v>236</v>
      </c>
    </row>
    <row r="100" spans="1:1" x14ac:dyDescent="0.25">
      <c r="A100" t="s">
        <v>236</v>
      </c>
    </row>
    <row r="101" spans="1:1" x14ac:dyDescent="0.25">
      <c r="A101" t="s">
        <v>236</v>
      </c>
    </row>
    <row r="102" spans="1:1" x14ac:dyDescent="0.25">
      <c r="A102" t="s">
        <v>236</v>
      </c>
    </row>
    <row r="103" spans="1:1" x14ac:dyDescent="0.25">
      <c r="A103" t="s">
        <v>236</v>
      </c>
    </row>
    <row r="104" spans="1:1" x14ac:dyDescent="0.25">
      <c r="A104" t="s">
        <v>236</v>
      </c>
    </row>
    <row r="105" spans="1:1" x14ac:dyDescent="0.25">
      <c r="A105" t="s">
        <v>239</v>
      </c>
    </row>
    <row r="106" spans="1:1" x14ac:dyDescent="0.25">
      <c r="A106" t="s">
        <v>239</v>
      </c>
    </row>
    <row r="107" spans="1:1" x14ac:dyDescent="0.25">
      <c r="A107" t="s">
        <v>239</v>
      </c>
    </row>
    <row r="108" spans="1:1" x14ac:dyDescent="0.25">
      <c r="A108" t="s">
        <v>239</v>
      </c>
    </row>
    <row r="109" spans="1:1" x14ac:dyDescent="0.25">
      <c r="A109" t="s">
        <v>239</v>
      </c>
    </row>
    <row r="110" spans="1:1" x14ac:dyDescent="0.25">
      <c r="A110" t="s">
        <v>239</v>
      </c>
    </row>
    <row r="111" spans="1:1" x14ac:dyDescent="0.25">
      <c r="A111" t="s">
        <v>239</v>
      </c>
    </row>
    <row r="112" spans="1:1" x14ac:dyDescent="0.25">
      <c r="A112" t="s">
        <v>239</v>
      </c>
    </row>
    <row r="113" spans="1:2" x14ac:dyDescent="0.25">
      <c r="A113" t="s">
        <v>239</v>
      </c>
    </row>
    <row r="114" spans="1:2" x14ac:dyDescent="0.25">
      <c r="A114" t="s">
        <v>239</v>
      </c>
    </row>
    <row r="115" spans="1:2" x14ac:dyDescent="0.25">
      <c r="A115" t="s">
        <v>239</v>
      </c>
    </row>
    <row r="116" spans="1:2" x14ac:dyDescent="0.25">
      <c r="A116" t="s">
        <v>239</v>
      </c>
    </row>
    <row r="117" spans="1:2" x14ac:dyDescent="0.25">
      <c r="A117" t="s">
        <v>239</v>
      </c>
      <c r="B117" t="s">
        <v>222</v>
      </c>
    </row>
    <row r="118" spans="1:2" x14ac:dyDescent="0.25">
      <c r="A118" t="s">
        <v>239</v>
      </c>
    </row>
    <row r="119" spans="1:2" x14ac:dyDescent="0.25">
      <c r="A119" t="s">
        <v>239</v>
      </c>
    </row>
    <row r="120" spans="1:2" x14ac:dyDescent="0.25">
      <c r="A120" t="s">
        <v>239</v>
      </c>
    </row>
    <row r="121" spans="1:2" x14ac:dyDescent="0.25">
      <c r="A121" t="s">
        <v>239</v>
      </c>
    </row>
    <row r="122" spans="1:2" x14ac:dyDescent="0.25">
      <c r="A122" t="s">
        <v>547</v>
      </c>
    </row>
    <row r="123" spans="1:2" x14ac:dyDescent="0.25">
      <c r="A123" t="s">
        <v>547</v>
      </c>
    </row>
    <row r="124" spans="1:2" x14ac:dyDescent="0.25">
      <c r="A124" t="s">
        <v>547</v>
      </c>
    </row>
    <row r="125" spans="1:2" x14ac:dyDescent="0.25">
      <c r="A125" t="s">
        <v>547</v>
      </c>
    </row>
    <row r="126" spans="1:2" x14ac:dyDescent="0.25">
      <c r="A126" t="s">
        <v>547</v>
      </c>
    </row>
    <row r="127" spans="1:2" x14ac:dyDescent="0.25">
      <c r="A127" t="s">
        <v>547</v>
      </c>
    </row>
    <row r="128" spans="1:2" x14ac:dyDescent="0.25">
      <c r="A128" t="s">
        <v>240</v>
      </c>
    </row>
    <row r="129" spans="1:2" x14ac:dyDescent="0.25">
      <c r="A129" t="s">
        <v>240</v>
      </c>
    </row>
    <row r="130" spans="1:2" x14ac:dyDescent="0.25">
      <c r="A130" t="s">
        <v>240</v>
      </c>
    </row>
    <row r="131" spans="1:2" x14ac:dyDescent="0.25">
      <c r="A131" t="s">
        <v>240</v>
      </c>
    </row>
    <row r="132" spans="1:2" x14ac:dyDescent="0.25">
      <c r="A132" t="s">
        <v>240</v>
      </c>
    </row>
    <row r="133" spans="1:2" x14ac:dyDescent="0.25">
      <c r="A133" t="s">
        <v>240</v>
      </c>
    </row>
    <row r="134" spans="1:2" x14ac:dyDescent="0.25">
      <c r="A134" t="s">
        <v>240</v>
      </c>
    </row>
    <row r="135" spans="1:2" x14ac:dyDescent="0.25">
      <c r="A135" t="s">
        <v>240</v>
      </c>
    </row>
    <row r="136" spans="1:2" x14ac:dyDescent="0.25">
      <c r="A136" t="s">
        <v>240</v>
      </c>
    </row>
    <row r="137" spans="1:2" x14ac:dyDescent="0.25">
      <c r="A137" t="s">
        <v>240</v>
      </c>
    </row>
    <row r="138" spans="1:2" x14ac:dyDescent="0.25">
      <c r="A138" t="s">
        <v>240</v>
      </c>
    </row>
    <row r="139" spans="1:2" x14ac:dyDescent="0.25">
      <c r="A139" t="s">
        <v>240</v>
      </c>
    </row>
    <row r="140" spans="1:2" x14ac:dyDescent="0.25">
      <c r="A140" t="s">
        <v>240</v>
      </c>
    </row>
    <row r="141" spans="1:2" x14ac:dyDescent="0.25">
      <c r="A141" t="s">
        <v>245</v>
      </c>
    </row>
    <row r="142" spans="1:2" x14ac:dyDescent="0.25">
      <c r="A142" t="s">
        <v>245</v>
      </c>
    </row>
    <row r="143" spans="1:2" x14ac:dyDescent="0.25">
      <c r="A143" t="s">
        <v>245</v>
      </c>
    </row>
    <row r="144" spans="1:2" x14ac:dyDescent="0.25">
      <c r="A144" t="s">
        <v>245</v>
      </c>
      <c r="B144" t="s">
        <v>222</v>
      </c>
    </row>
    <row r="145" spans="1:2" x14ac:dyDescent="0.25">
      <c r="A145" t="s">
        <v>245</v>
      </c>
      <c r="B145">
        <v>4.6527777777777774E-3</v>
      </c>
    </row>
    <row r="146" spans="1:2" x14ac:dyDescent="0.25">
      <c r="A146" t="s">
        <v>245</v>
      </c>
      <c r="B146">
        <v>4.8032407407407407E-3</v>
      </c>
    </row>
    <row r="147" spans="1:2" x14ac:dyDescent="0.25">
      <c r="A147" t="s">
        <v>245</v>
      </c>
      <c r="B147">
        <v>4.8495370370370368E-3</v>
      </c>
    </row>
    <row r="148" spans="1:2" x14ac:dyDescent="0.25">
      <c r="A148" t="s">
        <v>245</v>
      </c>
      <c r="B148">
        <v>5.1736111111111115E-3</v>
      </c>
    </row>
    <row r="149" spans="1:2" x14ac:dyDescent="0.25">
      <c r="A149" t="s">
        <v>245</v>
      </c>
      <c r="B149">
        <v>5.2199074074074066E-3</v>
      </c>
    </row>
    <row r="150" spans="1:2" x14ac:dyDescent="0.25">
      <c r="A150" t="s">
        <v>245</v>
      </c>
      <c r="B150">
        <v>5.2546296296296299E-3</v>
      </c>
    </row>
    <row r="151" spans="1:2" x14ac:dyDescent="0.25">
      <c r="A151" t="s">
        <v>245</v>
      </c>
      <c r="B151">
        <v>5.3935185185185188E-3</v>
      </c>
    </row>
    <row r="152" spans="1:2" x14ac:dyDescent="0.25">
      <c r="A152" t="s">
        <v>245</v>
      </c>
      <c r="B152">
        <v>5.4050925925925924E-3</v>
      </c>
    </row>
    <row r="153" spans="1:2" x14ac:dyDescent="0.25">
      <c r="A153" t="s">
        <v>245</v>
      </c>
      <c r="B153">
        <v>5.5092592592592589E-3</v>
      </c>
    </row>
    <row r="154" spans="1:2" x14ac:dyDescent="0.25">
      <c r="A154" t="s">
        <v>245</v>
      </c>
      <c r="B154">
        <v>5.6365740740740742E-3</v>
      </c>
    </row>
    <row r="155" spans="1:2" x14ac:dyDescent="0.25">
      <c r="A155" t="s">
        <v>245</v>
      </c>
      <c r="B155">
        <v>5.6597222222222222E-3</v>
      </c>
    </row>
    <row r="156" spans="1:2" x14ac:dyDescent="0.25">
      <c r="A156" t="s">
        <v>245</v>
      </c>
      <c r="B156">
        <v>5.6712962962962958E-3</v>
      </c>
    </row>
    <row r="157" spans="1:2" x14ac:dyDescent="0.25">
      <c r="A157" t="s">
        <v>245</v>
      </c>
      <c r="B157">
        <v>5.7060185185185191E-3</v>
      </c>
    </row>
    <row r="158" spans="1:2" x14ac:dyDescent="0.25">
      <c r="A158" t="s">
        <v>245</v>
      </c>
      <c r="B158">
        <v>5.7175925925925927E-3</v>
      </c>
    </row>
    <row r="159" spans="1:2" x14ac:dyDescent="0.25">
      <c r="A159" t="s">
        <v>245</v>
      </c>
      <c r="B159">
        <v>5.7638888888888887E-3</v>
      </c>
    </row>
    <row r="160" spans="1:2" x14ac:dyDescent="0.25">
      <c r="A160" t="s">
        <v>245</v>
      </c>
      <c r="B160">
        <v>5.7754629629629623E-3</v>
      </c>
    </row>
    <row r="161" spans="1:2" x14ac:dyDescent="0.25">
      <c r="A161" t="s">
        <v>245</v>
      </c>
      <c r="B161">
        <v>5.8796296296296296E-3</v>
      </c>
    </row>
    <row r="162" spans="1:2" x14ac:dyDescent="0.25">
      <c r="A162" t="s">
        <v>245</v>
      </c>
      <c r="B162">
        <v>5.9259259259259256E-3</v>
      </c>
    </row>
    <row r="163" spans="1:2" x14ac:dyDescent="0.25">
      <c r="A163" t="s">
        <v>242</v>
      </c>
      <c r="B163">
        <v>5.9837962962962961E-3</v>
      </c>
    </row>
    <row r="164" spans="1:2" x14ac:dyDescent="0.25">
      <c r="A164" t="s">
        <v>242</v>
      </c>
      <c r="B164">
        <v>5.9953703703703697E-3</v>
      </c>
    </row>
    <row r="165" spans="1:2" x14ac:dyDescent="0.25">
      <c r="A165" t="s">
        <v>242</v>
      </c>
      <c r="B165">
        <v>6.0648148148148145E-3</v>
      </c>
    </row>
    <row r="166" spans="1:2" x14ac:dyDescent="0.25">
      <c r="A166" t="s">
        <v>242</v>
      </c>
      <c r="B166">
        <v>6.076388888888889E-3</v>
      </c>
    </row>
    <row r="167" spans="1:2" x14ac:dyDescent="0.25">
      <c r="A167" t="s">
        <v>242</v>
      </c>
      <c r="B167">
        <v>6.7013888888888887E-3</v>
      </c>
    </row>
    <row r="168" spans="1:2" x14ac:dyDescent="0.25">
      <c r="A168" t="s">
        <v>242</v>
      </c>
      <c r="B168">
        <v>6.7129629629629622E-3</v>
      </c>
    </row>
    <row r="169" spans="1:2" x14ac:dyDescent="0.25">
      <c r="A169" t="s">
        <v>242</v>
      </c>
      <c r="B169">
        <v>7.3726851851851861E-3</v>
      </c>
    </row>
    <row r="170" spans="1:2" x14ac:dyDescent="0.25">
      <c r="A170" t="s">
        <v>242</v>
      </c>
    </row>
    <row r="171" spans="1:2" x14ac:dyDescent="0.25">
      <c r="A171" t="s">
        <v>242</v>
      </c>
    </row>
    <row r="172" spans="1:2" x14ac:dyDescent="0.25">
      <c r="A172" t="s">
        <v>242</v>
      </c>
    </row>
    <row r="173" spans="1:2" x14ac:dyDescent="0.25">
      <c r="A173" t="s">
        <v>235</v>
      </c>
      <c r="B173" t="s">
        <v>222</v>
      </c>
    </row>
    <row r="174" spans="1:2" x14ac:dyDescent="0.25">
      <c r="A174" t="s">
        <v>235</v>
      </c>
      <c r="B174">
        <v>3.6342592592592594E-3</v>
      </c>
    </row>
    <row r="175" spans="1:2" x14ac:dyDescent="0.25">
      <c r="A175" t="s">
        <v>235</v>
      </c>
      <c r="B175">
        <v>4.0046296296296297E-3</v>
      </c>
    </row>
    <row r="176" spans="1:2" x14ac:dyDescent="0.25">
      <c r="A176" t="s">
        <v>235</v>
      </c>
      <c r="B176">
        <v>4.0162037037037033E-3</v>
      </c>
    </row>
    <row r="177" spans="1:2" x14ac:dyDescent="0.25">
      <c r="A177" t="s">
        <v>235</v>
      </c>
      <c r="B177">
        <v>4.0972222222222226E-3</v>
      </c>
    </row>
    <row r="178" spans="1:2" x14ac:dyDescent="0.25">
      <c r="A178" t="s">
        <v>235</v>
      </c>
      <c r="B178">
        <v>4.1435185185185186E-3</v>
      </c>
    </row>
    <row r="179" spans="1:2" x14ac:dyDescent="0.25">
      <c r="A179" t="s">
        <v>235</v>
      </c>
      <c r="B179">
        <v>4.363425925925926E-3</v>
      </c>
    </row>
    <row r="180" spans="1:2" x14ac:dyDescent="0.25">
      <c r="A180" t="s">
        <v>235</v>
      </c>
      <c r="B180">
        <v>4.4328703703703709E-3</v>
      </c>
    </row>
    <row r="181" spans="1:2" x14ac:dyDescent="0.25">
      <c r="A181" t="s">
        <v>235</v>
      </c>
      <c r="B181">
        <v>4.6064814814814814E-3</v>
      </c>
    </row>
    <row r="182" spans="1:2" x14ac:dyDescent="0.25">
      <c r="A182" t="s">
        <v>235</v>
      </c>
      <c r="B182">
        <v>4.7453703703703703E-3</v>
      </c>
    </row>
    <row r="183" spans="1:2" x14ac:dyDescent="0.25">
      <c r="A183" t="s">
        <v>235</v>
      </c>
      <c r="B183">
        <v>4.7800925925925919E-3</v>
      </c>
    </row>
    <row r="184" spans="1:2" x14ac:dyDescent="0.25">
      <c r="A184" t="s">
        <v>235</v>
      </c>
      <c r="B184">
        <v>4.8495370370370368E-3</v>
      </c>
    </row>
    <row r="185" spans="1:2" x14ac:dyDescent="0.25">
      <c r="A185" t="s">
        <v>235</v>
      </c>
      <c r="B185">
        <v>4.9074074074074072E-3</v>
      </c>
    </row>
    <row r="186" spans="1:2" x14ac:dyDescent="0.25">
      <c r="A186" t="s">
        <v>235</v>
      </c>
      <c r="B186">
        <v>4.9189814814814816E-3</v>
      </c>
    </row>
    <row r="187" spans="1:2" x14ac:dyDescent="0.25">
      <c r="A187" t="s">
        <v>235</v>
      </c>
      <c r="B187">
        <v>4.9768518518518521E-3</v>
      </c>
    </row>
    <row r="188" spans="1:2" x14ac:dyDescent="0.25">
      <c r="A188" t="s">
        <v>235</v>
      </c>
      <c r="B188">
        <v>4.9884259259259265E-3</v>
      </c>
    </row>
    <row r="189" spans="1:2" x14ac:dyDescent="0.25">
      <c r="A189" t="s">
        <v>246</v>
      </c>
      <c r="B189">
        <v>5.0115740740740737E-3</v>
      </c>
    </row>
    <row r="190" spans="1:2" x14ac:dyDescent="0.25">
      <c r="A190" t="s">
        <v>246</v>
      </c>
      <c r="B190">
        <v>5.185185185185185E-3</v>
      </c>
    </row>
    <row r="191" spans="1:2" x14ac:dyDescent="0.25">
      <c r="A191" t="s">
        <v>246</v>
      </c>
      <c r="B191">
        <v>5.3587962962962964E-3</v>
      </c>
    </row>
    <row r="192" spans="1:2" x14ac:dyDescent="0.25">
      <c r="A192" t="s">
        <v>246</v>
      </c>
      <c r="B192">
        <v>5.3819444444444453E-3</v>
      </c>
    </row>
    <row r="193" spans="1:2" x14ac:dyDescent="0.25">
      <c r="A193" t="s">
        <v>246</v>
      </c>
      <c r="B193">
        <v>5.4513888888888884E-3</v>
      </c>
    </row>
    <row r="194" spans="1:2" x14ac:dyDescent="0.25">
      <c r="A194" t="s">
        <v>246</v>
      </c>
      <c r="B194">
        <v>5.7986111111111112E-3</v>
      </c>
    </row>
    <row r="195" spans="1:2" x14ac:dyDescent="0.25">
      <c r="A195" t="s">
        <v>246</v>
      </c>
      <c r="B195">
        <v>6.0069444444444441E-3</v>
      </c>
    </row>
    <row r="196" spans="1:2" x14ac:dyDescent="0.25">
      <c r="A196" t="s">
        <v>246</v>
      </c>
    </row>
    <row r="197" spans="1:2" x14ac:dyDescent="0.25">
      <c r="A197" t="s">
        <v>246</v>
      </c>
    </row>
    <row r="198" spans="1:2" x14ac:dyDescent="0.25">
      <c r="A198" t="s">
        <v>246</v>
      </c>
    </row>
    <row r="199" spans="1:2" x14ac:dyDescent="0.25">
      <c r="A199" t="s">
        <v>246</v>
      </c>
      <c r="B199" t="s">
        <v>222</v>
      </c>
    </row>
    <row r="200" spans="1:2" x14ac:dyDescent="0.25">
      <c r="A200" t="s">
        <v>246</v>
      </c>
      <c r="B200">
        <v>5.8333333333333336E-3</v>
      </c>
    </row>
    <row r="201" spans="1:2" x14ac:dyDescent="0.25">
      <c r="A201" t="s">
        <v>246</v>
      </c>
      <c r="B201">
        <v>5.9837962962962961E-3</v>
      </c>
    </row>
    <row r="202" spans="1:2" x14ac:dyDescent="0.25">
      <c r="A202" t="s">
        <v>246</v>
      </c>
      <c r="B202">
        <v>6.0879629629629643E-3</v>
      </c>
    </row>
    <row r="203" spans="1:2" x14ac:dyDescent="0.25">
      <c r="A203" t="s">
        <v>244</v>
      </c>
      <c r="B203">
        <v>6.238425925925925E-3</v>
      </c>
    </row>
    <row r="204" spans="1:2" x14ac:dyDescent="0.25">
      <c r="A204" t="s">
        <v>244</v>
      </c>
      <c r="B204">
        <v>6.2962962962962964E-3</v>
      </c>
    </row>
    <row r="205" spans="1:2" x14ac:dyDescent="0.25">
      <c r="A205" t="s">
        <v>244</v>
      </c>
      <c r="B205">
        <v>6.3425925925925915E-3</v>
      </c>
    </row>
    <row r="206" spans="1:2" x14ac:dyDescent="0.25">
      <c r="A206" t="s">
        <v>244</v>
      </c>
      <c r="B206">
        <v>6.4004629629629628E-3</v>
      </c>
    </row>
    <row r="207" spans="1:2" x14ac:dyDescent="0.25">
      <c r="A207" t="s">
        <v>244</v>
      </c>
      <c r="B207">
        <v>6.4351851851851861E-3</v>
      </c>
    </row>
    <row r="208" spans="1:2" x14ac:dyDescent="0.25">
      <c r="A208" t="s">
        <v>244</v>
      </c>
      <c r="B208">
        <v>6.4699074074074069E-3</v>
      </c>
    </row>
    <row r="209" spans="1:2" x14ac:dyDescent="0.25">
      <c r="A209" t="s">
        <v>244</v>
      </c>
      <c r="B209">
        <v>6.4930555555555549E-3</v>
      </c>
    </row>
    <row r="210" spans="1:2" x14ac:dyDescent="0.25">
      <c r="A210" t="s">
        <v>244</v>
      </c>
      <c r="B210">
        <v>6.5509259259259262E-3</v>
      </c>
    </row>
    <row r="211" spans="1:2" x14ac:dyDescent="0.25">
      <c r="A211" t="s">
        <v>244</v>
      </c>
      <c r="B211">
        <v>6.5740740740740733E-3</v>
      </c>
    </row>
    <row r="212" spans="1:2" x14ac:dyDescent="0.25">
      <c r="A212" t="s">
        <v>244</v>
      </c>
      <c r="B212">
        <v>6.5856481481481469E-3</v>
      </c>
    </row>
    <row r="213" spans="1:2" x14ac:dyDescent="0.25">
      <c r="A213" t="s">
        <v>244</v>
      </c>
      <c r="B213">
        <v>6.5972222222222222E-3</v>
      </c>
    </row>
    <row r="214" spans="1:2" x14ac:dyDescent="0.25">
      <c r="A214" t="s">
        <v>244</v>
      </c>
      <c r="B214">
        <v>6.6087962962962966E-3</v>
      </c>
    </row>
    <row r="215" spans="1:2" x14ac:dyDescent="0.25">
      <c r="A215" t="s">
        <v>244</v>
      </c>
      <c r="B215">
        <v>6.6319444444444446E-3</v>
      </c>
    </row>
    <row r="216" spans="1:2" x14ac:dyDescent="0.25">
      <c r="A216" t="s">
        <v>244</v>
      </c>
      <c r="B216">
        <v>6.7939814814814816E-3</v>
      </c>
    </row>
    <row r="217" spans="1:2" x14ac:dyDescent="0.25">
      <c r="A217" t="s">
        <v>244</v>
      </c>
      <c r="B217">
        <v>6.8634259259259256E-3</v>
      </c>
    </row>
    <row r="218" spans="1:2" x14ac:dyDescent="0.25">
      <c r="A218" t="s">
        <v>244</v>
      </c>
      <c r="B218">
        <v>6.9560185185185185E-3</v>
      </c>
    </row>
    <row r="219" spans="1:2" x14ac:dyDescent="0.25">
      <c r="A219" t="s">
        <v>244</v>
      </c>
      <c r="B219">
        <v>7.0023148148148154E-3</v>
      </c>
    </row>
    <row r="220" spans="1:2" x14ac:dyDescent="0.25">
      <c r="A220" t="s">
        <v>244</v>
      </c>
      <c r="B220">
        <v>7.0254629629629634E-3</v>
      </c>
    </row>
    <row r="221" spans="1:2" x14ac:dyDescent="0.25">
      <c r="A221" t="s">
        <v>244</v>
      </c>
      <c r="B221">
        <v>7.0601851851851841E-3</v>
      </c>
    </row>
    <row r="222" spans="1:2" x14ac:dyDescent="0.25">
      <c r="A222" t="s">
        <v>244</v>
      </c>
      <c r="B222">
        <v>7.0717592592592594E-3</v>
      </c>
    </row>
    <row r="223" spans="1:2" x14ac:dyDescent="0.25">
      <c r="A223" t="s">
        <v>244</v>
      </c>
      <c r="B223">
        <v>7.0949074074074074E-3</v>
      </c>
    </row>
    <row r="224" spans="1:2" x14ac:dyDescent="0.25">
      <c r="A224" t="s">
        <v>244</v>
      </c>
      <c r="B224">
        <v>7.1990740740740739E-3</v>
      </c>
    </row>
    <row r="225" spans="1:2" x14ac:dyDescent="0.25">
      <c r="A225" t="s">
        <v>244</v>
      </c>
      <c r="B225">
        <v>7.2222222222222228E-3</v>
      </c>
    </row>
    <row r="226" spans="1:2" x14ac:dyDescent="0.25">
      <c r="A226" t="s">
        <v>244</v>
      </c>
      <c r="B226">
        <v>7.2685185185185188E-3</v>
      </c>
    </row>
    <row r="227" spans="1:2" x14ac:dyDescent="0.25">
      <c r="A227" t="s">
        <v>244</v>
      </c>
      <c r="B227">
        <v>7.3032407407407412E-3</v>
      </c>
    </row>
    <row r="228" spans="1:2" x14ac:dyDescent="0.25">
      <c r="A228" t="s">
        <v>244</v>
      </c>
      <c r="B228">
        <v>7.3842592592592597E-3</v>
      </c>
    </row>
    <row r="229" spans="1:2" x14ac:dyDescent="0.25">
      <c r="A229" t="s">
        <v>244</v>
      </c>
      <c r="B229">
        <v>7.4189814814814813E-3</v>
      </c>
    </row>
    <row r="230" spans="1:2" x14ac:dyDescent="0.25">
      <c r="A230" t="s">
        <v>244</v>
      </c>
      <c r="B230">
        <v>8.0324074074074065E-3</v>
      </c>
    </row>
    <row r="231" spans="1:2" x14ac:dyDescent="0.25">
      <c r="A231" t="s">
        <v>244</v>
      </c>
      <c r="B231">
        <v>8.4027777777777781E-3</v>
      </c>
    </row>
    <row r="232" spans="1:2" x14ac:dyDescent="0.25">
      <c r="A232" t="s">
        <v>244</v>
      </c>
    </row>
    <row r="233" spans="1:2" x14ac:dyDescent="0.25">
      <c r="A233" t="s">
        <v>244</v>
      </c>
    </row>
    <row r="234" spans="1:2" x14ac:dyDescent="0.25">
      <c r="A234" t="s">
        <v>244</v>
      </c>
    </row>
    <row r="235" spans="1:2" x14ac:dyDescent="0.25">
      <c r="A235" t="s">
        <v>243</v>
      </c>
      <c r="B235" t="s">
        <v>222</v>
      </c>
    </row>
    <row r="236" spans="1:2" x14ac:dyDescent="0.25">
      <c r="A236" t="s">
        <v>243</v>
      </c>
      <c r="B236">
        <v>6.5740740740740733E-3</v>
      </c>
    </row>
    <row r="237" spans="1:2" x14ac:dyDescent="0.25">
      <c r="A237" t="s">
        <v>243</v>
      </c>
      <c r="B237">
        <v>6.6087962962962966E-3</v>
      </c>
    </row>
    <row r="238" spans="1:2" x14ac:dyDescent="0.25">
      <c r="A238" t="s">
        <v>243</v>
      </c>
      <c r="B238">
        <v>7.0023148148148154E-3</v>
      </c>
    </row>
    <row r="239" spans="1:2" x14ac:dyDescent="0.25">
      <c r="A239" t="s">
        <v>243</v>
      </c>
      <c r="B239">
        <v>7.013888888888889E-3</v>
      </c>
    </row>
    <row r="240" spans="1:2" x14ac:dyDescent="0.25">
      <c r="A240" t="s">
        <v>243</v>
      </c>
      <c r="B240">
        <v>7.0254629629629634E-3</v>
      </c>
    </row>
    <row r="241" spans="1:2" x14ac:dyDescent="0.25">
      <c r="A241" t="s">
        <v>243</v>
      </c>
      <c r="B241">
        <v>7.2337962962962963E-3</v>
      </c>
    </row>
    <row r="242" spans="1:2" x14ac:dyDescent="0.25">
      <c r="A242" t="s">
        <v>243</v>
      </c>
      <c r="B242">
        <v>7.3379629629629628E-3</v>
      </c>
    </row>
    <row r="243" spans="1:2" x14ac:dyDescent="0.25">
      <c r="A243" t="s">
        <v>243</v>
      </c>
      <c r="B243">
        <v>7.3726851851851861E-3</v>
      </c>
    </row>
    <row r="244" spans="1:2" x14ac:dyDescent="0.25">
      <c r="A244" t="s">
        <v>243</v>
      </c>
      <c r="B244">
        <v>7.3958333333333341E-3</v>
      </c>
    </row>
    <row r="245" spans="1:2" x14ac:dyDescent="0.25">
      <c r="A245" t="s">
        <v>243</v>
      </c>
      <c r="B245">
        <v>7.5462962962962966E-3</v>
      </c>
    </row>
    <row r="246" spans="1:2" x14ac:dyDescent="0.25">
      <c r="A246" t="s">
        <v>243</v>
      </c>
      <c r="B246">
        <v>7.5578703703703702E-3</v>
      </c>
    </row>
    <row r="247" spans="1:2" x14ac:dyDescent="0.25">
      <c r="A247" t="s">
        <v>243</v>
      </c>
      <c r="B247">
        <v>7.6041666666666662E-3</v>
      </c>
    </row>
    <row r="248" spans="1:2" x14ac:dyDescent="0.25">
      <c r="A248" t="s">
        <v>243</v>
      </c>
      <c r="B248">
        <v>7.8356481481481489E-3</v>
      </c>
    </row>
    <row r="249" spans="1:2" x14ac:dyDescent="0.25">
      <c r="A249" t="s">
        <v>243</v>
      </c>
      <c r="B249">
        <v>7.8472222222222224E-3</v>
      </c>
    </row>
    <row r="250" spans="1:2" x14ac:dyDescent="0.25">
      <c r="A250" t="s">
        <v>243</v>
      </c>
      <c r="B250">
        <v>7.9976851851851858E-3</v>
      </c>
    </row>
    <row r="251" spans="1:2" x14ac:dyDescent="0.25">
      <c r="A251" t="s">
        <v>243</v>
      </c>
      <c r="B251">
        <v>8.0671296296296307E-3</v>
      </c>
    </row>
    <row r="252" spans="1:2" x14ac:dyDescent="0.25">
      <c r="A252" t="s">
        <v>243</v>
      </c>
      <c r="B252">
        <v>8.1365740740740738E-3</v>
      </c>
    </row>
    <row r="253" spans="1:2" x14ac:dyDescent="0.25">
      <c r="A253" t="s">
        <v>243</v>
      </c>
      <c r="B253">
        <v>8.2291666666666659E-3</v>
      </c>
    </row>
    <row r="254" spans="1:2" x14ac:dyDescent="0.25">
      <c r="A254" t="s">
        <v>243</v>
      </c>
      <c r="B254">
        <v>8.3333333333333332E-3</v>
      </c>
    </row>
    <row r="255" spans="1:2" x14ac:dyDescent="0.25">
      <c r="A255" t="s">
        <v>241</v>
      </c>
      <c r="B255">
        <v>8.4722222222222213E-3</v>
      </c>
    </row>
    <row r="256" spans="1:2" x14ac:dyDescent="0.25">
      <c r="A256" t="s">
        <v>241</v>
      </c>
      <c r="B256">
        <v>8.8425925925925911E-3</v>
      </c>
    </row>
    <row r="257" spans="1:2" x14ac:dyDescent="0.25">
      <c r="A257" t="s">
        <v>241</v>
      </c>
      <c r="B257">
        <v>9.3287037037037036E-3</v>
      </c>
    </row>
    <row r="258" spans="1:2" x14ac:dyDescent="0.25">
      <c r="A258" t="s">
        <v>241</v>
      </c>
      <c r="B258">
        <v>9.6874999999999999E-3</v>
      </c>
    </row>
    <row r="259" spans="1:2" x14ac:dyDescent="0.25">
      <c r="A259" t="s">
        <v>241</v>
      </c>
    </row>
    <row r="260" spans="1:2" x14ac:dyDescent="0.25">
      <c r="A260" t="s">
        <v>241</v>
      </c>
    </row>
    <row r="261" spans="1:2" x14ac:dyDescent="0.25">
      <c r="A261" t="s">
        <v>241</v>
      </c>
    </row>
    <row r="262" spans="1:2" x14ac:dyDescent="0.25">
      <c r="B262" t="s">
        <v>222</v>
      </c>
    </row>
    <row r="263" spans="1:2" x14ac:dyDescent="0.25">
      <c r="B263">
        <v>7.5000000000000006E-3</v>
      </c>
    </row>
    <row r="264" spans="1:2" x14ac:dyDescent="0.25">
      <c r="B264">
        <v>7.5694444444444446E-3</v>
      </c>
    </row>
    <row r="265" spans="1:2" x14ac:dyDescent="0.25">
      <c r="B265">
        <v>7.8125E-3</v>
      </c>
    </row>
    <row r="266" spans="1:2" x14ac:dyDescent="0.25">
      <c r="B266">
        <v>7.8819444444444432E-3</v>
      </c>
    </row>
    <row r="267" spans="1:2" x14ac:dyDescent="0.25">
      <c r="B267">
        <v>7.9745370370370369E-3</v>
      </c>
    </row>
    <row r="268" spans="1:2" x14ac:dyDescent="0.25">
      <c r="B268">
        <v>7.9976851851851858E-3</v>
      </c>
    </row>
    <row r="269" spans="1:2" x14ac:dyDescent="0.25">
      <c r="B269">
        <v>8.3680555555555557E-3</v>
      </c>
    </row>
    <row r="270" spans="1:2" x14ac:dyDescent="0.25">
      <c r="B270">
        <v>8.4027777777777781E-3</v>
      </c>
    </row>
    <row r="271" spans="1:2" x14ac:dyDescent="0.25">
      <c r="B271">
        <v>8.4606481481481494E-3</v>
      </c>
    </row>
    <row r="272" spans="1:2" x14ac:dyDescent="0.25">
      <c r="B272">
        <v>8.564814814814815E-3</v>
      </c>
    </row>
    <row r="273" spans="2:2" x14ac:dyDescent="0.25">
      <c r="B273">
        <v>8.6342592592592599E-3</v>
      </c>
    </row>
    <row r="274" spans="2:2" x14ac:dyDescent="0.25">
      <c r="B274">
        <v>9.0972222222222218E-3</v>
      </c>
    </row>
    <row r="275" spans="2:2" x14ac:dyDescent="0.25">
      <c r="B275">
        <v>9.1550925925925931E-3</v>
      </c>
    </row>
    <row r="276" spans="2:2" x14ac:dyDescent="0.25">
      <c r="B276">
        <v>9.6064814814814815E-3</v>
      </c>
    </row>
    <row r="277" spans="2:2" x14ac:dyDescent="0.25">
      <c r="B277">
        <v>9.618055555555555E-3</v>
      </c>
    </row>
    <row r="278" spans="2:2" x14ac:dyDescent="0.25">
      <c r="B278">
        <v>9.8148148148148144E-3</v>
      </c>
    </row>
    <row r="279" spans="2:2" x14ac:dyDescent="0.25">
      <c r="B279">
        <v>1.0416666666666666E-2</v>
      </c>
    </row>
    <row r="283" spans="2:2" x14ac:dyDescent="0.25">
      <c r="B283" t="s">
        <v>222</v>
      </c>
    </row>
    <row r="284" spans="2:2" x14ac:dyDescent="0.25">
      <c r="B284">
        <v>9.0509259259259258E-3</v>
      </c>
    </row>
    <row r="285" spans="2:2" x14ac:dyDescent="0.25">
      <c r="B285">
        <v>9.8958333333333329E-3</v>
      </c>
    </row>
    <row r="286" spans="2:2" x14ac:dyDescent="0.25">
      <c r="B286">
        <v>1.068287037037037E-2</v>
      </c>
    </row>
    <row r="287" spans="2:2" x14ac:dyDescent="0.25">
      <c r="B287">
        <v>1.2152777777777778E-2</v>
      </c>
    </row>
    <row r="291" spans="2:2" x14ac:dyDescent="0.25">
      <c r="B291" t="s">
        <v>222</v>
      </c>
    </row>
    <row r="292" spans="2:2" x14ac:dyDescent="0.25">
      <c r="B292">
        <v>7.8009259259259256E-3</v>
      </c>
    </row>
    <row r="295" spans="2:2" x14ac:dyDescent="0.25">
      <c r="B295" t="s">
        <v>222</v>
      </c>
    </row>
    <row r="296" spans="2:2" x14ac:dyDescent="0.25">
      <c r="B296">
        <v>1.275462962962963E-2</v>
      </c>
    </row>
  </sheetData>
  <sortState ref="A1:A296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INSCRITOS</vt:lpstr>
      <vt:lpstr>Escalões Jov</vt:lpstr>
      <vt:lpstr>Clubes Jov</vt:lpstr>
      <vt:lpstr>Pontos</vt:lpstr>
      <vt:lpstr>presentes</vt:lpstr>
      <vt:lpstr>'Escalões Jov'!_FiltrarBancodeDados</vt:lpstr>
      <vt:lpstr>'Escalões Jov'!Area_de_impressao</vt:lpstr>
      <vt:lpstr>INSCRITOS!Area_de_impressao</vt:lpstr>
      <vt:lpstr>'Escalões Jov'!Titulos_de_impressao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40</cp:revision>
  <cp:lastPrinted>2021-05-21T10:37:06Z</cp:lastPrinted>
  <dcterms:created xsi:type="dcterms:W3CDTF">2016-04-26T14:30:14Z</dcterms:created>
  <dcterms:modified xsi:type="dcterms:W3CDTF">2021-11-03T12:49:38Z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