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21\REGIÕES\AÇORES\2021_07_25 I Triatlo Paraíso Radical_Sta Maria_Açores\RESULTADOS\"/>
    </mc:Choice>
  </mc:AlternateContent>
  <bookViews>
    <workbookView xWindow="0" yWindow="0" windowWidth="20490" windowHeight="7755" tabRatio="801" firstSheet="1" activeTab="1"/>
  </bookViews>
  <sheets>
    <sheet name="INSCRITOS" sheetId="1" state="hidden" r:id="rId1"/>
    <sheet name="Geral" sheetId="2" r:id="rId2"/>
    <sheet name="Grupos de idade" sheetId="9" r:id="rId3"/>
    <sheet name="Clubes" sheetId="10" state="hidden" r:id="rId4"/>
  </sheets>
  <definedNames>
    <definedName name="_xlnm._FilterDatabase" localSheetId="1" hidden="1">Geral!$G$1:$G$13</definedName>
    <definedName name="_xlnm._FilterDatabase" localSheetId="0" hidden="1">INSCRITOS!$A$1:$G$77</definedName>
    <definedName name="_xlnm.Print_Area" localSheetId="1">Geral!$A$1:$J$13</definedName>
    <definedName name="_xlnm.Print_Area" localSheetId="0">INSCRITOS!$A$1:$G$77</definedName>
    <definedName name="_xlnm.Print_Titles" localSheetId="1">Geral!$1:$2</definedName>
  </definedNames>
  <calcPr calcId="152511"/>
</workbook>
</file>

<file path=xl/calcChain.xml><?xml version="1.0" encoding="utf-8"?>
<calcChain xmlns="http://schemas.openxmlformats.org/spreadsheetml/2006/main">
  <c r="C17" i="9" l="1"/>
  <c r="D17" i="9"/>
  <c r="E17" i="9"/>
  <c r="F17" i="9"/>
  <c r="G17" i="9"/>
  <c r="C18" i="9"/>
  <c r="D18" i="9"/>
  <c r="E18" i="9"/>
  <c r="F18" i="9"/>
  <c r="G18" i="9"/>
  <c r="C19" i="9"/>
  <c r="D19" i="9"/>
  <c r="E19" i="9"/>
  <c r="F19" i="9"/>
  <c r="G19" i="9"/>
  <c r="G12" i="9" l="1"/>
  <c r="C12" i="9"/>
  <c r="D12" i="9"/>
  <c r="E12" i="9"/>
  <c r="F12" i="9"/>
  <c r="C11" i="9"/>
  <c r="D11" i="9"/>
  <c r="E11" i="9"/>
  <c r="F11" i="9"/>
  <c r="G11" i="9"/>
  <c r="G16" i="9"/>
  <c r="F16" i="9"/>
  <c r="E16" i="9"/>
  <c r="D16" i="9"/>
  <c r="C16" i="9"/>
  <c r="G10" i="9"/>
  <c r="F10" i="9"/>
  <c r="E10" i="9"/>
  <c r="D10" i="9"/>
  <c r="C10" i="9"/>
  <c r="G6" i="9"/>
  <c r="G13" i="2"/>
  <c r="G12" i="2"/>
  <c r="G11" i="2"/>
  <c r="G10" i="2"/>
  <c r="G9" i="2"/>
  <c r="G8" i="2"/>
  <c r="G7" i="2"/>
  <c r="C5" i="10" l="1"/>
  <c r="C11" i="10"/>
  <c r="C6" i="10"/>
  <c r="C12" i="10"/>
  <c r="C4" i="10"/>
  <c r="F13" i="2"/>
  <c r="E13" i="2"/>
  <c r="D13" i="2"/>
  <c r="C13" i="2"/>
  <c r="F12" i="2"/>
  <c r="E12" i="2"/>
  <c r="D12" i="2"/>
  <c r="C12" i="2"/>
  <c r="F9" i="2"/>
  <c r="E9" i="2"/>
  <c r="D9" i="2"/>
  <c r="C9" i="2"/>
  <c r="F11" i="2"/>
  <c r="E11" i="2"/>
  <c r="D11" i="2"/>
  <c r="C11" i="2"/>
  <c r="F10" i="2"/>
  <c r="E10" i="2"/>
  <c r="D10" i="2"/>
  <c r="C10" i="2"/>
  <c r="F8" i="2"/>
  <c r="E8" i="2"/>
  <c r="D8" i="2"/>
  <c r="C8" i="2"/>
  <c r="F7" i="2"/>
  <c r="E7" i="2"/>
  <c r="D7" i="2"/>
  <c r="C7" i="2"/>
  <c r="F6" i="2"/>
  <c r="E6" i="2"/>
  <c r="D6" i="2"/>
  <c r="C6" i="2"/>
  <c r="F6" i="9"/>
  <c r="E6" i="9"/>
  <c r="D6" i="9"/>
  <c r="C6" i="9"/>
</calcChain>
</file>

<file path=xl/sharedStrings.xml><?xml version="1.0" encoding="utf-8"?>
<sst xmlns="http://schemas.openxmlformats.org/spreadsheetml/2006/main" count="85" uniqueCount="35">
  <si>
    <t>Dorsal</t>
  </si>
  <si>
    <t>Licença</t>
  </si>
  <si>
    <t>Escalão</t>
  </si>
  <si>
    <t>Nome</t>
  </si>
  <si>
    <t>Data Nasc.</t>
  </si>
  <si>
    <t>Género</t>
  </si>
  <si>
    <t>Clube</t>
  </si>
  <si>
    <t>Pos</t>
  </si>
  <si>
    <t>Dorsal</t>
  </si>
  <si>
    <t>MASCULINOS</t>
  </si>
  <si>
    <t>FEMININOS</t>
  </si>
  <si>
    <t>Tempo</t>
  </si>
  <si>
    <t>35/44</t>
  </si>
  <si>
    <t>Morcegos Trail</t>
  </si>
  <si>
    <t>45+</t>
  </si>
  <si>
    <t>Clube União Micaelense</t>
  </si>
  <si>
    <t>M</t>
  </si>
  <si>
    <t>GRUPOS DE IDADE</t>
  </si>
  <si>
    <t>16-34 MASCULINOS</t>
  </si>
  <si>
    <t>35-44 MASCULINOS</t>
  </si>
  <si>
    <t>45+ MASCULINOS</t>
  </si>
  <si>
    <t>CLASSIFICAÇÃO POR CLUBES</t>
  </si>
  <si>
    <t>Pontos</t>
  </si>
  <si>
    <t>I Triatlo Paraíso Radical, Ilha de Sta Maria - Campeonato de Triatlo dos Açores</t>
  </si>
  <si>
    <t>25 de Julho de 2021</t>
  </si>
  <si>
    <t>Marco Soares</t>
  </si>
  <si>
    <t>Nuno Botelho</t>
  </si>
  <si>
    <t>Patrick Figueiredo</t>
  </si>
  <si>
    <t>16-34</t>
  </si>
  <si>
    <t>Diogo Cymbron</t>
  </si>
  <si>
    <t>José Carlos Pimentel</t>
  </si>
  <si>
    <t>Ricardo Mendonça</t>
  </si>
  <si>
    <t>Gonçalo Vasconcelos Raposo</t>
  </si>
  <si>
    <t>Luís Rodrigues</t>
  </si>
  <si>
    <t>Diferença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</si>
</sst>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2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indexed="64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5"/>
      </patternFill>
    </fill>
    <fill>
      <patternFill patternType="solid">
        <fgColor rgb="FFFFFF00"/>
        <bgColor rgb="FFFFE69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64">
    <xf numFmtId="0" fontId="0" fillId="0" borderId="0"/>
    <xf numFmtId="0" fontId="6" fillId="0" borderId="0"/>
    <xf numFmtId="0" fontId="5" fillId="0" borderId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7" applyNumberFormat="0" applyAlignment="0" applyProtection="0"/>
    <xf numFmtId="0" fontId="22" fillId="7" borderId="8" applyNumberFormat="0" applyAlignment="0" applyProtection="0"/>
    <xf numFmtId="0" fontId="23" fillId="7" borderId="7" applyNumberFormat="0" applyAlignment="0" applyProtection="0"/>
    <xf numFmtId="0" fontId="24" fillId="0" borderId="9" applyNumberFormat="0" applyFill="0" applyAlignment="0" applyProtection="0"/>
    <xf numFmtId="0" fontId="25" fillId="8" borderId="10" applyNumberFormat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33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29" fillId="0" borderId="0"/>
    <xf numFmtId="0" fontId="30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1" fillId="0" borderId="0"/>
  </cellStyleXfs>
  <cellXfs count="95">
    <xf numFmtId="0" fontId="0" fillId="0" borderId="0" xfId="0"/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31" fillId="0" borderId="0" xfId="46" applyNumberFormat="1" applyFont="1" applyFill="1" applyBorder="1" applyAlignment="1">
      <alignment horizontal="center" vertical="center" shrinkToFit="1"/>
    </xf>
    <xf numFmtId="1" fontId="34" fillId="0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14" fontId="34" fillId="0" borderId="1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center" vertical="center"/>
    </xf>
    <xf numFmtId="14" fontId="35" fillId="0" borderId="1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37" fillId="0" borderId="14" xfId="0" applyNumberFormat="1" applyFont="1" applyBorder="1" applyAlignment="1">
      <alignment horizontal="center" vertical="center"/>
    </xf>
    <xf numFmtId="14" fontId="2" fillId="34" borderId="14" xfId="0" applyNumberFormat="1" applyFont="1" applyFill="1" applyBorder="1" applyAlignment="1">
      <alignment horizontal="center" vertical="center"/>
    </xf>
    <xf numFmtId="14" fontId="35" fillId="0" borderId="14" xfId="0" applyNumberFormat="1" applyFont="1" applyFill="1" applyBorder="1" applyAlignment="1">
      <alignment horizontal="center" vertical="center"/>
    </xf>
    <xf numFmtId="14" fontId="35" fillId="0" borderId="3" xfId="0" applyNumberFormat="1" applyFont="1" applyFill="1" applyBorder="1" applyAlignment="1">
      <alignment horizontal="center" vertical="center"/>
    </xf>
    <xf numFmtId="14" fontId="3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/>
    </xf>
    <xf numFmtId="0" fontId="34" fillId="0" borderId="13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35" fillId="0" borderId="13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164" fontId="11" fillId="2" borderId="1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38" fillId="35" borderId="2" xfId="0" applyFont="1" applyFill="1" applyBorder="1" applyAlignment="1">
      <alignment horizontal="center"/>
    </xf>
    <xf numFmtId="0" fontId="38" fillId="35" borderId="2" xfId="0" applyFont="1" applyFill="1" applyBorder="1" applyAlignment="1"/>
    <xf numFmtId="0" fontId="0" fillId="0" borderId="13" xfId="0" applyBorder="1"/>
    <xf numFmtId="1" fontId="0" fillId="0" borderId="13" xfId="0" applyNumberFormat="1" applyBorder="1" applyAlignment="1">
      <alignment horizontal="center"/>
    </xf>
    <xf numFmtId="0" fontId="34" fillId="0" borderId="13" xfId="0" applyFont="1" applyFill="1" applyBorder="1" applyAlignment="1">
      <alignment horizontal="left" vertical="center" shrinkToFit="1"/>
    </xf>
    <xf numFmtId="0" fontId="35" fillId="0" borderId="0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horizontal="left"/>
    </xf>
    <xf numFmtId="0" fontId="11" fillId="35" borderId="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0" borderId="0" xfId="0" applyBorder="1"/>
    <xf numFmtId="0" fontId="38" fillId="35" borderId="13" xfId="0" applyFont="1" applyFill="1" applyBorder="1" applyAlignment="1">
      <alignment horizontal="center"/>
    </xf>
    <xf numFmtId="0" fontId="38" fillId="35" borderId="13" xfId="0" applyFont="1" applyFill="1" applyBorder="1" applyAlignment="1"/>
    <xf numFmtId="0" fontId="39" fillId="0" borderId="13" xfId="0" applyFont="1" applyBorder="1" applyAlignment="1">
      <alignment horizont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9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vertical="center"/>
    </xf>
    <xf numFmtId="164" fontId="11" fillId="36" borderId="0" xfId="0" applyNumberFormat="1" applyFont="1" applyFill="1" applyBorder="1" applyAlignment="1">
      <alignment vertical="center"/>
    </xf>
    <xf numFmtId="0" fontId="1" fillId="0" borderId="13" xfId="63" applyBorder="1" applyAlignment="1">
      <alignment horizontal="left" vertical="center" wrapText="1"/>
    </xf>
    <xf numFmtId="0" fontId="1" fillId="0" borderId="13" xfId="63" applyBorder="1" applyAlignment="1">
      <alignment horizontal="left"/>
    </xf>
    <xf numFmtId="0" fontId="1" fillId="0" borderId="13" xfId="63" applyBorder="1" applyAlignment="1">
      <alignment horizontal="center"/>
    </xf>
    <xf numFmtId="0" fontId="1" fillId="37" borderId="13" xfId="63" applyFill="1" applyBorder="1" applyAlignment="1">
      <alignment horizontal="center"/>
    </xf>
    <xf numFmtId="0" fontId="1" fillId="37" borderId="13" xfId="63" applyFill="1" applyBorder="1" applyAlignment="1">
      <alignment horizontal="left"/>
    </xf>
    <xf numFmtId="0" fontId="1" fillId="0" borderId="13" xfId="63" applyBorder="1" applyAlignment="1">
      <alignment horizontal="center" vertical="center"/>
    </xf>
    <xf numFmtId="0" fontId="1" fillId="0" borderId="13" xfId="63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4" fontId="35" fillId="0" borderId="16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46" fontId="27" fillId="0" borderId="13" xfId="63" applyNumberFormat="1" applyFont="1" applyFill="1" applyBorder="1" applyAlignment="1">
      <alignment horizontal="center" vertical="center" wrapText="1"/>
    </xf>
    <xf numFmtId="21" fontId="1" fillId="0" borderId="13" xfId="63" applyNumberFormat="1" applyFill="1" applyBorder="1" applyAlignment="1">
      <alignment horizontal="center" vertical="center"/>
    </xf>
    <xf numFmtId="0" fontId="31" fillId="0" borderId="13" xfId="46" applyNumberFormat="1" applyFont="1" applyFill="1" applyBorder="1" applyAlignment="1">
      <alignment horizontal="center" vertical="center" shrinkToFit="1"/>
    </xf>
    <xf numFmtId="0" fontId="1" fillId="37" borderId="13" xfId="63" applyFill="1" applyBorder="1" applyAlignment="1">
      <alignment horizontal="center" vertical="center"/>
    </xf>
  </cellXfs>
  <cellStyles count="64">
    <cellStyle name="20% - Cor1 2" xfId="49"/>
    <cellStyle name="20% - Cor2 2" xfId="51"/>
    <cellStyle name="20% - Cor3 2" xfId="53"/>
    <cellStyle name="20% - Cor4 2" xfId="55"/>
    <cellStyle name="20% - Cor5 2" xfId="57"/>
    <cellStyle name="20% - Cor6 2" xfId="59"/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Cor1 2" xfId="50"/>
    <cellStyle name="40% - Cor2 2" xfId="52"/>
    <cellStyle name="40% - Cor3 2" xfId="54"/>
    <cellStyle name="40% - Cor4 2" xfId="56"/>
    <cellStyle name="40% - Cor5 2" xfId="58"/>
    <cellStyle name="40% - Cor6 2" xfId="60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1" builtinId="20" customBuiltin="1"/>
    <cellStyle name="Incorreto" xfId="9" builtinId="27" customBuiltin="1"/>
    <cellStyle name="Neutra" xfId="10" builtinId="28" customBuiltin="1"/>
    <cellStyle name="Normal" xfId="0" builtinId="0"/>
    <cellStyle name="Normal 2" xfId="1"/>
    <cellStyle name="Normal 2 2" xfId="47"/>
    <cellStyle name="Normal 3" xfId="2"/>
    <cellStyle name="Normal 3 2" xfId="48"/>
    <cellStyle name="Normal 4" xfId="43"/>
    <cellStyle name="Normal 4 2" xfId="61"/>
    <cellStyle name="Normal 5" xfId="45"/>
    <cellStyle name="Normal 6" xfId="63"/>
    <cellStyle name="Normal_Folha1" xfId="46"/>
    <cellStyle name="Nota 2" xfId="44"/>
    <cellStyle name="Nota 2 2" xfId="62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view="pageBreakPreview" zoomScaleNormal="100" zoomScaleSheetLayoutView="100" workbookViewId="0">
      <selection activeCell="C17" sqref="C17"/>
    </sheetView>
  </sheetViews>
  <sheetFormatPr defaultColWidth="9.140625" defaultRowHeight="15" x14ac:dyDescent="0.25"/>
  <cols>
    <col min="1" max="1" width="8.7109375" style="44" customWidth="1"/>
    <col min="2" max="2" width="12" style="44" bestFit="1" customWidth="1"/>
    <col min="3" max="3" width="12.7109375" style="44" bestFit="1" customWidth="1"/>
    <col min="4" max="4" width="26.85546875" style="47" bestFit="1" customWidth="1"/>
    <col min="5" max="5" width="14.7109375" style="35" bestFit="1" customWidth="1"/>
    <col min="6" max="6" width="12.28515625" style="44" bestFit="1" customWidth="1"/>
    <col min="7" max="7" width="22.7109375" style="61" bestFit="1" customWidth="1"/>
    <col min="8" max="8" width="5.5703125" style="44" bestFit="1" customWidth="1"/>
    <col min="9" max="9" width="41.42578125" style="44" bestFit="1" customWidth="1"/>
    <col min="10" max="10" width="41.5703125" style="44" bestFit="1" customWidth="1"/>
    <col min="11" max="16384" width="9.140625" style="44"/>
  </cols>
  <sheetData>
    <row r="1" spans="1:7" ht="18" customHeight="1" x14ac:dyDescent="0.25">
      <c r="A1" s="21" t="s">
        <v>0</v>
      </c>
      <c r="B1" s="22" t="s">
        <v>1</v>
      </c>
      <c r="C1" s="22" t="s">
        <v>2</v>
      </c>
      <c r="D1" s="46" t="s">
        <v>3</v>
      </c>
      <c r="E1" s="23" t="s">
        <v>4</v>
      </c>
      <c r="F1" s="22" t="s">
        <v>5</v>
      </c>
      <c r="G1" s="60" t="s">
        <v>6</v>
      </c>
    </row>
    <row r="2" spans="1:7" ht="15" customHeight="1" x14ac:dyDescent="0.25">
      <c r="A2" s="82">
        <v>2079</v>
      </c>
      <c r="B2" s="24"/>
      <c r="C2" s="45" t="s">
        <v>14</v>
      </c>
      <c r="D2" s="81" t="s">
        <v>25</v>
      </c>
      <c r="E2" s="28"/>
      <c r="F2" s="26" t="s">
        <v>16</v>
      </c>
      <c r="G2" s="50"/>
    </row>
    <row r="3" spans="1:7" ht="15" customHeight="1" x14ac:dyDescent="0.25">
      <c r="A3" s="85">
        <v>2073</v>
      </c>
      <c r="B3" s="24"/>
      <c r="C3" s="85" t="s">
        <v>12</v>
      </c>
      <c r="D3" s="86" t="s">
        <v>32</v>
      </c>
      <c r="E3" s="29"/>
      <c r="F3" s="26" t="s">
        <v>16</v>
      </c>
      <c r="G3" s="80" t="s">
        <v>13</v>
      </c>
    </row>
    <row r="4" spans="1:7" ht="15" customHeight="1" x14ac:dyDescent="0.25">
      <c r="A4" s="85">
        <v>2077</v>
      </c>
      <c r="B4" s="65">
        <v>107778</v>
      </c>
      <c r="C4" s="45" t="s">
        <v>14</v>
      </c>
      <c r="D4" s="86" t="s">
        <v>29</v>
      </c>
      <c r="E4" s="29"/>
      <c r="F4" s="26" t="s">
        <v>16</v>
      </c>
      <c r="G4" s="80" t="s">
        <v>15</v>
      </c>
    </row>
    <row r="5" spans="1:7" ht="15" customHeight="1" x14ac:dyDescent="0.2">
      <c r="A5" s="85">
        <v>2076</v>
      </c>
      <c r="B5" s="71">
        <v>107779</v>
      </c>
      <c r="C5" s="25" t="s">
        <v>12</v>
      </c>
      <c r="D5" s="86" t="s">
        <v>26</v>
      </c>
      <c r="E5" s="29"/>
      <c r="F5" s="26" t="s">
        <v>16</v>
      </c>
      <c r="G5" s="80" t="s">
        <v>15</v>
      </c>
    </row>
    <row r="6" spans="1:7" ht="15" customHeight="1" x14ac:dyDescent="0.25">
      <c r="A6" s="82">
        <v>2070</v>
      </c>
      <c r="B6" s="90">
        <v>107768</v>
      </c>
      <c r="C6" s="25" t="s">
        <v>14</v>
      </c>
      <c r="D6" s="81" t="s">
        <v>33</v>
      </c>
      <c r="E6" s="29"/>
      <c r="F6" s="26" t="s">
        <v>16</v>
      </c>
      <c r="G6" s="80"/>
    </row>
    <row r="7" spans="1:7" ht="15" customHeight="1" x14ac:dyDescent="0.25">
      <c r="A7" s="85">
        <v>2072</v>
      </c>
      <c r="B7" s="24"/>
      <c r="C7" s="25" t="s">
        <v>14</v>
      </c>
      <c r="D7" s="86" t="s">
        <v>30</v>
      </c>
      <c r="E7" s="29"/>
      <c r="F7" s="26" t="s">
        <v>16</v>
      </c>
      <c r="G7" s="80" t="s">
        <v>13</v>
      </c>
    </row>
    <row r="8" spans="1:7" ht="15" customHeight="1" x14ac:dyDescent="0.25">
      <c r="A8" s="85">
        <v>2071</v>
      </c>
      <c r="B8" s="24"/>
      <c r="C8" s="85" t="s">
        <v>12</v>
      </c>
      <c r="D8" s="86" t="s">
        <v>31</v>
      </c>
      <c r="E8" s="29"/>
      <c r="F8" s="26" t="s">
        <v>16</v>
      </c>
      <c r="G8" s="80" t="s">
        <v>13</v>
      </c>
    </row>
    <row r="9" spans="1:7" ht="15" customHeight="1" x14ac:dyDescent="0.25">
      <c r="A9" s="83">
        <v>2074</v>
      </c>
      <c r="B9" s="24"/>
      <c r="C9" s="82" t="s">
        <v>28</v>
      </c>
      <c r="D9" s="84" t="s">
        <v>27</v>
      </c>
      <c r="E9" s="29"/>
      <c r="F9" s="26" t="s">
        <v>16</v>
      </c>
      <c r="G9" s="84"/>
    </row>
    <row r="10" spans="1:7" ht="15" customHeight="1" x14ac:dyDescent="0.25">
      <c r="A10" s="16"/>
      <c r="B10" s="24"/>
      <c r="C10" s="24"/>
      <c r="D10" s="31"/>
      <c r="E10" s="29"/>
      <c r="F10" s="32"/>
      <c r="G10" s="50"/>
    </row>
    <row r="11" spans="1:7" ht="15" customHeight="1" x14ac:dyDescent="0.25">
      <c r="A11" s="33"/>
      <c r="B11" s="34"/>
      <c r="C11" s="34"/>
      <c r="D11" s="87"/>
      <c r="E11" s="88"/>
      <c r="F11" s="89"/>
      <c r="G11" s="49"/>
    </row>
    <row r="12" spans="1:7" ht="15" customHeight="1" x14ac:dyDescent="0.25">
      <c r="A12" s="16"/>
      <c r="B12" s="24"/>
      <c r="C12" s="24"/>
      <c r="D12" s="31"/>
      <c r="E12" s="39"/>
      <c r="F12" s="32"/>
      <c r="G12" s="50"/>
    </row>
    <row r="13" spans="1:7" ht="15" customHeight="1" x14ac:dyDescent="0.25">
      <c r="A13" s="16"/>
      <c r="B13" s="24"/>
      <c r="C13" s="24"/>
      <c r="D13" s="48"/>
      <c r="E13" s="36"/>
      <c r="F13" s="32"/>
      <c r="G13" s="30"/>
    </row>
    <row r="14" spans="1:7" ht="15" customHeight="1" x14ac:dyDescent="0.25">
      <c r="A14" s="16"/>
      <c r="B14" s="24"/>
      <c r="C14" s="24"/>
      <c r="D14" s="27"/>
      <c r="E14" s="37"/>
      <c r="F14" s="26"/>
      <c r="G14" s="50"/>
    </row>
    <row r="15" spans="1:7" ht="15" customHeight="1" x14ac:dyDescent="0.25">
      <c r="A15" s="16"/>
      <c r="B15" s="16"/>
      <c r="C15" s="24"/>
      <c r="D15" s="31"/>
      <c r="E15" s="38"/>
      <c r="F15" s="32"/>
      <c r="G15" s="50"/>
    </row>
    <row r="16" spans="1:7" ht="15" customHeight="1" x14ac:dyDescent="0.25">
      <c r="A16" s="16"/>
      <c r="B16" s="16"/>
      <c r="C16" s="24"/>
      <c r="D16" s="27"/>
      <c r="E16" s="37"/>
      <c r="F16" s="26"/>
      <c r="G16" s="50"/>
    </row>
    <row r="17" spans="1:7" ht="15" customHeight="1" x14ac:dyDescent="0.25">
      <c r="A17" s="16"/>
      <c r="B17" s="16"/>
      <c r="C17" s="24"/>
      <c r="D17" s="27"/>
      <c r="E17" s="37"/>
      <c r="F17" s="26"/>
      <c r="G17" s="50"/>
    </row>
    <row r="18" spans="1:7" ht="15" customHeight="1" x14ac:dyDescent="0.25">
      <c r="A18" s="16"/>
      <c r="B18" s="16"/>
      <c r="C18" s="24"/>
      <c r="D18" s="27"/>
      <c r="E18" s="37"/>
      <c r="F18" s="26"/>
      <c r="G18" s="30"/>
    </row>
    <row r="19" spans="1:7" ht="15" customHeight="1" x14ac:dyDescent="0.25">
      <c r="A19" s="33"/>
      <c r="B19" s="33"/>
      <c r="C19" s="34"/>
      <c r="D19" s="49"/>
      <c r="E19" s="40"/>
      <c r="F19" s="34"/>
      <c r="G19" s="49"/>
    </row>
    <row r="20" spans="1:7" ht="15" customHeight="1" x14ac:dyDescent="0.25">
      <c r="A20" s="16"/>
      <c r="B20" s="16"/>
      <c r="C20" s="24"/>
      <c r="D20" s="50"/>
      <c r="E20" s="41"/>
      <c r="F20" s="16"/>
      <c r="G20" s="50"/>
    </row>
    <row r="21" spans="1:7" ht="15" customHeight="1" x14ac:dyDescent="0.25">
      <c r="A21" s="16"/>
      <c r="B21" s="16"/>
      <c r="C21" s="24"/>
      <c r="D21" s="50"/>
      <c r="E21" s="41"/>
      <c r="F21" s="16"/>
      <c r="G21" s="50"/>
    </row>
    <row r="22" spans="1:7" ht="15" customHeight="1" x14ac:dyDescent="0.25">
      <c r="A22" s="16"/>
      <c r="B22" s="16"/>
      <c r="C22" s="24"/>
      <c r="D22" s="50"/>
      <c r="E22" s="41"/>
      <c r="F22" s="16"/>
      <c r="G22" s="50"/>
    </row>
    <row r="23" spans="1:7" ht="15" customHeight="1" x14ac:dyDescent="0.25">
      <c r="A23" s="42"/>
      <c r="B23" s="42"/>
      <c r="C23" s="24"/>
      <c r="D23" s="51"/>
      <c r="E23" s="43"/>
      <c r="F23" s="43"/>
      <c r="G23" s="62"/>
    </row>
    <row r="24" spans="1:7" ht="15" customHeight="1" x14ac:dyDescent="0.25">
      <c r="A24" s="42"/>
      <c r="B24" s="42"/>
      <c r="C24" s="24"/>
      <c r="D24" s="51"/>
      <c r="E24" s="43"/>
      <c r="F24" s="43"/>
      <c r="G24" s="62"/>
    </row>
    <row r="25" spans="1:7" ht="15" customHeight="1" x14ac:dyDescent="0.25">
      <c r="A25" s="42"/>
      <c r="B25" s="42"/>
      <c r="C25" s="24"/>
      <c r="D25" s="51"/>
      <c r="E25" s="43"/>
      <c r="F25" s="42"/>
      <c r="G25" s="62"/>
    </row>
    <row r="26" spans="1:7" ht="15" customHeight="1" x14ac:dyDescent="0.25">
      <c r="A26" s="42"/>
      <c r="B26" s="42"/>
      <c r="C26" s="24"/>
      <c r="D26" s="51"/>
      <c r="E26" s="43"/>
      <c r="F26" s="43"/>
      <c r="G26" s="62"/>
    </row>
    <row r="27" spans="1:7" ht="15" customHeight="1" x14ac:dyDescent="0.25">
      <c r="A27" s="42"/>
      <c r="B27" s="42"/>
      <c r="C27" s="24"/>
      <c r="D27" s="51"/>
      <c r="E27" s="43"/>
      <c r="F27" s="43"/>
      <c r="G27" s="62"/>
    </row>
    <row r="28" spans="1:7" ht="15" customHeight="1" x14ac:dyDescent="0.25">
      <c r="A28" s="42"/>
      <c r="B28" s="42"/>
      <c r="C28" s="24"/>
      <c r="D28" s="51"/>
      <c r="E28" s="43"/>
      <c r="F28" s="43"/>
      <c r="G28" s="62"/>
    </row>
    <row r="29" spans="1:7" ht="15" customHeight="1" x14ac:dyDescent="0.25">
      <c r="A29" s="42"/>
      <c r="B29" s="42"/>
      <c r="C29" s="24"/>
      <c r="D29" s="51"/>
      <c r="E29" s="43"/>
      <c r="F29" s="43"/>
      <c r="G29" s="62"/>
    </row>
    <row r="30" spans="1:7" ht="15" customHeight="1" x14ac:dyDescent="0.25">
      <c r="A30" s="42"/>
      <c r="B30" s="42"/>
      <c r="C30" s="24"/>
      <c r="D30" s="51"/>
      <c r="E30" s="43"/>
      <c r="F30" s="43"/>
      <c r="G30" s="62"/>
    </row>
    <row r="31" spans="1:7" ht="15" customHeight="1" x14ac:dyDescent="0.25">
      <c r="A31" s="42"/>
      <c r="B31" s="42"/>
      <c r="C31" s="24"/>
      <c r="D31" s="51"/>
      <c r="E31" s="43"/>
      <c r="F31" s="42"/>
      <c r="G31" s="62"/>
    </row>
    <row r="32" spans="1:7" ht="15" customHeight="1" x14ac:dyDescent="0.25">
      <c r="A32" s="42"/>
      <c r="B32" s="42"/>
      <c r="C32" s="24"/>
      <c r="D32" s="51"/>
      <c r="E32" s="43"/>
      <c r="F32" s="43"/>
      <c r="G32" s="62"/>
    </row>
    <row r="33" spans="1:7" ht="15" customHeight="1" x14ac:dyDescent="0.25">
      <c r="A33" s="42"/>
      <c r="B33" s="42"/>
      <c r="C33" s="24"/>
      <c r="D33" s="51"/>
      <c r="E33" s="43"/>
      <c r="F33" s="43"/>
      <c r="G33" s="62"/>
    </row>
    <row r="34" spans="1:7" ht="15" customHeight="1" x14ac:dyDescent="0.25">
      <c r="A34" s="42"/>
      <c r="B34" s="42"/>
      <c r="C34" s="24"/>
      <c r="D34" s="51"/>
      <c r="E34" s="43"/>
      <c r="F34" s="42"/>
      <c r="G34" s="62"/>
    </row>
    <row r="35" spans="1:7" ht="15" customHeight="1" x14ac:dyDescent="0.25">
      <c r="A35" s="42"/>
      <c r="B35" s="42"/>
      <c r="C35" s="24"/>
      <c r="D35" s="51"/>
      <c r="E35" s="43"/>
      <c r="F35" s="43"/>
      <c r="G35" s="62"/>
    </row>
    <row r="36" spans="1:7" ht="15" customHeight="1" x14ac:dyDescent="0.25">
      <c r="A36" s="42"/>
      <c r="B36" s="42"/>
      <c r="C36" s="24"/>
      <c r="D36" s="51"/>
      <c r="E36" s="43"/>
      <c r="F36" s="43"/>
      <c r="G36" s="62"/>
    </row>
    <row r="37" spans="1:7" ht="15" customHeight="1" x14ac:dyDescent="0.25">
      <c r="A37" s="42"/>
      <c r="B37" s="42"/>
      <c r="C37" s="24"/>
      <c r="D37" s="51"/>
      <c r="E37" s="43"/>
      <c r="F37" s="43"/>
      <c r="G37" s="62"/>
    </row>
    <row r="38" spans="1:7" ht="15" customHeight="1" x14ac:dyDescent="0.25">
      <c r="A38" s="24"/>
      <c r="B38" s="24"/>
      <c r="C38" s="24"/>
      <c r="D38" s="30"/>
      <c r="E38" s="29"/>
      <c r="F38" s="24"/>
      <c r="G38" s="62"/>
    </row>
    <row r="39" spans="1:7" ht="15" customHeight="1" x14ac:dyDescent="0.25">
      <c r="A39" s="24"/>
      <c r="B39" s="24"/>
      <c r="C39" s="24"/>
      <c r="D39" s="30"/>
      <c r="E39" s="29"/>
      <c r="F39" s="24"/>
      <c r="G39" s="62"/>
    </row>
    <row r="40" spans="1:7" ht="15" customHeight="1" x14ac:dyDescent="0.25">
      <c r="A40" s="24"/>
      <c r="B40" s="24"/>
      <c r="C40" s="24"/>
      <c r="D40" s="30"/>
      <c r="E40" s="29"/>
      <c r="F40" s="24"/>
      <c r="G40" s="62"/>
    </row>
    <row r="41" spans="1:7" ht="15" customHeight="1" x14ac:dyDescent="0.25">
      <c r="A41" s="16"/>
      <c r="B41" s="16"/>
      <c r="C41" s="24"/>
      <c r="D41" s="50"/>
      <c r="E41" s="41"/>
      <c r="F41" s="16"/>
      <c r="G41" s="50"/>
    </row>
    <row r="42" spans="1:7" ht="15" customHeight="1" x14ac:dyDescent="0.25">
      <c r="A42" s="16"/>
      <c r="B42" s="16"/>
      <c r="C42" s="24"/>
      <c r="D42" s="50"/>
      <c r="E42" s="41"/>
      <c r="F42" s="16"/>
      <c r="G42" s="50"/>
    </row>
    <row r="43" spans="1:7" ht="15" customHeight="1" x14ac:dyDescent="0.25">
      <c r="A43" s="16"/>
      <c r="B43" s="16"/>
      <c r="C43" s="24"/>
      <c r="D43" s="50"/>
      <c r="E43" s="41"/>
      <c r="F43" s="16"/>
      <c r="G43" s="50"/>
    </row>
    <row r="44" spans="1:7" ht="15" customHeight="1" x14ac:dyDescent="0.25">
      <c r="A44" s="16"/>
      <c r="B44" s="16"/>
      <c r="C44" s="24"/>
      <c r="D44" s="50"/>
      <c r="E44" s="41"/>
      <c r="F44" s="16"/>
      <c r="G44" s="50"/>
    </row>
    <row r="45" spans="1:7" ht="15" customHeight="1" x14ac:dyDescent="0.25">
      <c r="A45" s="16"/>
      <c r="B45" s="16"/>
      <c r="C45" s="24"/>
      <c r="D45" s="50"/>
      <c r="E45" s="41"/>
      <c r="F45" s="16"/>
      <c r="G45" s="50"/>
    </row>
    <row r="46" spans="1:7" ht="15" customHeight="1" x14ac:dyDescent="0.25">
      <c r="A46" s="16"/>
      <c r="B46" s="16"/>
      <c r="C46" s="24"/>
      <c r="D46" s="50"/>
      <c r="E46" s="41"/>
      <c r="F46" s="16"/>
      <c r="G46" s="50"/>
    </row>
    <row r="47" spans="1:7" ht="15" customHeight="1" x14ac:dyDescent="0.25">
      <c r="A47" s="16"/>
      <c r="B47" s="16"/>
      <c r="C47" s="24"/>
      <c r="D47" s="50"/>
      <c r="E47" s="41"/>
      <c r="F47" s="16"/>
      <c r="G47" s="50"/>
    </row>
    <row r="48" spans="1:7" ht="15" customHeight="1" x14ac:dyDescent="0.25">
      <c r="A48" s="16"/>
      <c r="B48" s="16"/>
      <c r="C48" s="24"/>
      <c r="D48" s="50"/>
      <c r="E48" s="41"/>
      <c r="F48" s="16"/>
      <c r="G48" s="50"/>
    </row>
    <row r="49" spans="1:7" ht="15" customHeight="1" x14ac:dyDescent="0.25">
      <c r="A49" s="16"/>
      <c r="B49" s="16"/>
      <c r="C49" s="24"/>
      <c r="D49" s="50"/>
      <c r="E49" s="41"/>
      <c r="F49" s="16"/>
      <c r="G49" s="50"/>
    </row>
    <row r="50" spans="1:7" ht="15" customHeight="1" x14ac:dyDescent="0.25">
      <c r="A50" s="16"/>
      <c r="B50" s="16"/>
      <c r="C50" s="24"/>
      <c r="D50" s="50"/>
      <c r="E50" s="41"/>
      <c r="F50" s="16"/>
      <c r="G50" s="50"/>
    </row>
    <row r="51" spans="1:7" ht="15" customHeight="1" x14ac:dyDescent="0.25">
      <c r="A51" s="16"/>
      <c r="B51" s="16"/>
      <c r="C51" s="24"/>
      <c r="D51" s="50"/>
      <c r="E51" s="41"/>
      <c r="F51" s="16"/>
      <c r="G51" s="50"/>
    </row>
    <row r="52" spans="1:7" ht="15" customHeight="1" x14ac:dyDescent="0.25">
      <c r="A52" s="16"/>
      <c r="B52" s="16"/>
      <c r="C52" s="24"/>
      <c r="D52" s="50"/>
      <c r="E52" s="41"/>
      <c r="F52" s="16"/>
      <c r="G52" s="50"/>
    </row>
    <row r="53" spans="1:7" ht="15" customHeight="1" x14ac:dyDescent="0.25">
      <c r="A53" s="16"/>
      <c r="B53" s="16"/>
      <c r="C53" s="24"/>
      <c r="D53" s="50"/>
      <c r="E53" s="41"/>
      <c r="F53" s="16"/>
      <c r="G53" s="50"/>
    </row>
    <row r="54" spans="1:7" ht="15" customHeight="1" x14ac:dyDescent="0.25">
      <c r="A54" s="16"/>
      <c r="B54" s="16"/>
      <c r="C54" s="24"/>
      <c r="D54" s="50"/>
      <c r="E54" s="41"/>
      <c r="F54" s="16"/>
      <c r="G54" s="50"/>
    </row>
    <row r="55" spans="1:7" ht="15" customHeight="1" x14ac:dyDescent="0.25">
      <c r="A55" s="16"/>
      <c r="B55" s="16"/>
      <c r="C55" s="24"/>
      <c r="D55" s="50"/>
      <c r="E55" s="41"/>
      <c r="F55" s="16"/>
      <c r="G55" s="50"/>
    </row>
    <row r="56" spans="1:7" ht="15" customHeight="1" x14ac:dyDescent="0.25">
      <c r="A56" s="16"/>
      <c r="B56" s="16"/>
      <c r="C56" s="24"/>
      <c r="D56" s="50"/>
      <c r="E56" s="41"/>
      <c r="F56" s="16"/>
      <c r="G56" s="50"/>
    </row>
    <row r="57" spans="1:7" ht="15" customHeight="1" x14ac:dyDescent="0.25">
      <c r="A57" s="16"/>
      <c r="B57" s="16"/>
      <c r="C57" s="24"/>
      <c r="D57" s="50"/>
      <c r="E57" s="41"/>
      <c r="F57" s="16"/>
      <c r="G57" s="50"/>
    </row>
    <row r="58" spans="1:7" ht="15" customHeight="1" x14ac:dyDescent="0.25">
      <c r="A58" s="16"/>
      <c r="B58" s="16"/>
      <c r="C58" s="24"/>
      <c r="D58" s="50"/>
      <c r="E58" s="41"/>
      <c r="F58" s="16"/>
      <c r="G58" s="50"/>
    </row>
    <row r="59" spans="1:7" ht="15" customHeight="1" x14ac:dyDescent="0.25">
      <c r="A59" s="16"/>
      <c r="B59" s="16"/>
      <c r="C59" s="24"/>
      <c r="D59" s="50"/>
      <c r="E59" s="41"/>
      <c r="F59" s="16"/>
      <c r="G59" s="50"/>
    </row>
    <row r="60" spans="1:7" ht="15" customHeight="1" x14ac:dyDescent="0.25">
      <c r="A60" s="16"/>
      <c r="B60" s="16"/>
      <c r="C60" s="24"/>
      <c r="D60" s="50"/>
      <c r="E60" s="41"/>
      <c r="F60" s="16"/>
      <c r="G60" s="50"/>
    </row>
    <row r="61" spans="1:7" ht="15" customHeight="1" x14ac:dyDescent="0.25">
      <c r="A61" s="16"/>
      <c r="B61" s="16"/>
      <c r="C61" s="24"/>
      <c r="D61" s="50"/>
      <c r="E61" s="41"/>
      <c r="F61" s="16"/>
      <c r="G61" s="50"/>
    </row>
    <row r="62" spans="1:7" ht="15" customHeight="1" x14ac:dyDescent="0.25">
      <c r="A62" s="16"/>
      <c r="B62" s="16"/>
      <c r="C62" s="24"/>
      <c r="D62" s="50"/>
      <c r="E62" s="41"/>
      <c r="F62" s="16"/>
      <c r="G62" s="50"/>
    </row>
    <row r="63" spans="1:7" ht="15" customHeight="1" x14ac:dyDescent="0.25">
      <c r="A63" s="16"/>
      <c r="B63" s="16"/>
      <c r="C63" s="24"/>
      <c r="D63" s="50"/>
      <c r="E63" s="41"/>
      <c r="F63" s="16"/>
      <c r="G63" s="50"/>
    </row>
    <row r="64" spans="1:7" ht="15" customHeight="1" x14ac:dyDescent="0.25">
      <c r="A64" s="16"/>
      <c r="B64" s="16"/>
      <c r="C64" s="24"/>
      <c r="D64" s="50"/>
      <c r="E64" s="41"/>
      <c r="F64" s="16"/>
      <c r="G64" s="50"/>
    </row>
    <row r="65" spans="1:7" ht="15" customHeight="1" x14ac:dyDescent="0.25">
      <c r="A65" s="16"/>
      <c r="B65" s="16"/>
      <c r="C65" s="24"/>
      <c r="D65" s="50"/>
      <c r="E65" s="41"/>
      <c r="F65" s="16"/>
      <c r="G65" s="50"/>
    </row>
    <row r="66" spans="1:7" ht="15" customHeight="1" x14ac:dyDescent="0.25">
      <c r="A66" s="16"/>
      <c r="B66" s="16"/>
      <c r="C66" s="24"/>
      <c r="D66" s="50"/>
      <c r="E66" s="41"/>
      <c r="F66" s="16"/>
      <c r="G66" s="50"/>
    </row>
    <row r="67" spans="1:7" x14ac:dyDescent="0.25">
      <c r="A67" s="16"/>
      <c r="B67" s="16"/>
      <c r="C67" s="24"/>
      <c r="D67" s="50"/>
      <c r="E67" s="41"/>
      <c r="F67" s="16"/>
      <c r="G67" s="50"/>
    </row>
    <row r="68" spans="1:7" x14ac:dyDescent="0.25">
      <c r="A68" s="16"/>
      <c r="B68" s="16"/>
      <c r="C68" s="24"/>
      <c r="D68" s="50"/>
      <c r="E68" s="41"/>
      <c r="F68" s="16"/>
      <c r="G68" s="50"/>
    </row>
    <row r="69" spans="1:7" x14ac:dyDescent="0.25">
      <c r="A69" s="16"/>
      <c r="B69" s="16"/>
      <c r="C69" s="24"/>
      <c r="D69" s="50"/>
      <c r="E69" s="41"/>
      <c r="F69" s="16"/>
      <c r="G69" s="50"/>
    </row>
    <row r="70" spans="1:7" x14ac:dyDescent="0.25">
      <c r="A70" s="16"/>
      <c r="B70" s="16"/>
      <c r="C70" s="24"/>
      <c r="D70" s="50"/>
      <c r="E70" s="41"/>
      <c r="F70" s="16"/>
      <c r="G70" s="50"/>
    </row>
    <row r="71" spans="1:7" x14ac:dyDescent="0.25">
      <c r="A71" s="16"/>
      <c r="B71" s="16"/>
      <c r="C71" s="24"/>
      <c r="D71" s="50"/>
      <c r="E71" s="41"/>
      <c r="F71" s="16"/>
      <c r="G71" s="50"/>
    </row>
    <row r="72" spans="1:7" x14ac:dyDescent="0.25">
      <c r="A72" s="16"/>
      <c r="B72" s="16"/>
      <c r="C72" s="24"/>
      <c r="D72" s="50"/>
      <c r="E72" s="41"/>
      <c r="F72" s="16"/>
      <c r="G72" s="50"/>
    </row>
    <row r="73" spans="1:7" x14ac:dyDescent="0.25">
      <c r="A73" s="16"/>
      <c r="B73" s="16"/>
      <c r="C73" s="24"/>
      <c r="D73" s="50"/>
      <c r="E73" s="41"/>
      <c r="F73" s="16"/>
      <c r="G73" s="50"/>
    </row>
    <row r="74" spans="1:7" x14ac:dyDescent="0.25">
      <c r="A74" s="16"/>
      <c r="B74" s="16"/>
      <c r="C74" s="24"/>
      <c r="D74" s="50"/>
      <c r="E74" s="41"/>
      <c r="F74" s="16"/>
      <c r="G74" s="50"/>
    </row>
    <row r="75" spans="1:7" x14ac:dyDescent="0.25">
      <c r="A75" s="16"/>
      <c r="B75" s="16"/>
      <c r="C75" s="24"/>
      <c r="D75" s="50"/>
      <c r="E75" s="41"/>
      <c r="F75" s="16"/>
      <c r="G75" s="50"/>
    </row>
    <row r="76" spans="1:7" x14ac:dyDescent="0.25">
      <c r="A76" s="16"/>
      <c r="B76" s="16"/>
      <c r="C76" s="24"/>
      <c r="D76" s="50"/>
      <c r="E76" s="41"/>
      <c r="F76" s="16"/>
      <c r="G76" s="50"/>
    </row>
    <row r="77" spans="1:7" x14ac:dyDescent="0.25">
      <c r="A77" s="16"/>
      <c r="B77" s="16"/>
      <c r="C77" s="24"/>
      <c r="D77" s="50"/>
      <c r="E77" s="41"/>
      <c r="F77" s="16"/>
      <c r="G77" s="50"/>
    </row>
  </sheetData>
  <autoFilter ref="A1:G77">
    <sortState ref="A2:J141">
      <sortCondition ref="A2:A143"/>
    </sortState>
  </autoFilter>
  <sortState ref="D2:F9">
    <sortCondition ref="F2:F9"/>
  </sortState>
  <printOptions horizontalCentered="1"/>
  <pageMargins left="0.35433070866141736" right="0.15748031496062992" top="0.35433070866141736" bottom="0.15748031496062992" header="0.51181102362204722" footer="0.31496062992125984"/>
  <pageSetup paperSize="9" scale="75" firstPageNumber="0" fitToWidth="0" orientation="portrait" r:id="rId1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23"/>
  <sheetViews>
    <sheetView tabSelected="1" view="pageBreakPreview" zoomScaleNormal="100" zoomScaleSheetLayoutView="100" workbookViewId="0">
      <selection activeCell="E16" sqref="E16"/>
    </sheetView>
  </sheetViews>
  <sheetFormatPr defaultColWidth="9.140625" defaultRowHeight="15.75" x14ac:dyDescent="0.25"/>
  <cols>
    <col min="1" max="1" width="5.28515625" style="4"/>
    <col min="2" max="2" width="7.7109375" style="11"/>
    <col min="3" max="3" width="7.7109375" style="4"/>
    <col min="4" max="4" width="8.140625" style="4"/>
    <col min="5" max="5" width="39" style="4" bestFit="1" customWidth="1"/>
    <col min="6" max="6" width="8.140625" style="4" bestFit="1" customWidth="1"/>
    <col min="7" max="7" width="34" style="4" bestFit="1" customWidth="1"/>
    <col min="8" max="8" width="9.140625" style="18"/>
    <col min="9" max="9" width="10.28515625" bestFit="1" customWidth="1"/>
    <col min="10" max="10" width="9.140625" style="4"/>
    <col min="11" max="1011" width="9" style="4"/>
    <col min="1012" max="16384" width="9.140625" style="7"/>
  </cols>
  <sheetData>
    <row r="1" spans="1:1011" ht="18" customHeight="1" x14ac:dyDescent="0.25">
      <c r="A1" s="76" t="s">
        <v>23</v>
      </c>
      <c r="B1" s="77"/>
      <c r="C1" s="78"/>
      <c r="D1" s="78"/>
      <c r="E1" s="76"/>
      <c r="F1" s="76"/>
      <c r="G1" s="76"/>
      <c r="H1" s="79"/>
      <c r="I1" s="78"/>
      <c r="J1" s="78"/>
    </row>
    <row r="2" spans="1:1011" ht="18" customHeight="1" x14ac:dyDescent="0.25">
      <c r="A2" s="76" t="s">
        <v>24</v>
      </c>
      <c r="B2" s="77"/>
      <c r="C2" s="78"/>
      <c r="D2" s="78"/>
      <c r="E2" s="76"/>
      <c r="F2" s="76"/>
      <c r="G2" s="76"/>
      <c r="H2" s="79"/>
      <c r="I2" s="78"/>
      <c r="J2" s="78"/>
    </row>
    <row r="3" spans="1:1011" ht="18" customHeight="1" x14ac:dyDescent="0.25">
      <c r="A3" s="17"/>
      <c r="B3" s="9"/>
      <c r="C3" s="2"/>
      <c r="D3" s="2"/>
      <c r="E3" s="2"/>
      <c r="F3" s="5"/>
      <c r="H3" s="53"/>
    </row>
    <row r="4" spans="1:1011" ht="18" customHeight="1" x14ac:dyDescent="0.25">
      <c r="A4" s="72" t="s">
        <v>9</v>
      </c>
      <c r="B4" s="72"/>
      <c r="C4" s="72"/>
      <c r="D4" s="12"/>
      <c r="E4" s="12"/>
      <c r="F4" s="12"/>
      <c r="G4" s="12"/>
      <c r="H4" s="53"/>
    </row>
    <row r="5" spans="1:1011" ht="18" customHeight="1" x14ac:dyDescent="0.25">
      <c r="A5" s="3" t="s">
        <v>7</v>
      </c>
      <c r="B5" s="10" t="s">
        <v>8</v>
      </c>
      <c r="C5" s="3" t="s">
        <v>1</v>
      </c>
      <c r="D5" s="3" t="s">
        <v>2</v>
      </c>
      <c r="E5" s="3" t="s">
        <v>3</v>
      </c>
      <c r="F5" s="3" t="s">
        <v>5</v>
      </c>
      <c r="G5" s="3" t="s">
        <v>6</v>
      </c>
      <c r="H5" s="54" t="s">
        <v>11</v>
      </c>
      <c r="I5" s="54" t="s">
        <v>34</v>
      </c>
      <c r="J5" s="63" t="s">
        <v>22</v>
      </c>
    </row>
    <row r="6" spans="1:1011" s="8" customFormat="1" ht="18" customHeight="1" x14ac:dyDescent="0.25">
      <c r="A6" s="19">
        <v>1</v>
      </c>
      <c r="B6" s="82">
        <v>2079</v>
      </c>
      <c r="C6" s="13">
        <f>IFERROR((VLOOKUP(B6,INSCRITOS!A:B,2,0)),"")</f>
        <v>0</v>
      </c>
      <c r="D6" s="13" t="str">
        <f>IFERROR((VLOOKUP(B6,INSCRITOS!A:C,3,0)),"")</f>
        <v>45+</v>
      </c>
      <c r="E6" s="14" t="str">
        <f>IFERROR((VLOOKUP(B6,INSCRITOS!A:D,4,0)),"")</f>
        <v>Marco Soares</v>
      </c>
      <c r="F6" s="13" t="str">
        <f>IFERROR((VLOOKUP(B6,INSCRITOS!A:F,6,0)),"")</f>
        <v>M</v>
      </c>
      <c r="G6" s="13"/>
      <c r="H6" s="91">
        <v>5.1242476851851848E-2</v>
      </c>
      <c r="I6" s="92"/>
      <c r="J6" s="64">
        <v>150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</row>
    <row r="7" spans="1:1011" s="8" customFormat="1" ht="18" customHeight="1" x14ac:dyDescent="0.25">
      <c r="A7" s="19">
        <v>2</v>
      </c>
      <c r="B7" s="85">
        <v>2073</v>
      </c>
      <c r="C7" s="13">
        <f>IFERROR((VLOOKUP(B7,INSCRITOS!A:B,2,0)),"")</f>
        <v>0</v>
      </c>
      <c r="D7" s="13" t="str">
        <f>IFERROR((VLOOKUP(B7,INSCRITOS!A:C,3,0)),"")</f>
        <v>35/44</v>
      </c>
      <c r="E7" s="14" t="str">
        <f>IFERROR((VLOOKUP(B7,INSCRITOS!A:D,4,0)),"")</f>
        <v>Gonçalo Vasconcelos Raposo</v>
      </c>
      <c r="F7" s="13" t="str">
        <f>IFERROR((VLOOKUP(B7,INSCRITOS!A:F,6,0)),"")</f>
        <v>M</v>
      </c>
      <c r="G7" s="13" t="str">
        <f>IFERROR((VLOOKUP(B7,INSCRITOS!A:G,7,FALSE)),"")</f>
        <v>Morcegos Trail</v>
      </c>
      <c r="H7" s="91">
        <v>5.2388657407407391E-2</v>
      </c>
      <c r="I7" s="92">
        <v>1.1461805555555427E-3</v>
      </c>
      <c r="J7" s="64">
        <v>140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</row>
    <row r="8" spans="1:1011" s="8" customFormat="1" ht="18" customHeight="1" x14ac:dyDescent="0.25">
      <c r="A8" s="19">
        <v>3</v>
      </c>
      <c r="B8" s="85">
        <v>2077</v>
      </c>
      <c r="C8" s="13">
        <f>IFERROR((VLOOKUP(B8,INSCRITOS!A:B,2,0)),"")</f>
        <v>107778</v>
      </c>
      <c r="D8" s="13" t="str">
        <f>IFERROR((VLOOKUP(B8,INSCRITOS!A:C,3,0)),"")</f>
        <v>45+</v>
      </c>
      <c r="E8" s="14" t="str">
        <f>IFERROR((VLOOKUP(B8,INSCRITOS!A:D,4,0)),"")</f>
        <v>Diogo Cymbron</v>
      </c>
      <c r="F8" s="13" t="str">
        <f>IFERROR((VLOOKUP(B8,INSCRITOS!A:F,6,0)),"")</f>
        <v>M</v>
      </c>
      <c r="G8" s="13" t="str">
        <f>IFERROR((VLOOKUP(B8,INSCRITOS!A:G,7,FALSE)),"")</f>
        <v>Clube União Micaelense</v>
      </c>
      <c r="H8" s="91">
        <v>5.2858796296296306E-2</v>
      </c>
      <c r="I8" s="92">
        <v>4.7013888888891575E-4</v>
      </c>
      <c r="J8" s="64">
        <v>130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</row>
    <row r="9" spans="1:1011" s="8" customFormat="1" ht="18" customHeight="1" x14ac:dyDescent="0.25">
      <c r="A9" s="19">
        <v>4</v>
      </c>
      <c r="B9" s="85">
        <v>2076</v>
      </c>
      <c r="C9" s="13">
        <f>IFERROR((VLOOKUP(B9,INSCRITOS!A:B,2,0)),"")</f>
        <v>107779</v>
      </c>
      <c r="D9" s="13" t="str">
        <f>IFERROR((VLOOKUP(B9,INSCRITOS!A:C,3,0)),"")</f>
        <v>35/44</v>
      </c>
      <c r="E9" s="14" t="str">
        <f>IFERROR((VLOOKUP(B9,INSCRITOS!A:D,4,0)),"")</f>
        <v>Nuno Botelho</v>
      </c>
      <c r="F9" s="13" t="str">
        <f>IFERROR((VLOOKUP(B9,INSCRITOS!A:F,6,0)),"")</f>
        <v>M</v>
      </c>
      <c r="G9" s="13" t="str">
        <f>IFERROR((VLOOKUP(B9,INSCRITOS!A:G,7,FALSE)),"")</f>
        <v>Clube União Micaelense</v>
      </c>
      <c r="H9" s="91">
        <v>5.6678240740740737E-2</v>
      </c>
      <c r="I9" s="92">
        <v>3.8194444444444309E-3</v>
      </c>
      <c r="J9" s="64">
        <v>125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</row>
    <row r="10" spans="1:1011" s="8" customFormat="1" ht="18" customHeight="1" x14ac:dyDescent="0.25">
      <c r="A10" s="19">
        <v>5</v>
      </c>
      <c r="B10" s="82">
        <v>2070</v>
      </c>
      <c r="C10" s="13">
        <f>IFERROR((VLOOKUP(B10,INSCRITOS!A:B,2,0)),"")</f>
        <v>107768</v>
      </c>
      <c r="D10" s="13" t="str">
        <f>IFERROR((VLOOKUP(B10,INSCRITOS!A:C,3,0)),"")</f>
        <v>45+</v>
      </c>
      <c r="E10" s="14" t="str">
        <f>IFERROR((VLOOKUP(B10,INSCRITOS!A:D,4,0)),"")</f>
        <v>Luís Rodrigues</v>
      </c>
      <c r="F10" s="13" t="str">
        <f>IFERROR((VLOOKUP(B10,INSCRITOS!A:F,6,0)),"")</f>
        <v>M</v>
      </c>
      <c r="G10" s="13">
        <f>IFERROR((VLOOKUP(B10,INSCRITOS!A:G,7,FALSE)),"")</f>
        <v>0</v>
      </c>
      <c r="H10" s="91">
        <v>5.6888773148148108E-2</v>
      </c>
      <c r="I10" s="92">
        <v>2.1053240740737111E-4</v>
      </c>
      <c r="J10" s="64">
        <v>120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</row>
    <row r="11" spans="1:1011" s="8" customFormat="1" ht="18" customHeight="1" x14ac:dyDescent="0.25">
      <c r="A11" s="19">
        <v>6</v>
      </c>
      <c r="B11" s="85">
        <v>2072</v>
      </c>
      <c r="C11" s="13">
        <f>IFERROR((VLOOKUP(B11,INSCRITOS!A:B,2,0)),"")</f>
        <v>0</v>
      </c>
      <c r="D11" s="13" t="str">
        <f>IFERROR((VLOOKUP(B11,INSCRITOS!A:C,3,0)),"")</f>
        <v>45+</v>
      </c>
      <c r="E11" s="14" t="str">
        <f>IFERROR((VLOOKUP(B11,INSCRITOS!A:D,4,0)),"")</f>
        <v>José Carlos Pimentel</v>
      </c>
      <c r="F11" s="13" t="str">
        <f>IFERROR((VLOOKUP(B11,INSCRITOS!A:F,6,0)),"")</f>
        <v>M</v>
      </c>
      <c r="G11" s="13" t="str">
        <f>IFERROR((VLOOKUP(B11,INSCRITOS!A:G,7,FALSE)),"")</f>
        <v>Morcegos Trail</v>
      </c>
      <c r="H11" s="91">
        <v>5.8993055555555562E-2</v>
      </c>
      <c r="I11" s="92">
        <v>2.104282407407454E-3</v>
      </c>
      <c r="J11" s="64">
        <v>115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</row>
    <row r="12" spans="1:1011" s="8" customFormat="1" ht="18" customHeight="1" x14ac:dyDescent="0.25">
      <c r="A12" s="19">
        <v>7</v>
      </c>
      <c r="B12" s="85">
        <v>2071</v>
      </c>
      <c r="C12" s="13">
        <f>IFERROR((VLOOKUP(B12,INSCRITOS!A:B,2,0)),"")</f>
        <v>0</v>
      </c>
      <c r="D12" s="13" t="str">
        <f>IFERROR((VLOOKUP(B12,INSCRITOS!A:C,3,0)),"")</f>
        <v>35/44</v>
      </c>
      <c r="E12" s="14" t="str">
        <f>IFERROR((VLOOKUP(B12,INSCRITOS!A:D,4,0)),"")</f>
        <v>Ricardo Mendonça</v>
      </c>
      <c r="F12" s="13" t="str">
        <f>IFERROR((VLOOKUP(B12,INSCRITOS!A:F,6,0)),"")</f>
        <v>M</v>
      </c>
      <c r="G12" s="13" t="str">
        <f>IFERROR((VLOOKUP(B12,INSCRITOS!A:G,7,FALSE)),"")</f>
        <v>Morcegos Trail</v>
      </c>
      <c r="H12" s="91">
        <v>5.9016203703703696E-2</v>
      </c>
      <c r="I12" s="92">
        <v>2.3148148148133263E-5</v>
      </c>
      <c r="J12" s="64">
        <v>110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</row>
    <row r="13" spans="1:1011" s="8" customFormat="1" ht="18" customHeight="1" x14ac:dyDescent="0.25">
      <c r="A13" s="19">
        <v>8</v>
      </c>
      <c r="B13" s="94">
        <v>2074</v>
      </c>
      <c r="C13" s="13">
        <f>IFERROR((VLOOKUP(B13,INSCRITOS!A:B,2,0)),"")</f>
        <v>0</v>
      </c>
      <c r="D13" s="13" t="str">
        <f>IFERROR((VLOOKUP(B13,INSCRITOS!A:C,3,0)),"")</f>
        <v>16-34</v>
      </c>
      <c r="E13" s="14" t="str">
        <f>IFERROR((VLOOKUP(B13,INSCRITOS!A:D,4,0)),"")</f>
        <v>Patrick Figueiredo</v>
      </c>
      <c r="F13" s="13" t="str">
        <f>IFERROR((VLOOKUP(B13,INSCRITOS!A:F,6,0)),"")</f>
        <v>M</v>
      </c>
      <c r="G13" s="13">
        <f>IFERROR((VLOOKUP(B13,INSCRITOS!A:G,7,FALSE)),"")</f>
        <v>0</v>
      </c>
      <c r="H13" s="91">
        <v>6.0925925925925883E-2</v>
      </c>
      <c r="I13" s="92">
        <v>1.9097222222221877E-3</v>
      </c>
      <c r="J13" s="64">
        <v>108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</row>
    <row r="14" spans="1:1011" x14ac:dyDescent="0.25">
      <c r="I14" s="7"/>
    </row>
    <row r="15" spans="1:1011" x14ac:dyDescent="0.25">
      <c r="I15" s="7"/>
    </row>
    <row r="16" spans="1:1011" x14ac:dyDescent="0.25">
      <c r="I16" s="7"/>
    </row>
    <row r="17" spans="9:9" x14ac:dyDescent="0.25">
      <c r="I17" s="7"/>
    </row>
    <row r="18" spans="9:9" x14ac:dyDescent="0.25">
      <c r="I18" s="7"/>
    </row>
    <row r="19" spans="9:9" x14ac:dyDescent="0.25">
      <c r="I19" s="7"/>
    </row>
    <row r="20" spans="9:9" x14ac:dyDescent="0.25">
      <c r="I20" s="7"/>
    </row>
    <row r="21" spans="9:9" x14ac:dyDescent="0.25">
      <c r="I21" s="7"/>
    </row>
    <row r="22" spans="9:9" x14ac:dyDescent="0.25">
      <c r="I22" s="7"/>
    </row>
    <row r="23" spans="9:9" x14ac:dyDescent="0.25">
      <c r="I23" s="7"/>
    </row>
  </sheetData>
  <sortState ref="B29:J54">
    <sortCondition ref="H29:H54"/>
  </sortState>
  <mergeCells count="1">
    <mergeCell ref="A4:C4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6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J8" sqref="J8"/>
    </sheetView>
  </sheetViews>
  <sheetFormatPr defaultRowHeight="15" x14ac:dyDescent="0.25"/>
  <cols>
    <col min="1" max="1" width="6.7109375" customWidth="1"/>
    <col min="2" max="2" width="7.140625" customWidth="1"/>
    <col min="3" max="3" width="7.7109375" customWidth="1"/>
    <col min="4" max="4" width="8.42578125" customWidth="1"/>
    <col min="5" max="5" width="26.85546875" bestFit="1" customWidth="1"/>
    <col min="6" max="6" width="8.140625" bestFit="1" customWidth="1"/>
    <col min="7" max="7" width="33.85546875" bestFit="1" customWidth="1"/>
  </cols>
  <sheetData>
    <row r="1" spans="1:7" ht="15.75" x14ac:dyDescent="0.25">
      <c r="A1" s="76" t="s">
        <v>23</v>
      </c>
      <c r="B1" s="77"/>
      <c r="C1" s="78"/>
      <c r="D1" s="78"/>
      <c r="E1" s="76"/>
      <c r="F1" s="76"/>
      <c r="G1" s="76"/>
    </row>
    <row r="2" spans="1:7" ht="15.75" x14ac:dyDescent="0.25">
      <c r="A2" s="76" t="s">
        <v>24</v>
      </c>
      <c r="B2" s="77"/>
      <c r="C2" s="78"/>
      <c r="D2" s="78"/>
      <c r="E2" s="76"/>
      <c r="F2" s="76"/>
      <c r="G2" s="76"/>
    </row>
    <row r="3" spans="1:7" ht="15.75" x14ac:dyDescent="0.25">
      <c r="A3" s="12" t="s">
        <v>17</v>
      </c>
      <c r="B3" s="9"/>
      <c r="C3" s="2"/>
      <c r="D3" s="2"/>
      <c r="E3" s="2"/>
      <c r="F3" s="5"/>
      <c r="G3" s="4"/>
    </row>
    <row r="4" spans="1:7" ht="15.75" x14ac:dyDescent="0.25">
      <c r="A4" s="73" t="s">
        <v>18</v>
      </c>
      <c r="B4" s="73"/>
      <c r="C4" s="73"/>
      <c r="D4" s="12"/>
      <c r="E4" s="12"/>
      <c r="F4" s="12"/>
      <c r="G4" s="12"/>
    </row>
    <row r="5" spans="1:7" ht="15.75" x14ac:dyDescent="0.25">
      <c r="A5" s="15" t="s">
        <v>7</v>
      </c>
      <c r="B5" s="55" t="s">
        <v>0</v>
      </c>
      <c r="C5" s="15" t="s">
        <v>1</v>
      </c>
      <c r="D5" s="15" t="s">
        <v>2</v>
      </c>
      <c r="E5" s="15" t="s">
        <v>3</v>
      </c>
      <c r="F5" s="15" t="s">
        <v>5</v>
      </c>
      <c r="G5" s="15" t="s">
        <v>6</v>
      </c>
    </row>
    <row r="6" spans="1:7" x14ac:dyDescent="0.25">
      <c r="A6" s="13">
        <v>1</v>
      </c>
      <c r="B6" s="94">
        <v>2074</v>
      </c>
      <c r="C6" s="13">
        <f>IFERROR((VLOOKUP(B6,INSCRITOS!A:B,2,0)),"")</f>
        <v>0</v>
      </c>
      <c r="D6" s="13" t="str">
        <f>IFERROR((VLOOKUP(B6,INSCRITOS!A:C,3,0)),"")</f>
        <v>16-34</v>
      </c>
      <c r="E6" s="14" t="str">
        <f>IFERROR((VLOOKUP(B6,INSCRITOS!A:D,4,0)),"")</f>
        <v>Patrick Figueiredo</v>
      </c>
      <c r="F6" s="13" t="str">
        <f>IFERROR((VLOOKUP(B6,INSCRITOS!A:F,6,0)),"")</f>
        <v>M</v>
      </c>
      <c r="G6" s="13">
        <f>IFERROR((VLOOKUP(B6,INSCRITOS!A:G,7,FALSE)),"")</f>
        <v>0</v>
      </c>
    </row>
    <row r="7" spans="1:7" x14ac:dyDescent="0.25">
      <c r="A7" s="1"/>
      <c r="B7" s="20"/>
      <c r="C7" s="1"/>
      <c r="D7" s="1"/>
      <c r="E7" s="4"/>
      <c r="F7" s="1"/>
      <c r="G7" s="1"/>
    </row>
    <row r="8" spans="1:7" ht="15.75" x14ac:dyDescent="0.25">
      <c r="A8" s="74" t="s">
        <v>19</v>
      </c>
      <c r="B8" s="74"/>
      <c r="C8" s="74"/>
      <c r="D8" s="1"/>
      <c r="E8" s="4"/>
      <c r="F8" s="1"/>
      <c r="G8" s="1"/>
    </row>
    <row r="9" spans="1:7" ht="15.75" x14ac:dyDescent="0.25">
      <c r="A9" s="15" t="s">
        <v>7</v>
      </c>
      <c r="B9" s="55" t="s">
        <v>0</v>
      </c>
      <c r="C9" s="15" t="s">
        <v>1</v>
      </c>
      <c r="D9" s="15" t="s">
        <v>2</v>
      </c>
      <c r="E9" s="15" t="s">
        <v>3</v>
      </c>
      <c r="F9" s="15" t="s">
        <v>5</v>
      </c>
      <c r="G9" s="15" t="s">
        <v>6</v>
      </c>
    </row>
    <row r="10" spans="1:7" x14ac:dyDescent="0.25">
      <c r="A10" s="13">
        <v>1</v>
      </c>
      <c r="B10" s="52">
        <v>2073</v>
      </c>
      <c r="C10" s="13">
        <f>IFERROR((VLOOKUP(B10,INSCRITOS!A:B,2,0)),"")</f>
        <v>0</v>
      </c>
      <c r="D10" s="13" t="str">
        <f>IFERROR((VLOOKUP(B10,INSCRITOS!A:C,3,0)),"")</f>
        <v>35/44</v>
      </c>
      <c r="E10" s="14" t="str">
        <f>IFERROR((VLOOKUP(B10,INSCRITOS!A:D,4,0)),"")</f>
        <v>Gonçalo Vasconcelos Raposo</v>
      </c>
      <c r="F10" s="13" t="str">
        <f>IFERROR((VLOOKUP(B10,INSCRITOS!A:F,6,0)),"")</f>
        <v>M</v>
      </c>
      <c r="G10" s="13" t="str">
        <f>IFERROR((VLOOKUP(B10,INSCRITOS!A:G,7,FALSE)),"")</f>
        <v>Morcegos Trail</v>
      </c>
    </row>
    <row r="11" spans="1:7" x14ac:dyDescent="0.25">
      <c r="A11" s="13">
        <v>2</v>
      </c>
      <c r="B11" s="52">
        <v>2076</v>
      </c>
      <c r="C11" s="13">
        <f>IFERROR((VLOOKUP(B11,INSCRITOS!A:B,2,0)),"")</f>
        <v>107779</v>
      </c>
      <c r="D11" s="13" t="str">
        <f>IFERROR((VLOOKUP(B11,INSCRITOS!A:C,3,0)),"")</f>
        <v>35/44</v>
      </c>
      <c r="E11" s="14" t="str">
        <f>IFERROR((VLOOKUP(B11,INSCRITOS!A:D,4,0)),"")</f>
        <v>Nuno Botelho</v>
      </c>
      <c r="F11" s="13" t="str">
        <f>IFERROR((VLOOKUP(B11,INSCRITOS!A:F,6,0)),"")</f>
        <v>M</v>
      </c>
      <c r="G11" s="13" t="str">
        <f>IFERROR((VLOOKUP(B11,INSCRITOS!A:G,7,FALSE)),"")</f>
        <v>Clube União Micaelense</v>
      </c>
    </row>
    <row r="12" spans="1:7" x14ac:dyDescent="0.25">
      <c r="A12" s="13">
        <v>3</v>
      </c>
      <c r="B12" s="52">
        <v>2071</v>
      </c>
      <c r="C12" s="13">
        <f>IFERROR((VLOOKUP(B12,INSCRITOS!A:B,2,0)),"")</f>
        <v>0</v>
      </c>
      <c r="D12" s="13" t="str">
        <f>IFERROR((VLOOKUP(B12,INSCRITOS!A:C,3,0)),"")</f>
        <v>35/44</v>
      </c>
      <c r="E12" s="14" t="str">
        <f>IFERROR((VLOOKUP(B12,INSCRITOS!A:D,4,0)),"")</f>
        <v>Ricardo Mendonça</v>
      </c>
      <c r="F12" s="13" t="str">
        <f>IFERROR((VLOOKUP(B12,INSCRITOS!A:F,6,0)),"")</f>
        <v>M</v>
      </c>
      <c r="G12" s="13" t="str">
        <f>IFERROR((VLOOKUP(B12,INSCRITOS!A:G,7,FALSE)),"")</f>
        <v>Morcegos Trail</v>
      </c>
    </row>
    <row r="13" spans="1:7" x14ac:dyDescent="0.25">
      <c r="A13" s="1"/>
      <c r="B13" s="20"/>
      <c r="C13" s="1"/>
      <c r="D13" s="1"/>
      <c r="E13" s="4"/>
      <c r="F13" s="1"/>
      <c r="G13" s="1"/>
    </row>
    <row r="14" spans="1:7" ht="15.75" x14ac:dyDescent="0.25">
      <c r="A14" s="74" t="s">
        <v>20</v>
      </c>
      <c r="B14" s="74"/>
      <c r="C14" s="74"/>
      <c r="D14" s="1"/>
      <c r="E14" s="4"/>
      <c r="F14" s="1"/>
      <c r="G14" s="4"/>
    </row>
    <row r="15" spans="1:7" ht="15.75" x14ac:dyDescent="0.25">
      <c r="A15" s="15" t="s">
        <v>7</v>
      </c>
      <c r="B15" s="55" t="s">
        <v>0</v>
      </c>
      <c r="C15" s="15" t="s">
        <v>1</v>
      </c>
      <c r="D15" s="15" t="s">
        <v>2</v>
      </c>
      <c r="E15" s="15" t="s">
        <v>3</v>
      </c>
      <c r="F15" s="15" t="s">
        <v>5</v>
      </c>
      <c r="G15" s="15" t="s">
        <v>6</v>
      </c>
    </row>
    <row r="16" spans="1:7" x14ac:dyDescent="0.25">
      <c r="A16" s="13">
        <v>1</v>
      </c>
      <c r="B16" s="52">
        <v>2079</v>
      </c>
      <c r="C16" s="13">
        <f>IFERROR((VLOOKUP(B16,INSCRITOS!A:B,2,0)),"")</f>
        <v>0</v>
      </c>
      <c r="D16" s="13" t="str">
        <f>IFERROR((VLOOKUP(B16,INSCRITOS!A:C,3,0)),"")</f>
        <v>45+</v>
      </c>
      <c r="E16" s="14" t="str">
        <f>IFERROR((VLOOKUP(B16,INSCRITOS!A:D,4,0)),"")</f>
        <v>Marco Soares</v>
      </c>
      <c r="F16" s="13" t="str">
        <f>IFERROR((VLOOKUP(B16,INSCRITOS!A:F,6,0)),"")</f>
        <v>M</v>
      </c>
      <c r="G16" s="13">
        <f>IFERROR((VLOOKUP(B16,INSCRITOS!A:G,7,FALSE)),"")</f>
        <v>0</v>
      </c>
    </row>
    <row r="17" spans="1:7" x14ac:dyDescent="0.25">
      <c r="A17" s="13">
        <v>2</v>
      </c>
      <c r="B17" s="52">
        <v>2077</v>
      </c>
      <c r="C17" s="13">
        <f>IFERROR((VLOOKUP(B17,INSCRITOS!A:B,2,0)),"")</f>
        <v>107778</v>
      </c>
      <c r="D17" s="13" t="str">
        <f>IFERROR((VLOOKUP(B17,INSCRITOS!A:C,3,0)),"")</f>
        <v>45+</v>
      </c>
      <c r="E17" s="14" t="str">
        <f>IFERROR((VLOOKUP(B17,INSCRITOS!A:D,4,0)),"")</f>
        <v>Diogo Cymbron</v>
      </c>
      <c r="F17" s="13" t="str">
        <f>IFERROR((VLOOKUP(B17,INSCRITOS!A:F,6,0)),"")</f>
        <v>M</v>
      </c>
      <c r="G17" s="13" t="str">
        <f>IFERROR((VLOOKUP(B17,INSCRITOS!A:G,7,FALSE)),"")</f>
        <v>Clube União Micaelense</v>
      </c>
    </row>
    <row r="18" spans="1:7" x14ac:dyDescent="0.25">
      <c r="A18" s="13">
        <v>3</v>
      </c>
      <c r="B18" s="52">
        <v>2070</v>
      </c>
      <c r="C18" s="13">
        <f>IFERROR((VLOOKUP(B18,INSCRITOS!A:B,2,0)),"")</f>
        <v>107768</v>
      </c>
      <c r="D18" s="13" t="str">
        <f>IFERROR((VLOOKUP(B18,INSCRITOS!A:C,3,0)),"")</f>
        <v>45+</v>
      </c>
      <c r="E18" s="14" t="str">
        <f>IFERROR((VLOOKUP(B18,INSCRITOS!A:D,4,0)),"")</f>
        <v>Luís Rodrigues</v>
      </c>
      <c r="F18" s="13" t="str">
        <f>IFERROR((VLOOKUP(B18,INSCRITOS!A:F,6,0)),"")</f>
        <v>M</v>
      </c>
      <c r="G18" s="13">
        <f>IFERROR((VLOOKUP(B18,INSCRITOS!A:G,7,FALSE)),"")</f>
        <v>0</v>
      </c>
    </row>
    <row r="19" spans="1:7" x14ac:dyDescent="0.25">
      <c r="A19" s="13">
        <v>4</v>
      </c>
      <c r="B19" s="93">
        <v>2072</v>
      </c>
      <c r="C19" s="13">
        <f>IFERROR((VLOOKUP(B19,INSCRITOS!A:B,2,0)),"")</f>
        <v>0</v>
      </c>
      <c r="D19" s="13" t="str">
        <f>IFERROR((VLOOKUP(B19,INSCRITOS!A:C,3,0)),"")</f>
        <v>45+</v>
      </c>
      <c r="E19" s="14" t="str">
        <f>IFERROR((VLOOKUP(B19,INSCRITOS!A:D,4,0)),"")</f>
        <v>José Carlos Pimentel</v>
      </c>
      <c r="F19" s="13" t="str">
        <f>IFERROR((VLOOKUP(B19,INSCRITOS!A:F,6,0)),"")</f>
        <v>M</v>
      </c>
      <c r="G19" s="13" t="str">
        <f>IFERROR((VLOOKUP(B19,INSCRITOS!A:G,7,FALSE)),"")</f>
        <v>Morcegos Trail</v>
      </c>
    </row>
  </sheetData>
  <mergeCells count="3">
    <mergeCell ref="A4:C4"/>
    <mergeCell ref="A8:C8"/>
    <mergeCell ref="A14:C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6" sqref="B16"/>
    </sheetView>
  </sheetViews>
  <sheetFormatPr defaultRowHeight="15" x14ac:dyDescent="0.25"/>
  <cols>
    <col min="2" max="2" width="33.85546875" bestFit="1" customWidth="1"/>
    <col min="3" max="3" width="8.7109375" bestFit="1" customWidth="1"/>
  </cols>
  <sheetData>
    <row r="1" spans="1:3" ht="15.75" x14ac:dyDescent="0.25">
      <c r="A1" s="75" t="s">
        <v>21</v>
      </c>
      <c r="B1" s="75"/>
      <c r="C1" s="75"/>
    </row>
    <row r="2" spans="1:3" ht="15.75" x14ac:dyDescent="0.25">
      <c r="A2" s="67" t="s">
        <v>9</v>
      </c>
      <c r="B2" s="66"/>
      <c r="C2" s="66"/>
    </row>
    <row r="3" spans="1:3" ht="15.75" x14ac:dyDescent="0.25">
      <c r="A3" s="56" t="s">
        <v>7</v>
      </c>
      <c r="B3" s="57" t="s">
        <v>6</v>
      </c>
      <c r="C3" s="56" t="s">
        <v>22</v>
      </c>
    </row>
    <row r="4" spans="1:3" x14ac:dyDescent="0.25">
      <c r="A4" s="65">
        <v>1</v>
      </c>
      <c r="B4" s="58"/>
      <c r="C4" s="59">
        <f>SUMIF(Geral!G:G,Clubes!B4,Geral!J:J)</f>
        <v>228</v>
      </c>
    </row>
    <row r="5" spans="1:3" x14ac:dyDescent="0.25">
      <c r="A5" s="65">
        <v>2</v>
      </c>
      <c r="B5" s="58"/>
      <c r="C5" s="59">
        <f>SUMIF(Geral!G:G,Clubes!B5,Geral!J:J)</f>
        <v>228</v>
      </c>
    </row>
    <row r="6" spans="1:3" x14ac:dyDescent="0.25">
      <c r="A6" s="65">
        <v>3</v>
      </c>
      <c r="B6" s="58"/>
      <c r="C6" s="59">
        <f>SUMIF(Geral!G:G,Clubes!B6,Geral!J:J)</f>
        <v>228</v>
      </c>
    </row>
    <row r="8" spans="1:3" x14ac:dyDescent="0.25">
      <c r="A8" s="68"/>
      <c r="B8" s="68"/>
      <c r="C8" s="68"/>
    </row>
    <row r="9" spans="1:3" ht="15.75" x14ac:dyDescent="0.25">
      <c r="A9" s="12" t="s">
        <v>10</v>
      </c>
      <c r="B9" s="2"/>
      <c r="C9" s="2"/>
    </row>
    <row r="10" spans="1:3" ht="15.75" x14ac:dyDescent="0.25">
      <c r="A10" s="69" t="s">
        <v>7</v>
      </c>
      <c r="B10" s="70" t="s">
        <v>6</v>
      </c>
      <c r="C10" s="69" t="s">
        <v>22</v>
      </c>
    </row>
    <row r="11" spans="1:3" x14ac:dyDescent="0.25">
      <c r="A11" s="65">
        <v>1</v>
      </c>
      <c r="B11" s="58"/>
      <c r="C11" s="59">
        <f>SUMIF(Geral!G:G,Clubes!B11,Geral!J:J)</f>
        <v>228</v>
      </c>
    </row>
    <row r="12" spans="1:3" x14ac:dyDescent="0.25">
      <c r="A12" s="65">
        <v>2</v>
      </c>
      <c r="B12" s="58"/>
      <c r="C12" s="59">
        <f>SUMIF(Geral!G:G,Clubes!B12,Geral!J:J)</f>
        <v>228</v>
      </c>
    </row>
  </sheetData>
  <sortState ref="B4:C6">
    <sortCondition descending="1" ref="C4:C6"/>
  </sortState>
  <mergeCells count="1">
    <mergeCell ref="A1:C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INSCRITOS</vt:lpstr>
      <vt:lpstr>Geral</vt:lpstr>
      <vt:lpstr>Grupos de idade</vt:lpstr>
      <vt:lpstr>Clubes</vt:lpstr>
      <vt:lpstr>Geral!Area_de_impressao</vt:lpstr>
      <vt:lpstr>INSCRITOS!Area_de_impressao</vt:lpstr>
      <vt:lpstr>Geral!Titulos_de_impressao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2020-10-09T11:36:20Z</cp:lastPrinted>
  <dcterms:created xsi:type="dcterms:W3CDTF">2016-04-26T14:30:14Z</dcterms:created>
  <dcterms:modified xsi:type="dcterms:W3CDTF">2021-07-27T14:10:19Z</dcterms:modified>
  <dc:language>pt-PT</dc:language>
</cp:coreProperties>
</file>