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21\REGIÕES\ALGARVE\2021_05_15_II Duatlo Jovem das Açoteias\INSCRIÇÕES E RESULTADOS\"/>
    </mc:Choice>
  </mc:AlternateContent>
  <bookViews>
    <workbookView xWindow="-105" yWindow="-105" windowWidth="23250" windowHeight="12570" tabRatio="667" firstSheet="2" activeTab="2"/>
  </bookViews>
  <sheets>
    <sheet name="INSCRITOS" sheetId="1" state="hidden" r:id="rId1"/>
    <sheet name="EQUIPAS" sheetId="6" state="hidden" r:id="rId2"/>
    <sheet name="Escalões Jov" sheetId="2" r:id="rId3"/>
    <sheet name="Clubes Jov" sheetId="4" state="hidden" r:id="rId4"/>
    <sheet name="Pontos" sheetId="5" state="hidden" r:id="rId5"/>
  </sheets>
  <definedNames>
    <definedName name="_xlnm._FilterDatabase" localSheetId="2">'Escalões Jov'!$G$1:$G$138</definedName>
    <definedName name="_xlnm._FilterDatabase" localSheetId="0" hidden="1">INSCRITOS!$A$1:$H$1</definedName>
    <definedName name="_xlnm.Print_Area" localSheetId="1">EQUIPAS!$A$1:$H$105</definedName>
    <definedName name="_xlnm.Print_Area" localSheetId="2">'Escalões Jov'!$A$1:$I$134</definedName>
    <definedName name="_xlnm.Print_Area" localSheetId="0">INSCRITOS!$A$1:$H$106</definedName>
    <definedName name="_xlnm.Print_Titles" localSheetId="1">EQUIPAS!$1:$1</definedName>
    <definedName name="_xlnm.Print_Titles" localSheetId="2">'Escalões Jov'!$1:$2</definedName>
    <definedName name="_xlnm.Print_Titles" localSheetId="0">INSCRITOS!$1:$1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0" i="2" l="1"/>
  <c r="D110" i="2"/>
  <c r="E110" i="2"/>
  <c r="F110" i="2"/>
  <c r="G110" i="2"/>
  <c r="C111" i="2"/>
  <c r="D111" i="2"/>
  <c r="E111" i="2"/>
  <c r="F111" i="2"/>
  <c r="G111" i="2"/>
  <c r="C63" i="2"/>
  <c r="D63" i="2"/>
  <c r="E63" i="2"/>
  <c r="F63" i="2"/>
  <c r="G63" i="2"/>
  <c r="C76" i="2"/>
  <c r="D76" i="2"/>
  <c r="E76" i="2"/>
  <c r="F76" i="2"/>
  <c r="G76" i="2"/>
  <c r="C8" i="2"/>
  <c r="D8" i="2"/>
  <c r="E8" i="2"/>
  <c r="F8" i="2"/>
  <c r="G8" i="2"/>
  <c r="C116" i="2" l="1"/>
  <c r="D116" i="2"/>
  <c r="E116" i="2"/>
  <c r="F116" i="2"/>
  <c r="G116" i="2"/>
  <c r="C117" i="2"/>
  <c r="D117" i="2"/>
  <c r="E117" i="2"/>
  <c r="F117" i="2"/>
  <c r="G117" i="2"/>
  <c r="C119" i="2"/>
  <c r="D119" i="2"/>
  <c r="E119" i="2"/>
  <c r="F119" i="2"/>
  <c r="G119" i="2"/>
  <c r="C120" i="2"/>
  <c r="D120" i="2"/>
  <c r="E120" i="2"/>
  <c r="F120" i="2"/>
  <c r="G120" i="2"/>
  <c r="C118" i="2"/>
  <c r="D118" i="2"/>
  <c r="E118" i="2"/>
  <c r="F118" i="2"/>
  <c r="G118" i="2"/>
  <c r="C98" i="2"/>
  <c r="D98" i="2"/>
  <c r="E98" i="2"/>
  <c r="F98" i="2"/>
  <c r="G98" i="2"/>
  <c r="C100" i="2"/>
  <c r="D100" i="2"/>
  <c r="E100" i="2"/>
  <c r="F100" i="2"/>
  <c r="G100" i="2"/>
  <c r="C106" i="2"/>
  <c r="D106" i="2"/>
  <c r="E106" i="2"/>
  <c r="F106" i="2"/>
  <c r="G106" i="2"/>
  <c r="C99" i="2"/>
  <c r="D99" i="2"/>
  <c r="E99" i="2"/>
  <c r="F99" i="2"/>
  <c r="G99" i="2"/>
  <c r="C95" i="2"/>
  <c r="D95" i="2"/>
  <c r="E95" i="2"/>
  <c r="F95" i="2"/>
  <c r="G95" i="2"/>
  <c r="C101" i="2"/>
  <c r="D101" i="2"/>
  <c r="E101" i="2"/>
  <c r="F101" i="2"/>
  <c r="G101" i="2"/>
  <c r="C102" i="2"/>
  <c r="D102" i="2"/>
  <c r="E102" i="2"/>
  <c r="F102" i="2"/>
  <c r="G102" i="2"/>
  <c r="C96" i="2"/>
  <c r="D96" i="2"/>
  <c r="E96" i="2"/>
  <c r="F96" i="2"/>
  <c r="G96" i="2"/>
  <c r="C104" i="2"/>
  <c r="D104" i="2"/>
  <c r="E104" i="2"/>
  <c r="F104" i="2"/>
  <c r="G104" i="2"/>
  <c r="C103" i="2"/>
  <c r="D103" i="2"/>
  <c r="E103" i="2"/>
  <c r="F103" i="2"/>
  <c r="G103" i="2"/>
  <c r="C105" i="2"/>
  <c r="D105" i="2"/>
  <c r="E105" i="2"/>
  <c r="F105" i="2"/>
  <c r="G105" i="2"/>
  <c r="C89" i="2"/>
  <c r="D89" i="2"/>
  <c r="E89" i="2"/>
  <c r="F89" i="2"/>
  <c r="G89" i="2"/>
  <c r="C90" i="2"/>
  <c r="D90" i="2"/>
  <c r="E90" i="2"/>
  <c r="F90" i="2"/>
  <c r="G90" i="2"/>
  <c r="C75" i="2"/>
  <c r="D75" i="2"/>
  <c r="E75" i="2"/>
  <c r="F75" i="2"/>
  <c r="G75" i="2"/>
  <c r="C79" i="2"/>
  <c r="D79" i="2"/>
  <c r="E79" i="2"/>
  <c r="F79" i="2"/>
  <c r="G79" i="2"/>
  <c r="C73" i="2"/>
  <c r="D73" i="2"/>
  <c r="E73" i="2"/>
  <c r="F73" i="2"/>
  <c r="G73" i="2"/>
  <c r="C65" i="2"/>
  <c r="D65" i="2"/>
  <c r="E65" i="2"/>
  <c r="F65" i="2"/>
  <c r="G65" i="2"/>
  <c r="C80" i="2"/>
  <c r="D80" i="2"/>
  <c r="E80" i="2"/>
  <c r="F80" i="2"/>
  <c r="G80" i="2"/>
  <c r="C74" i="2"/>
  <c r="D74" i="2"/>
  <c r="E74" i="2"/>
  <c r="F74" i="2"/>
  <c r="G74" i="2"/>
  <c r="C72" i="2"/>
  <c r="D72" i="2"/>
  <c r="E72" i="2"/>
  <c r="F72" i="2"/>
  <c r="G72" i="2"/>
  <c r="C51" i="2"/>
  <c r="D51" i="2"/>
  <c r="E51" i="2"/>
  <c r="F51" i="2"/>
  <c r="G51" i="2"/>
  <c r="C49" i="2"/>
  <c r="D49" i="2"/>
  <c r="E49" i="2"/>
  <c r="F49" i="2"/>
  <c r="G49" i="2"/>
  <c r="C59" i="2"/>
  <c r="D59" i="2"/>
  <c r="E59" i="2"/>
  <c r="F59" i="2"/>
  <c r="G59" i="2"/>
  <c r="C53" i="2"/>
  <c r="D53" i="2"/>
  <c r="E53" i="2"/>
  <c r="F53" i="2"/>
  <c r="G53" i="2"/>
  <c r="C56" i="2"/>
  <c r="D56" i="2"/>
  <c r="E56" i="2"/>
  <c r="F56" i="2"/>
  <c r="G56" i="2"/>
  <c r="C54" i="2"/>
  <c r="D54" i="2"/>
  <c r="E54" i="2"/>
  <c r="F54" i="2"/>
  <c r="G54" i="2"/>
  <c r="C50" i="2"/>
  <c r="D50" i="2"/>
  <c r="E50" i="2"/>
  <c r="F50" i="2"/>
  <c r="G50" i="2"/>
  <c r="C58" i="2"/>
  <c r="D58" i="2"/>
  <c r="E58" i="2"/>
  <c r="F58" i="2"/>
  <c r="G58" i="2"/>
  <c r="C57" i="2"/>
  <c r="D57" i="2"/>
  <c r="E57" i="2"/>
  <c r="F57" i="2"/>
  <c r="G57" i="2"/>
  <c r="C34" i="2"/>
  <c r="D34" i="2"/>
  <c r="E34" i="2"/>
  <c r="F34" i="2"/>
  <c r="G34" i="2"/>
  <c r="C36" i="2"/>
  <c r="D36" i="2"/>
  <c r="E36" i="2"/>
  <c r="F36" i="2"/>
  <c r="G36" i="2"/>
  <c r="C33" i="2"/>
  <c r="D33" i="2"/>
  <c r="E33" i="2"/>
  <c r="F33" i="2"/>
  <c r="G33" i="2"/>
  <c r="C40" i="2"/>
  <c r="D40" i="2"/>
  <c r="E40" i="2"/>
  <c r="F40" i="2"/>
  <c r="G40" i="2"/>
  <c r="C39" i="2"/>
  <c r="D39" i="2"/>
  <c r="E39" i="2"/>
  <c r="F39" i="2"/>
  <c r="G39" i="2"/>
  <c r="C43" i="2"/>
  <c r="D43" i="2"/>
  <c r="E43" i="2"/>
  <c r="F43" i="2"/>
  <c r="G43" i="2"/>
  <c r="C35" i="2"/>
  <c r="D35" i="2"/>
  <c r="E35" i="2"/>
  <c r="F35" i="2"/>
  <c r="G35" i="2"/>
  <c r="C41" i="2"/>
  <c r="D41" i="2"/>
  <c r="E41" i="2"/>
  <c r="F41" i="2"/>
  <c r="G41" i="2"/>
  <c r="C38" i="2"/>
  <c r="D38" i="2"/>
  <c r="E38" i="2"/>
  <c r="F38" i="2"/>
  <c r="G38" i="2"/>
  <c r="C14" i="2"/>
  <c r="D14" i="2"/>
  <c r="E14" i="2"/>
  <c r="F14" i="2"/>
  <c r="G14" i="2"/>
  <c r="C15" i="2"/>
  <c r="D15" i="2"/>
  <c r="E15" i="2"/>
  <c r="F15" i="2"/>
  <c r="G15" i="2"/>
  <c r="C18" i="2"/>
  <c r="D18" i="2"/>
  <c r="E18" i="2"/>
  <c r="F18" i="2"/>
  <c r="G18" i="2"/>
  <c r="C13" i="2"/>
  <c r="D13" i="2"/>
  <c r="E13" i="2"/>
  <c r="F13" i="2"/>
  <c r="G13" i="2"/>
  <c r="C7" i="2"/>
  <c r="D7" i="2"/>
  <c r="E7" i="2"/>
  <c r="F7" i="2"/>
  <c r="G7" i="2"/>
  <c r="C11" i="2"/>
  <c r="D11" i="2"/>
  <c r="E11" i="2"/>
  <c r="F11" i="2"/>
  <c r="G11" i="2"/>
  <c r="C12" i="2"/>
  <c r="D12" i="2"/>
  <c r="E12" i="2"/>
  <c r="F12" i="2"/>
  <c r="G12" i="2"/>
  <c r="C9" i="2"/>
  <c r="D9" i="2"/>
  <c r="E9" i="2"/>
  <c r="F9" i="2"/>
  <c r="G9" i="2"/>
  <c r="C16" i="2"/>
  <c r="D16" i="2"/>
  <c r="E16" i="2"/>
  <c r="F16" i="2"/>
  <c r="G16" i="2"/>
  <c r="C19" i="2"/>
  <c r="D19" i="2"/>
  <c r="E19" i="2"/>
  <c r="F19" i="2"/>
  <c r="G19" i="2"/>
  <c r="C17" i="2"/>
  <c r="D17" i="2"/>
  <c r="E17" i="2"/>
  <c r="F17" i="2"/>
  <c r="G17" i="2"/>
  <c r="C6" i="2"/>
  <c r="D6" i="2"/>
  <c r="E6" i="2"/>
  <c r="F6" i="2"/>
  <c r="G6" i="2"/>
  <c r="C10" i="2"/>
  <c r="D10" i="2"/>
  <c r="E10" i="2"/>
  <c r="F10" i="2"/>
  <c r="G10" i="2"/>
  <c r="C86" i="2" l="1"/>
  <c r="D86" i="2"/>
  <c r="E86" i="2"/>
  <c r="F86" i="2"/>
  <c r="G86" i="2"/>
  <c r="C88" i="2"/>
  <c r="D88" i="2"/>
  <c r="E88" i="2"/>
  <c r="F88" i="2"/>
  <c r="G88" i="2"/>
  <c r="C91" i="2"/>
  <c r="D91" i="2"/>
  <c r="E91" i="2"/>
  <c r="F91" i="2"/>
  <c r="G91" i="2"/>
  <c r="C87" i="2"/>
  <c r="D87" i="2"/>
  <c r="E87" i="2"/>
  <c r="F87" i="2"/>
  <c r="G87" i="2"/>
  <c r="C81" i="2"/>
  <c r="D81" i="2"/>
  <c r="E81" i="2"/>
  <c r="F81" i="2"/>
  <c r="G81" i="2"/>
  <c r="C78" i="2"/>
  <c r="D78" i="2"/>
  <c r="E78" i="2"/>
  <c r="F78" i="2"/>
  <c r="G78" i="2"/>
  <c r="C64" i="2"/>
  <c r="D64" i="2"/>
  <c r="E64" i="2"/>
  <c r="F64" i="2"/>
  <c r="G64" i="2"/>
  <c r="C68" i="2"/>
  <c r="D68" i="2"/>
  <c r="E68" i="2"/>
  <c r="F68" i="2"/>
  <c r="G68" i="2"/>
  <c r="C69" i="2"/>
  <c r="D69" i="2"/>
  <c r="E69" i="2"/>
  <c r="F69" i="2"/>
  <c r="G69" i="2"/>
  <c r="C71" i="2"/>
  <c r="D71" i="2"/>
  <c r="E71" i="2"/>
  <c r="F71" i="2"/>
  <c r="G71" i="2"/>
  <c r="C77" i="2"/>
  <c r="D77" i="2"/>
  <c r="E77" i="2"/>
  <c r="F77" i="2"/>
  <c r="G77" i="2"/>
  <c r="C82" i="2"/>
  <c r="D82" i="2"/>
  <c r="E82" i="2"/>
  <c r="F82" i="2"/>
  <c r="G82" i="2"/>
  <c r="C67" i="2"/>
  <c r="D67" i="2"/>
  <c r="E67" i="2"/>
  <c r="F67" i="2"/>
  <c r="G67" i="2"/>
  <c r="C70" i="2"/>
  <c r="D70" i="2"/>
  <c r="E70" i="2"/>
  <c r="F70" i="2"/>
  <c r="G70" i="2"/>
  <c r="C55" i="2"/>
  <c r="D55" i="2"/>
  <c r="E55" i="2"/>
  <c r="F55" i="2"/>
  <c r="G55" i="2"/>
  <c r="C52" i="2"/>
  <c r="D52" i="2"/>
  <c r="E52" i="2"/>
  <c r="F52" i="2"/>
  <c r="G52" i="2"/>
  <c r="C44" i="2"/>
  <c r="D44" i="2"/>
  <c r="E44" i="2"/>
  <c r="F44" i="2"/>
  <c r="G44" i="2"/>
  <c r="C42" i="2"/>
  <c r="D42" i="2"/>
  <c r="E42" i="2"/>
  <c r="F42" i="2"/>
  <c r="G42" i="2"/>
  <c r="C32" i="2"/>
  <c r="D32" i="2"/>
  <c r="E32" i="2"/>
  <c r="F32" i="2"/>
  <c r="G32" i="2"/>
  <c r="C37" i="2"/>
  <c r="D37" i="2"/>
  <c r="E37" i="2"/>
  <c r="F37" i="2"/>
  <c r="G37" i="2"/>
  <c r="C45" i="2"/>
  <c r="D45" i="2"/>
  <c r="E45" i="2"/>
  <c r="F45" i="2"/>
  <c r="G45" i="2"/>
  <c r="C24" i="2"/>
  <c r="D24" i="2"/>
  <c r="E24" i="2"/>
  <c r="F24" i="2"/>
  <c r="G24" i="2"/>
  <c r="C23" i="2"/>
  <c r="D23" i="2"/>
  <c r="E23" i="2"/>
  <c r="F23" i="2"/>
  <c r="G23" i="2"/>
  <c r="C27" i="2"/>
  <c r="D27" i="2"/>
  <c r="E27" i="2"/>
  <c r="F27" i="2"/>
  <c r="G27" i="2"/>
  <c r="C26" i="2"/>
  <c r="D26" i="2"/>
  <c r="E26" i="2"/>
  <c r="F26" i="2"/>
  <c r="G26" i="2"/>
  <c r="C28" i="2"/>
  <c r="D28" i="2"/>
  <c r="E28" i="2"/>
  <c r="F28" i="2"/>
  <c r="G28" i="2"/>
  <c r="C25" i="2"/>
  <c r="D25" i="2"/>
  <c r="E25" i="2"/>
  <c r="F25" i="2"/>
  <c r="G25" i="2"/>
  <c r="G124" i="2" l="1"/>
  <c r="F124" i="2"/>
  <c r="E124" i="2"/>
  <c r="D124" i="2"/>
  <c r="C124" i="2"/>
  <c r="G112" i="2" l="1"/>
  <c r="F112" i="2"/>
  <c r="E112" i="2"/>
  <c r="D112" i="2"/>
  <c r="C112" i="2"/>
  <c r="G97" i="2"/>
  <c r="F97" i="2"/>
  <c r="E97" i="2"/>
  <c r="D97" i="2"/>
  <c r="C97" i="2"/>
  <c r="G66" i="2"/>
  <c r="F66" i="2"/>
  <c r="E66" i="2"/>
  <c r="D66" i="2"/>
  <c r="C66" i="2"/>
  <c r="C13" i="4" l="1"/>
  <c r="C14" i="4"/>
  <c r="C9" i="4"/>
  <c r="C10" i="4"/>
  <c r="C11" i="4"/>
  <c r="C12" i="4"/>
  <c r="C8" i="4"/>
</calcChain>
</file>

<file path=xl/sharedStrings.xml><?xml version="1.0" encoding="utf-8"?>
<sst xmlns="http://schemas.openxmlformats.org/spreadsheetml/2006/main" count="1435" uniqueCount="376">
  <si>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</si>
  <si>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</si>
  <si>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</si>
  <si>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</si>
  <si>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</si>
  <si>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</si>
  <si>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</si>
  <si>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</si>
  <si>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F</t>
  </si>
  <si>
    <t>Idades</t>
  </si>
  <si>
    <t>Benjamins</t>
  </si>
  <si>
    <t>M</t>
  </si>
  <si>
    <t>VAL</t>
  </si>
  <si>
    <t>Infantis</t>
  </si>
  <si>
    <t>Iniciados</t>
  </si>
  <si>
    <t>Juvenis</t>
  </si>
  <si>
    <t>Cadetes</t>
  </si>
  <si>
    <t>Pos</t>
  </si>
  <si>
    <t>Pontos</t>
  </si>
  <si>
    <t>CLASSIFICAÇÃO POR CLUBES</t>
  </si>
  <si>
    <t>Atletas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</si>
  <si>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</si>
  <si>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</si>
  <si>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</si>
  <si>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</si>
  <si>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</si>
  <si>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</si>
  <si>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</si>
  <si>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</si>
  <si>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</si>
  <si>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</si>
  <si>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</si>
  <si>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</si>
  <si>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</si>
  <si>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</si>
  <si>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</si>
  <si>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</si>
  <si>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</si>
  <si>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</si>
  <si>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</si>
  <si>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</si>
  <si>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</si>
  <si>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</si>
  <si>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</si>
  <si>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</si>
  <si>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</si>
  <si>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</si>
  <si>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</si>
  <si>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</si>
  <si>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</si>
  <si>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</si>
  <si>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</si>
  <si>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</si>
  <si>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</si>
  <si>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</si>
  <si>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</si>
  <si>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</si>
  <si>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</si>
  <si>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</si>
  <si>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</si>
  <si>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</si>
  <si>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</si>
  <si>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</si>
  <si>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</si>
  <si>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</si>
  <si>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</si>
  <si>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</si>
  <si>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</si>
  <si>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</si>
  <si>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</si>
  <si>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</si>
  <si>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</si>
  <si>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</si>
  <si>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</si>
  <si>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</si>
  <si>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</si>
  <si>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</si>
  <si>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</si>
  <si>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</si>
  <si>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</si>
  <si>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</si>
  <si>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</si>
  <si>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</si>
  <si>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</si>
  <si>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</si>
  <si>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</si>
  <si>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</si>
  <si>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</si>
  <si>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</si>
  <si>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</si>
  <si>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</si>
  <si>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</si>
  <si>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</si>
  <si>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</si>
  <si>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</si>
  <si>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</si>
  <si>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</si>
  <si>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</si>
  <si>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</si>
  <si>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</si>
  <si>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</si>
  <si>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</si>
  <si>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</si>
  <si>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</si>
  <si>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</si>
  <si>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</si>
  <si>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</si>
  <si>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</si>
  <si>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</si>
  <si>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</si>
  <si>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</si>
  <si>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</si>
  <si>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</si>
  <si>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</si>
  <si>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</si>
  <si>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</si>
  <si>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</si>
  <si>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</si>
  <si>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</si>
  <si>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</si>
  <si>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</si>
  <si>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</si>
  <si>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</si>
  <si>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</si>
  <si>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</si>
  <si>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</si>
  <si>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</si>
  <si>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</si>
  <si>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</si>
  <si>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</si>
  <si>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</si>
  <si>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</si>
  <si>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</si>
  <si>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</si>
  <si>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</si>
  <si>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</si>
  <si>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</si>
  <si>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</si>
  <si>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</si>
  <si>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</si>
  <si>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</si>
  <si>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</si>
  <si>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</si>
  <si>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</si>
  <si>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</si>
  <si>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</si>
  <si>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</si>
  <si>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</si>
  <si>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</si>
  <si>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</si>
  <si>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</si>
  <si>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</si>
  <si>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</si>
  <si>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</si>
  <si>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</si>
  <si>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</si>
  <si>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</si>
  <si>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</si>
  <si>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</si>
  <si>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</si>
  <si>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</si>
  <si>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</si>
  <si>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</si>
  <si>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</si>
  <si>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</si>
  <si>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</si>
  <si>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</si>
  <si>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</si>
  <si>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</si>
  <si>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</si>
  <si>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</si>
  <si>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151º</t>
  </si>
  <si>
    <t>152º</t>
  </si>
  <si>
    <t>153º</t>
  </si>
  <si>
    <t>154º</t>
  </si>
  <si>
    <t>155º</t>
  </si>
  <si>
    <t>156º</t>
  </si>
  <si>
    <t>157º</t>
  </si>
  <si>
    <t>158º</t>
  </si>
  <si>
    <t>159º</t>
  </si>
  <si>
    <t>160º</t>
  </si>
  <si>
    <t>161º</t>
  </si>
  <si>
    <t>162º</t>
  </si>
  <si>
    <t>163º</t>
  </si>
  <si>
    <t>164º</t>
  </si>
  <si>
    <t>165º</t>
  </si>
  <si>
    <t>166º</t>
  </si>
  <si>
    <t>167º</t>
  </si>
  <si>
    <t>168º</t>
  </si>
  <si>
    <t>169º</t>
  </si>
  <si>
    <t>170º</t>
  </si>
  <si>
    <t>171º</t>
  </si>
  <si>
    <t>172º</t>
  </si>
  <si>
    <t>173º</t>
  </si>
  <si>
    <t>174º</t>
  </si>
  <si>
    <t>175º</t>
  </si>
  <si>
    <t>176º</t>
  </si>
  <si>
    <t>177º</t>
  </si>
  <si>
    <t>178º</t>
  </si>
  <si>
    <t>179º</t>
  </si>
  <si>
    <t>180º</t>
  </si>
  <si>
    <t>181º</t>
  </si>
  <si>
    <t>182º</t>
  </si>
  <si>
    <t>183º</t>
  </si>
  <si>
    <t>184º</t>
  </si>
  <si>
    <t>185º</t>
  </si>
  <si>
    <t>186º</t>
  </si>
  <si>
    <t>187º</t>
  </si>
  <si>
    <t>188º</t>
  </si>
  <si>
    <t>189º</t>
  </si>
  <si>
    <t>190º</t>
  </si>
  <si>
    <t>191º</t>
  </si>
  <si>
    <t>192º</t>
  </si>
  <si>
    <t>193º</t>
  </si>
  <si>
    <t>194º</t>
  </si>
  <si>
    <t>195º</t>
  </si>
  <si>
    <t>196º</t>
  </si>
  <si>
    <t>197º</t>
  </si>
  <si>
    <t>198º</t>
  </si>
  <si>
    <t>199º</t>
  </si>
  <si>
    <t>200º</t>
  </si>
  <si>
    <t>201º</t>
  </si>
  <si>
    <t>202º</t>
  </si>
  <si>
    <t>203º</t>
  </si>
  <si>
    <t>204º</t>
  </si>
  <si>
    <t>205º</t>
  </si>
  <si>
    <t>206º</t>
  </si>
  <si>
    <t>207º</t>
  </si>
  <si>
    <t>208º</t>
  </si>
  <si>
    <t>209º</t>
  </si>
  <si>
    <t>210º</t>
  </si>
  <si>
    <t>211º</t>
  </si>
  <si>
    <t>Tempo</t>
  </si>
  <si>
    <t>Rita Ferraz</t>
  </si>
  <si>
    <t>Centro de Ciclismo de Portimão</t>
  </si>
  <si>
    <t>Simão Guerreiro</t>
  </si>
  <si>
    <t>Carlos António</t>
  </si>
  <si>
    <t>INV</t>
  </si>
  <si>
    <t>Lara Roque</t>
  </si>
  <si>
    <t>Alexandre Arvela</t>
  </si>
  <si>
    <t>Fc Ferreiras</t>
  </si>
  <si>
    <t>André Santos</t>
  </si>
  <si>
    <t>Beatriz Coutinho</t>
  </si>
  <si>
    <t>Diana Santos</t>
  </si>
  <si>
    <t>Eva Mendes</t>
  </si>
  <si>
    <t>Hugo Arvela</t>
  </si>
  <si>
    <t>Violeta Sousa</t>
  </si>
  <si>
    <t>Beatriz Silva</t>
  </si>
  <si>
    <t>O2 Triatlo - S´look</t>
  </si>
  <si>
    <t>Bruna Silva</t>
  </si>
  <si>
    <t>Guilherme Costa</t>
  </si>
  <si>
    <t>Lara Van Veen</t>
  </si>
  <si>
    <t>Pedro Gregório</t>
  </si>
  <si>
    <t>Raquel Branco</t>
  </si>
  <si>
    <t>Vicente Ramos</t>
  </si>
  <si>
    <t>Helena Lima Cabrita</t>
  </si>
  <si>
    <t>Triatlo de Faro</t>
  </si>
  <si>
    <t>Leonor Lima Cabrita</t>
  </si>
  <si>
    <t>Rafael Piteira</t>
  </si>
  <si>
    <t>Rodrigo Plácido</t>
  </si>
  <si>
    <t>Afonso Alves</t>
  </si>
  <si>
    <t>Laura Santos</t>
  </si>
  <si>
    <t xml:space="preserve">Leonor Santos </t>
  </si>
  <si>
    <t>Francisco Diogo</t>
  </si>
  <si>
    <t>Martim Diogo</t>
  </si>
  <si>
    <t>Afonso Rochate</t>
  </si>
  <si>
    <t>PORTINADO</t>
  </si>
  <si>
    <t>Afonso Alemão</t>
  </si>
  <si>
    <t>Gonçalo Alemão</t>
  </si>
  <si>
    <t>Nicholas Marreiros</t>
  </si>
  <si>
    <t>Rafael Alemão</t>
  </si>
  <si>
    <t>Vitoria Pita</t>
  </si>
  <si>
    <t>Vasco Lopes</t>
  </si>
  <si>
    <t>Os Extra são atletas que ainda não são federados ou que têm o atestado médico inválido/ fora de prazo</t>
  </si>
  <si>
    <t>A quem não tem nº de dorsal ou se esqueceu: Entregar dorsal e papel autocolante para a bicicleta com o mesmo nº do dorsal</t>
  </si>
  <si>
    <t>Lucas Menezes</t>
  </si>
  <si>
    <t>II Duatlo Jovem das Açoteias - Campeonato de Triatlo Jovem do Algarve - 1ª Etapa</t>
  </si>
  <si>
    <t>15 de Maio de 2021</t>
  </si>
  <si>
    <t>Pré-Benjamins</t>
  </si>
  <si>
    <t>6 e 7 anos (Nascidos entre 2014 e 2015)</t>
  </si>
  <si>
    <t>8 e 9 anos (Nascidos entre 2012 e 2013)</t>
  </si>
  <si>
    <t>10 e 11 anos (Nascidos em 2010 e 2011)</t>
  </si>
  <si>
    <t>12 e 13 anos (Nascidos em 2008 e 2009)</t>
  </si>
  <si>
    <t>14 e 15 anos (Nascidos em 2006 e 2007)</t>
  </si>
  <si>
    <t>16 e 17 anos (Nascidos em 2004 e 2005)</t>
  </si>
  <si>
    <t xml:space="preserve">Diogo Durão </t>
  </si>
  <si>
    <t>Margarida Passos</t>
  </si>
  <si>
    <t>Gabriel Duarte</t>
  </si>
  <si>
    <t>Henrique Barros</t>
  </si>
  <si>
    <t>Jorge Almeida</t>
  </si>
  <si>
    <t>Luca Varani</t>
  </si>
  <si>
    <t>Rodrigo Silva</t>
  </si>
  <si>
    <t>José Chanan</t>
  </si>
  <si>
    <t>David Jesus</t>
  </si>
  <si>
    <t>Alexandre Fedoriv</t>
  </si>
  <si>
    <t>Eric Sapun</t>
  </si>
  <si>
    <t>Eva Magiyeva</t>
  </si>
  <si>
    <t>João Santos</t>
  </si>
  <si>
    <t>Letícia Marinho</t>
  </si>
  <si>
    <t>Maria Pereira</t>
  </si>
  <si>
    <t>Matilde Lopes</t>
  </si>
  <si>
    <t>Miguel Branco</t>
  </si>
  <si>
    <t>Daniel Fisticanu</t>
  </si>
  <si>
    <t>Duarte Plácido</t>
  </si>
  <si>
    <t>Hugo Condon</t>
  </si>
  <si>
    <t>Laura Piteira</t>
  </si>
  <si>
    <t>Rafael Rodrigues</t>
  </si>
  <si>
    <t>Rita Loura</t>
  </si>
  <si>
    <t>Rodrigo Calado</t>
  </si>
  <si>
    <t>Tiago Rosária</t>
  </si>
  <si>
    <t>Zoe Condon</t>
  </si>
  <si>
    <t>Raquel Pereira</t>
  </si>
  <si>
    <t>André Cavaco</t>
  </si>
  <si>
    <t>Lusitano / Frusoal</t>
  </si>
  <si>
    <t>Beatriz Sequeira</t>
  </si>
  <si>
    <t>Diogo Dias</t>
  </si>
  <si>
    <t>Duarte Vilanova</t>
  </si>
  <si>
    <t>Gabriel Miravent</t>
  </si>
  <si>
    <t>Inês Gonçalves</t>
  </si>
  <si>
    <t>João Francisco Mestre</t>
  </si>
  <si>
    <t>João Viegas</t>
  </si>
  <si>
    <t>João Lourenço Mendonça</t>
  </si>
  <si>
    <t>João Correia</t>
  </si>
  <si>
    <t>Leandro Dias</t>
  </si>
  <si>
    <t>Martim Viegas</t>
  </si>
  <si>
    <t>Natacha Santos</t>
  </si>
  <si>
    <t>Pedro Viegas</t>
  </si>
  <si>
    <t>Pedro Brito</t>
  </si>
  <si>
    <t>Ravi Brito</t>
  </si>
  <si>
    <t>Samir Brito</t>
  </si>
  <si>
    <t>Simão Viegas</t>
  </si>
  <si>
    <t>Tomás Vilanova</t>
  </si>
  <si>
    <t>Matias Saraiva</t>
  </si>
  <si>
    <t>Cristóvão Coelho</t>
  </si>
  <si>
    <t>Marco Daniel Rosa</t>
  </si>
  <si>
    <t>Rebeca Guerreiro</t>
  </si>
  <si>
    <t>Tomás Mateus</t>
  </si>
  <si>
    <t>Gustavo Mata</t>
  </si>
  <si>
    <t>Sebastião Maia</t>
  </si>
  <si>
    <t>Martim Rodrigues</t>
  </si>
  <si>
    <t>Mariana Guedes</t>
  </si>
  <si>
    <t>Bárbara Coelho</t>
  </si>
  <si>
    <t>Bike Clube S. Brás</t>
  </si>
  <si>
    <t>Francisco Silva</t>
  </si>
  <si>
    <t>Rúben Rosa</t>
  </si>
  <si>
    <t>Tomás Mestre</t>
  </si>
  <si>
    <t xml:space="preserve">Vicente Magalhães </t>
  </si>
  <si>
    <t>Extra</t>
  </si>
  <si>
    <t>Não são atribuídos pontos aos Individuais e extra</t>
  </si>
  <si>
    <t>6-7 anos</t>
  </si>
  <si>
    <t>8-9 anos</t>
  </si>
  <si>
    <t>10-11 anos</t>
  </si>
  <si>
    <t>12-13 anos</t>
  </si>
  <si>
    <t>14-15 anos</t>
  </si>
  <si>
    <t>16-17 anos</t>
  </si>
  <si>
    <t>GI 8-9 anos Masculinos (BENJAMINS)</t>
  </si>
  <si>
    <t>GI 8-9 anos Femininos (BENJAMINS)</t>
  </si>
  <si>
    <t>GI 10-11 anos Masculinos (INFANTIS)</t>
  </si>
  <si>
    <t>GI 10-11 anos Femininos (INFANTIS)</t>
  </si>
  <si>
    <t>GI 12-13 anos Masculinos (INICIADOS)</t>
  </si>
  <si>
    <t>GI 12-13 anos Femininos (INICIADOS)</t>
  </si>
  <si>
    <t>GI 14-15 anos Masculinos (JUVENIS)</t>
  </si>
  <si>
    <t>GI 14-15 anos Femininos (JUVENIS)</t>
  </si>
  <si>
    <t>GI 16-17 anos Masculinos (CADETES)</t>
  </si>
  <si>
    <t>GI 16-17 anos Femininos (CADETES)</t>
  </si>
  <si>
    <t>Carolina Santos</t>
  </si>
  <si>
    <t>Guilherme Faria</t>
  </si>
  <si>
    <t>Martim Silva</t>
  </si>
  <si>
    <t>Rafael Matos</t>
  </si>
  <si>
    <t>Afonso Brito</t>
  </si>
  <si>
    <t>Rodrigo Martins</t>
  </si>
  <si>
    <t>Ricardo Machado</t>
  </si>
  <si>
    <t>Tiago Tomé</t>
  </si>
  <si>
    <t>Vicente Gago</t>
  </si>
  <si>
    <t>João Rosa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</si>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</sst>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4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rgb="FF22222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EDEDED"/>
        <bgColor rgb="FFDEEBF7"/>
      </patternFill>
    </fill>
    <fill>
      <patternFill patternType="solid">
        <fgColor rgb="FFFFF2CC"/>
        <bgColor rgb="FFFFF5CE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DEDED"/>
      </patternFill>
    </fill>
    <fill>
      <patternFill patternType="solid">
        <fgColor rgb="FFBDD7EE"/>
        <bgColor rgb="FFB4C7E7"/>
      </patternFill>
    </fill>
    <fill>
      <patternFill patternType="solid">
        <fgColor rgb="FFF8CBAD"/>
        <bgColor rgb="FFFFE699"/>
      </patternFill>
    </fill>
    <fill>
      <patternFill patternType="solid">
        <fgColor rgb="FFDBDBDB"/>
        <bgColor rgb="FFD9D9D9"/>
      </patternFill>
    </fill>
    <fill>
      <patternFill patternType="solid">
        <fgColor rgb="FFFFE699"/>
        <bgColor rgb="FFFFF2CC"/>
      </patternFill>
    </fill>
    <fill>
      <patternFill patternType="solid">
        <fgColor rgb="FFB4C7E7"/>
        <bgColor rgb="FFBDD7EE"/>
      </patternFill>
    </fill>
    <fill>
      <patternFill patternType="solid">
        <fgColor rgb="FFC5E0B4"/>
        <bgColor rgb="FFD9D9D9"/>
      </patternFill>
    </fill>
    <fill>
      <patternFill patternType="solid">
        <fgColor rgb="FFFFFFCC"/>
        <bgColor rgb="FFFFF5CE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E699"/>
      </patternFill>
    </fill>
    <fill>
      <patternFill patternType="solid">
        <fgColor rgb="FF8497B0"/>
        <bgColor rgb="FF808080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9" fillId="2" borderId="0" applyBorder="0" applyProtection="0"/>
    <xf numFmtId="0" fontId="9" fillId="3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6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9" borderId="0" applyBorder="0" applyProtection="0"/>
    <xf numFmtId="0" fontId="9" fillId="10" borderId="0" applyBorder="0" applyProtection="0"/>
    <xf numFmtId="0" fontId="9" fillId="11" borderId="0" applyBorder="0" applyProtection="0"/>
    <xf numFmtId="0" fontId="9" fillId="12" borderId="0" applyBorder="0" applyProtection="0"/>
    <xf numFmtId="0" fontId="9" fillId="13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14" borderId="1" applyProtection="0"/>
    <xf numFmtId="0" fontId="9" fillId="14" borderId="1" applyProtection="0"/>
  </cellStyleXfs>
  <cellXfs count="9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15" borderId="0" xfId="0" applyFont="1" applyFill="1" applyBorder="1" applyAlignment="1">
      <alignment vertical="center"/>
    </xf>
    <xf numFmtId="0" fontId="5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vertical="center"/>
    </xf>
    <xf numFmtId="0" fontId="2" fillId="15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45" fontId="6" fillId="15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7" fillId="17" borderId="2" xfId="17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7" fontId="2" fillId="0" borderId="2" xfId="17" applyNumberFormat="1" applyFont="1" applyBorder="1" applyAlignment="1">
      <alignment horizontal="center" vertical="center"/>
    </xf>
    <xf numFmtId="1" fontId="0" fillId="0" borderId="2" xfId="2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0" xfId="20" applyFont="1" applyBorder="1" applyAlignment="1">
      <alignment horizontal="center" vertical="center" shrinkToFit="1"/>
    </xf>
    <xf numFmtId="1" fontId="0" fillId="0" borderId="0" xfId="2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164" fontId="2" fillId="0" borderId="0" xfId="17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47" fontId="2" fillId="0" borderId="0" xfId="17" applyNumberFormat="1" applyFont="1" applyBorder="1" applyAlignment="1">
      <alignment horizontal="center" vertical="center"/>
    </xf>
    <xf numFmtId="0" fontId="7" fillId="16" borderId="4" xfId="0" applyFont="1" applyFill="1" applyBorder="1" applyAlignment="1">
      <alignment horizontal="center"/>
    </xf>
    <xf numFmtId="0" fontId="7" fillId="16" borderId="4" xfId="0" applyFont="1" applyFill="1" applyBorder="1" applyAlignment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vertical="center"/>
    </xf>
    <xf numFmtId="1" fontId="0" fillId="0" borderId="2" xfId="0" applyNumberForma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1" fontId="0" fillId="0" borderId="2" xfId="20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4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14" fontId="8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1" fontId="3" fillId="18" borderId="2" xfId="0" applyNumberFormat="1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/>
    </xf>
    <xf numFmtId="0" fontId="3" fillId="18" borderId="2" xfId="0" applyNumberFormat="1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left" vertical="center"/>
    </xf>
    <xf numFmtId="0" fontId="3" fillId="18" borderId="2" xfId="0" applyFont="1" applyFill="1" applyBorder="1" applyAlignment="1">
      <alignment horizontal="center" vertical="center" shrinkToFit="1"/>
    </xf>
    <xf numFmtId="0" fontId="0" fillId="18" borderId="2" xfId="0" applyFill="1" applyBorder="1" applyAlignment="1">
      <alignment horizontal="center"/>
    </xf>
    <xf numFmtId="0" fontId="0" fillId="18" borderId="2" xfId="0" applyNumberFormat="1" applyFill="1" applyBorder="1" applyAlignment="1">
      <alignment horizontal="center"/>
    </xf>
    <xf numFmtId="0" fontId="0" fillId="18" borderId="2" xfId="0" applyFill="1" applyBorder="1"/>
    <xf numFmtId="14" fontId="0" fillId="18" borderId="2" xfId="0" applyNumberFormat="1" applyFill="1" applyBorder="1" applyAlignment="1">
      <alignment horizontal="center"/>
    </xf>
    <xf numFmtId="0" fontId="2" fillId="18" borderId="2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vertical="center"/>
    </xf>
    <xf numFmtId="14" fontId="8" fillId="18" borderId="2" xfId="0" applyNumberFormat="1" applyFont="1" applyFill="1" applyBorder="1" applyAlignment="1">
      <alignment horizontal="center" vertical="center"/>
    </xf>
    <xf numFmtId="16" fontId="0" fillId="18" borderId="2" xfId="0" applyNumberFormat="1" applyFill="1" applyBorder="1" applyAlignment="1">
      <alignment horizontal="center"/>
    </xf>
    <xf numFmtId="1" fontId="0" fillId="0" borderId="0" xfId="2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7" fillId="16" borderId="2" xfId="0" applyFont="1" applyFill="1" applyBorder="1" applyAlignment="1">
      <alignment horizontal="center"/>
    </xf>
    <xf numFmtId="0" fontId="7" fillId="16" borderId="2" xfId="0" applyFont="1" applyFill="1" applyBorder="1" applyAlignment="1"/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</cellXfs>
  <cellStyles count="23">
    <cellStyle name="20% - Cor1 2" xfId="1"/>
    <cellStyle name="20% - Cor2 2" xfId="2"/>
    <cellStyle name="20% - Cor3 2" xfId="3"/>
    <cellStyle name="20% - Cor4 2" xfId="4"/>
    <cellStyle name="20% - Cor5 2" xfId="5"/>
    <cellStyle name="20% - Cor6 2" xfId="6"/>
    <cellStyle name="40% - Cor1 2" xfId="7"/>
    <cellStyle name="40% - Cor2 2" xfId="8"/>
    <cellStyle name="40% - Cor3 2" xfId="9"/>
    <cellStyle name="40% - Cor4 2" xfId="10"/>
    <cellStyle name="40% - Cor5 2" xfId="11"/>
    <cellStyle name="40% - Cor6 2" xfId="12"/>
    <cellStyle name="Normal" xfId="0" builtinId="0"/>
    <cellStyle name="Normal 2" xfId="13"/>
    <cellStyle name="Normal 2 2" xfId="14"/>
    <cellStyle name="Normal 3" xfId="15"/>
    <cellStyle name="Normal 3 2" xfId="16"/>
    <cellStyle name="Normal 4" xfId="17"/>
    <cellStyle name="Normal 4 2" xfId="18"/>
    <cellStyle name="Normal 5" xfId="19"/>
    <cellStyle name="Normal_Folha1" xfId="20"/>
    <cellStyle name="Nota 2" xfId="21"/>
    <cellStyle name="Nota 2 2" xfId="2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C5E0B4"/>
      <rgbColor rgb="FF993366"/>
      <rgbColor rgb="FFFFFFCC"/>
      <rgbColor rgb="FFDEEBF7"/>
      <rgbColor rgb="FF660066"/>
      <rgbColor rgb="FFFFF2CC"/>
      <rgbColor rgb="FF0066CC"/>
      <rgbColor rgb="FFBDD7EE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B0F0"/>
      <rgbColor rgb="FFDAE3F3"/>
      <rgbColor rgb="FFE2F0D9"/>
      <rgbColor rgb="FFFFF5CE"/>
      <rgbColor rgb="FFB4C7E7"/>
      <rgbColor rgb="FFDBDBDB"/>
      <rgbColor rgb="FFD9D9D9"/>
      <rgbColor rgb="FFF8CBAD"/>
      <rgbColor rgb="FF3366FF"/>
      <rgbColor rgb="FF33CCCC"/>
      <rgbColor rgb="FFEDEDED"/>
      <rgbColor rgb="FFFBE5D6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6"/>
  <sheetViews>
    <sheetView topLeftCell="A62" zoomScaleNormal="100" zoomScaleSheetLayoutView="85" zoomScalePageLayoutView="90" workbookViewId="0">
      <selection activeCell="F72" sqref="F72"/>
    </sheetView>
  </sheetViews>
  <sheetFormatPr defaultColWidth="9.140625" defaultRowHeight="15" x14ac:dyDescent="0.25"/>
  <cols>
    <col min="1" max="1" width="8.7109375" style="1" customWidth="1"/>
    <col min="2" max="2" width="9.28515625" style="1" customWidth="1"/>
    <col min="3" max="3" width="10.28515625" style="51" bestFit="1" customWidth="1"/>
    <col min="4" max="4" width="23.7109375" style="2" bestFit="1" customWidth="1"/>
    <col min="5" max="5" width="12.7109375" style="1" customWidth="1"/>
    <col min="6" max="6" width="8.42578125" style="1" customWidth="1"/>
    <col min="7" max="7" width="16" style="1" customWidth="1"/>
    <col min="8" max="8" width="29.42578125" style="3" bestFit="1" customWidth="1"/>
    <col min="9" max="9" width="2.85546875" style="4" customWidth="1"/>
    <col min="10" max="10" width="14.140625" style="4" bestFit="1" customWidth="1"/>
    <col min="11" max="11" width="41.7109375" style="4" customWidth="1"/>
    <col min="12" max="1024" width="9.140625" style="4"/>
    <col min="1025" max="16384" width="9.140625" style="48"/>
  </cols>
  <sheetData>
    <row r="1" spans="1:11" ht="18" customHeight="1" x14ac:dyDescent="0.25">
      <c r="A1" s="61" t="s">
        <v>0</v>
      </c>
      <c r="B1" s="62" t="s">
        <v>1</v>
      </c>
      <c r="C1" s="63" t="s">
        <v>2</v>
      </c>
      <c r="D1" s="64" t="s">
        <v>3</v>
      </c>
      <c r="E1" s="62" t="s">
        <v>4</v>
      </c>
      <c r="F1" s="62" t="s">
        <v>5</v>
      </c>
      <c r="G1" s="62" t="s">
        <v>6</v>
      </c>
      <c r="H1" s="65" t="s">
        <v>7</v>
      </c>
      <c r="J1" s="39" t="s">
        <v>2</v>
      </c>
      <c r="K1" s="39" t="s">
        <v>9</v>
      </c>
    </row>
    <row r="2" spans="1:11" x14ac:dyDescent="0.25">
      <c r="A2" s="66">
        <v>5261</v>
      </c>
      <c r="B2" s="66"/>
      <c r="C2" s="73" t="s">
        <v>349</v>
      </c>
      <c r="D2" s="68" t="s">
        <v>332</v>
      </c>
      <c r="E2" s="69">
        <v>42067</v>
      </c>
      <c r="F2" s="66" t="s">
        <v>11</v>
      </c>
      <c r="G2" s="66" t="s">
        <v>237</v>
      </c>
      <c r="H2" s="68" t="s">
        <v>347</v>
      </c>
      <c r="J2" s="40" t="s">
        <v>278</v>
      </c>
      <c r="K2" s="40" t="s">
        <v>279</v>
      </c>
    </row>
    <row r="3" spans="1:11" x14ac:dyDescent="0.25">
      <c r="A3" s="66">
        <v>103</v>
      </c>
      <c r="B3" s="66">
        <v>107093</v>
      </c>
      <c r="C3" s="73" t="s">
        <v>349</v>
      </c>
      <c r="D3" s="68" t="s">
        <v>301</v>
      </c>
      <c r="E3" s="69">
        <v>41792</v>
      </c>
      <c r="F3" s="66" t="s">
        <v>11</v>
      </c>
      <c r="G3" s="66" t="s">
        <v>12</v>
      </c>
      <c r="H3" s="68" t="s">
        <v>248</v>
      </c>
      <c r="J3" s="40" t="s">
        <v>10</v>
      </c>
      <c r="K3" s="40" t="s">
        <v>280</v>
      </c>
    </row>
    <row r="4" spans="1:11" x14ac:dyDescent="0.25">
      <c r="A4" s="66">
        <v>5260</v>
      </c>
      <c r="B4" s="66"/>
      <c r="C4" s="67" t="s">
        <v>350</v>
      </c>
      <c r="D4" s="68" t="s">
        <v>333</v>
      </c>
      <c r="E4" s="69">
        <v>41174</v>
      </c>
      <c r="F4" s="66" t="s">
        <v>11</v>
      </c>
      <c r="G4" s="66" t="s">
        <v>237</v>
      </c>
      <c r="H4" s="68" t="s">
        <v>347</v>
      </c>
      <c r="J4" s="40" t="s">
        <v>13</v>
      </c>
      <c r="K4" s="40" t="s">
        <v>281</v>
      </c>
    </row>
    <row r="5" spans="1:11" x14ac:dyDescent="0.25">
      <c r="A5" s="66">
        <v>44</v>
      </c>
      <c r="B5" s="66">
        <v>107432</v>
      </c>
      <c r="C5" s="67" t="s">
        <v>350</v>
      </c>
      <c r="D5" s="68" t="s">
        <v>303</v>
      </c>
      <c r="E5" s="69">
        <v>41330</v>
      </c>
      <c r="F5" s="66" t="s">
        <v>11</v>
      </c>
      <c r="G5" s="66" t="s">
        <v>12</v>
      </c>
      <c r="H5" s="68" t="s">
        <v>256</v>
      </c>
      <c r="J5" s="40" t="s">
        <v>14</v>
      </c>
      <c r="K5" s="40" t="s">
        <v>282</v>
      </c>
    </row>
    <row r="6" spans="1:11" x14ac:dyDescent="0.25">
      <c r="A6" s="70">
        <v>5993</v>
      </c>
      <c r="B6" s="70"/>
      <c r="C6" s="67" t="s">
        <v>350</v>
      </c>
      <c r="D6" s="71" t="s">
        <v>366</v>
      </c>
      <c r="E6" s="72">
        <v>41067</v>
      </c>
      <c r="F6" s="70" t="s">
        <v>11</v>
      </c>
      <c r="G6" s="66" t="s">
        <v>237</v>
      </c>
      <c r="H6" s="68" t="s">
        <v>347</v>
      </c>
      <c r="J6" s="40" t="s">
        <v>15</v>
      </c>
      <c r="K6" s="40" t="s">
        <v>283</v>
      </c>
    </row>
    <row r="7" spans="1:11" x14ac:dyDescent="0.25">
      <c r="A7" s="66">
        <v>5506</v>
      </c>
      <c r="B7" s="66"/>
      <c r="C7" s="67" t="s">
        <v>350</v>
      </c>
      <c r="D7" s="68" t="s">
        <v>337</v>
      </c>
      <c r="E7" s="69">
        <v>41479</v>
      </c>
      <c r="F7" s="66" t="s">
        <v>11</v>
      </c>
      <c r="G7" s="66" t="s">
        <v>237</v>
      </c>
      <c r="H7" s="68" t="s">
        <v>347</v>
      </c>
      <c r="J7" s="40" t="s">
        <v>16</v>
      </c>
      <c r="K7" s="40" t="s">
        <v>284</v>
      </c>
    </row>
    <row r="8" spans="1:11" x14ac:dyDescent="0.25">
      <c r="A8" s="66">
        <v>1152</v>
      </c>
      <c r="B8" s="66">
        <v>105987</v>
      </c>
      <c r="C8" s="67" t="s">
        <v>350</v>
      </c>
      <c r="D8" s="68" t="s">
        <v>245</v>
      </c>
      <c r="E8" s="69">
        <v>41095</v>
      </c>
      <c r="F8" s="66" t="s">
        <v>11</v>
      </c>
      <c r="G8" s="66" t="s">
        <v>12</v>
      </c>
      <c r="H8" s="68" t="s">
        <v>240</v>
      </c>
      <c r="K8" s="86" t="s">
        <v>348</v>
      </c>
    </row>
    <row r="9" spans="1:11" x14ac:dyDescent="0.25">
      <c r="A9" s="66">
        <v>1439</v>
      </c>
      <c r="B9" s="66">
        <v>106550</v>
      </c>
      <c r="C9" s="67" t="s">
        <v>350</v>
      </c>
      <c r="D9" s="68" t="s">
        <v>321</v>
      </c>
      <c r="E9" s="69">
        <v>41231</v>
      </c>
      <c r="F9" s="66" t="s">
        <v>11</v>
      </c>
      <c r="G9" s="66" t="s">
        <v>12</v>
      </c>
      <c r="H9" s="68" t="s">
        <v>313</v>
      </c>
      <c r="J9" s="1"/>
      <c r="K9" s="86"/>
    </row>
    <row r="10" spans="1:11" x14ac:dyDescent="0.25">
      <c r="A10" s="66">
        <v>1166</v>
      </c>
      <c r="B10" s="66">
        <v>106002</v>
      </c>
      <c r="C10" s="67" t="s">
        <v>350</v>
      </c>
      <c r="D10" s="68" t="s">
        <v>323</v>
      </c>
      <c r="E10" s="69">
        <v>41229</v>
      </c>
      <c r="F10" s="66" t="s">
        <v>11</v>
      </c>
      <c r="G10" s="66" t="s">
        <v>12</v>
      </c>
      <c r="H10" s="68" t="s">
        <v>313</v>
      </c>
      <c r="J10" s="1"/>
      <c r="K10" s="86"/>
    </row>
    <row r="11" spans="1:11" x14ac:dyDescent="0.25">
      <c r="A11" s="66">
        <v>5626</v>
      </c>
      <c r="B11" s="66"/>
      <c r="C11" s="67" t="s">
        <v>350</v>
      </c>
      <c r="D11" s="68" t="s">
        <v>290</v>
      </c>
      <c r="E11" s="69">
        <v>41339</v>
      </c>
      <c r="F11" s="66" t="s">
        <v>11</v>
      </c>
      <c r="G11" s="66" t="s">
        <v>237</v>
      </c>
      <c r="H11" s="68" t="s">
        <v>347</v>
      </c>
      <c r="J11" s="1"/>
      <c r="K11" s="86" t="s">
        <v>273</v>
      </c>
    </row>
    <row r="12" spans="1:11" x14ac:dyDescent="0.25">
      <c r="A12" s="66">
        <v>777</v>
      </c>
      <c r="B12" s="66">
        <v>107090</v>
      </c>
      <c r="C12" s="67" t="s">
        <v>350</v>
      </c>
      <c r="D12" s="68" t="s">
        <v>252</v>
      </c>
      <c r="E12" s="69">
        <v>41494</v>
      </c>
      <c r="F12" s="66" t="s">
        <v>11</v>
      </c>
      <c r="G12" s="66" t="s">
        <v>12</v>
      </c>
      <c r="H12" s="68" t="s">
        <v>248</v>
      </c>
      <c r="J12" s="1"/>
      <c r="K12" s="86"/>
    </row>
    <row r="13" spans="1:11" x14ac:dyDescent="0.25">
      <c r="A13" s="66">
        <v>111</v>
      </c>
      <c r="B13" s="66">
        <v>107482</v>
      </c>
      <c r="C13" s="67" t="s">
        <v>350</v>
      </c>
      <c r="D13" s="68" t="s">
        <v>326</v>
      </c>
      <c r="E13" s="69">
        <v>41380</v>
      </c>
      <c r="F13" s="66" t="s">
        <v>11</v>
      </c>
      <c r="G13" s="66" t="s">
        <v>12</v>
      </c>
      <c r="H13" s="68" t="s">
        <v>313</v>
      </c>
      <c r="K13" s="86"/>
    </row>
    <row r="14" spans="1:11" x14ac:dyDescent="0.25">
      <c r="A14" s="66">
        <v>5218</v>
      </c>
      <c r="B14" s="66"/>
      <c r="C14" s="67" t="s">
        <v>350</v>
      </c>
      <c r="D14" s="68" t="s">
        <v>370</v>
      </c>
      <c r="E14" s="69">
        <v>41183</v>
      </c>
      <c r="F14" s="66" t="s">
        <v>11</v>
      </c>
      <c r="G14" s="66" t="s">
        <v>237</v>
      </c>
      <c r="H14" s="68" t="s">
        <v>347</v>
      </c>
    </row>
    <row r="15" spans="1:11" x14ac:dyDescent="0.25">
      <c r="A15" s="66">
        <v>5259</v>
      </c>
      <c r="B15" s="66">
        <v>105846</v>
      </c>
      <c r="C15" s="67" t="s">
        <v>350</v>
      </c>
      <c r="D15" s="68" t="s">
        <v>346</v>
      </c>
      <c r="E15" s="69">
        <v>40966</v>
      </c>
      <c r="F15" s="66" t="s">
        <v>11</v>
      </c>
      <c r="G15" s="66" t="s">
        <v>12</v>
      </c>
      <c r="H15" s="68" t="s">
        <v>342</v>
      </c>
      <c r="K15" s="87" t="s">
        <v>274</v>
      </c>
    </row>
    <row r="16" spans="1:11" x14ac:dyDescent="0.25">
      <c r="A16" s="66">
        <v>324</v>
      </c>
      <c r="B16" s="66">
        <v>106775</v>
      </c>
      <c r="C16" s="67" t="s">
        <v>350</v>
      </c>
      <c r="D16" s="68" t="s">
        <v>254</v>
      </c>
      <c r="E16" s="69">
        <v>41302</v>
      </c>
      <c r="F16" s="66" t="s">
        <v>11</v>
      </c>
      <c r="G16" s="66" t="s">
        <v>12</v>
      </c>
      <c r="H16" s="68" t="s">
        <v>248</v>
      </c>
      <c r="K16" s="87"/>
    </row>
    <row r="17" spans="1:11" x14ac:dyDescent="0.25">
      <c r="A17" s="36">
        <v>642</v>
      </c>
      <c r="B17" s="36">
        <v>106946</v>
      </c>
      <c r="C17" s="52" t="s">
        <v>350</v>
      </c>
      <c r="D17" s="49" t="s">
        <v>242</v>
      </c>
      <c r="E17" s="53">
        <v>41121</v>
      </c>
      <c r="F17" s="36" t="s">
        <v>8</v>
      </c>
      <c r="G17" s="36" t="s">
        <v>12</v>
      </c>
      <c r="H17" s="49" t="s">
        <v>240</v>
      </c>
      <c r="K17" s="87"/>
    </row>
    <row r="18" spans="1:11" x14ac:dyDescent="0.25">
      <c r="A18" s="56">
        <v>328</v>
      </c>
      <c r="B18" s="56">
        <v>106776</v>
      </c>
      <c r="C18" s="57" t="s">
        <v>350</v>
      </c>
      <c r="D18" s="54" t="s">
        <v>247</v>
      </c>
      <c r="E18" s="55">
        <v>41248</v>
      </c>
      <c r="F18" s="56" t="s">
        <v>8</v>
      </c>
      <c r="G18" s="56" t="s">
        <v>12</v>
      </c>
      <c r="H18" s="54" t="s">
        <v>248</v>
      </c>
    </row>
    <row r="19" spans="1:11" x14ac:dyDescent="0.25">
      <c r="A19" s="36">
        <v>5987</v>
      </c>
      <c r="B19" s="36">
        <v>107662</v>
      </c>
      <c r="C19" s="52" t="s">
        <v>350</v>
      </c>
      <c r="D19" s="49" t="s">
        <v>318</v>
      </c>
      <c r="E19" s="53">
        <v>41142</v>
      </c>
      <c r="F19" s="36" t="s">
        <v>8</v>
      </c>
      <c r="G19" s="36" t="s">
        <v>237</v>
      </c>
      <c r="H19" s="49" t="s">
        <v>347</v>
      </c>
    </row>
    <row r="20" spans="1:11" x14ac:dyDescent="0.25">
      <c r="A20" s="36">
        <v>779</v>
      </c>
      <c r="B20" s="36">
        <v>107091</v>
      </c>
      <c r="C20" s="52" t="s">
        <v>350</v>
      </c>
      <c r="D20" s="49" t="s">
        <v>251</v>
      </c>
      <c r="E20" s="53">
        <v>41534</v>
      </c>
      <c r="F20" s="36" t="s">
        <v>8</v>
      </c>
      <c r="G20" s="36" t="s">
        <v>12</v>
      </c>
      <c r="H20" s="49" t="s">
        <v>248</v>
      </c>
    </row>
    <row r="21" spans="1:11" x14ac:dyDescent="0.25">
      <c r="A21" s="36">
        <v>40</v>
      </c>
      <c r="B21" s="36">
        <v>107431</v>
      </c>
      <c r="C21" s="52" t="s">
        <v>350</v>
      </c>
      <c r="D21" s="49" t="s">
        <v>305</v>
      </c>
      <c r="E21" s="53">
        <v>41274</v>
      </c>
      <c r="F21" s="36" t="s">
        <v>8</v>
      </c>
      <c r="G21" s="36" t="s">
        <v>12</v>
      </c>
      <c r="H21" s="49" t="s">
        <v>256</v>
      </c>
    </row>
    <row r="22" spans="1:11" x14ac:dyDescent="0.25">
      <c r="A22" s="36">
        <v>5582</v>
      </c>
      <c r="B22" s="36"/>
      <c r="C22" s="52" t="s">
        <v>350</v>
      </c>
      <c r="D22" s="49" t="s">
        <v>334</v>
      </c>
      <c r="E22" s="53">
        <v>40963</v>
      </c>
      <c r="F22" s="36" t="s">
        <v>11</v>
      </c>
      <c r="G22" s="36" t="s">
        <v>237</v>
      </c>
      <c r="H22" s="49" t="s">
        <v>347</v>
      </c>
      <c r="J22" s="60"/>
    </row>
    <row r="23" spans="1:11" x14ac:dyDescent="0.25">
      <c r="A23" s="36">
        <v>51</v>
      </c>
      <c r="B23" s="36">
        <v>107434</v>
      </c>
      <c r="C23" s="52" t="s">
        <v>350</v>
      </c>
      <c r="D23" s="49" t="s">
        <v>307</v>
      </c>
      <c r="E23" s="53">
        <v>41022</v>
      </c>
      <c r="F23" s="36" t="s">
        <v>8</v>
      </c>
      <c r="G23" s="36" t="s">
        <v>12</v>
      </c>
      <c r="H23" s="49" t="s">
        <v>256</v>
      </c>
    </row>
    <row r="24" spans="1:11" ht="15" customHeight="1" x14ac:dyDescent="0.25">
      <c r="A24" s="66">
        <v>25</v>
      </c>
      <c r="B24" s="66">
        <v>107417</v>
      </c>
      <c r="C24" s="67" t="s">
        <v>351</v>
      </c>
      <c r="D24" s="68" t="s">
        <v>294</v>
      </c>
      <c r="E24" s="69">
        <v>40596</v>
      </c>
      <c r="F24" s="66" t="s">
        <v>11</v>
      </c>
      <c r="G24" s="66" t="s">
        <v>12</v>
      </c>
      <c r="H24" s="68" t="s">
        <v>240</v>
      </c>
      <c r="J24" s="48"/>
      <c r="K24" s="48"/>
    </row>
    <row r="25" spans="1:11" ht="15" customHeight="1" x14ac:dyDescent="0.25">
      <c r="A25" s="66">
        <v>1149</v>
      </c>
      <c r="B25" s="66">
        <v>105983</v>
      </c>
      <c r="C25" s="67" t="s">
        <v>351</v>
      </c>
      <c r="D25" s="68" t="s">
        <v>241</v>
      </c>
      <c r="E25" s="69">
        <v>40632</v>
      </c>
      <c r="F25" s="66" t="s">
        <v>11</v>
      </c>
      <c r="G25" s="66" t="s">
        <v>12</v>
      </c>
      <c r="H25" s="68" t="s">
        <v>240</v>
      </c>
      <c r="J25" s="48"/>
      <c r="K25" s="48"/>
    </row>
    <row r="26" spans="1:11" ht="15" customHeight="1" x14ac:dyDescent="0.25">
      <c r="A26" s="66">
        <v>53</v>
      </c>
      <c r="B26" s="66">
        <v>107436</v>
      </c>
      <c r="C26" s="67" t="s">
        <v>351</v>
      </c>
      <c r="D26" s="68" t="s">
        <v>302</v>
      </c>
      <c r="E26" s="69">
        <v>40826</v>
      </c>
      <c r="F26" s="66" t="s">
        <v>11</v>
      </c>
      <c r="G26" s="66" t="s">
        <v>12</v>
      </c>
      <c r="H26" s="68" t="s">
        <v>256</v>
      </c>
      <c r="J26" s="48"/>
      <c r="K26" s="48"/>
    </row>
    <row r="27" spans="1:11" ht="15" customHeight="1" x14ac:dyDescent="0.25">
      <c r="A27" s="66">
        <v>1173</v>
      </c>
      <c r="B27" s="66">
        <v>106022</v>
      </c>
      <c r="C27" s="67" t="s">
        <v>351</v>
      </c>
      <c r="D27" s="68" t="s">
        <v>295</v>
      </c>
      <c r="E27" s="69">
        <v>40234</v>
      </c>
      <c r="F27" s="66" t="s">
        <v>11</v>
      </c>
      <c r="G27" s="66" t="s">
        <v>12</v>
      </c>
      <c r="H27" s="68" t="s">
        <v>240</v>
      </c>
      <c r="J27" s="48"/>
      <c r="K27" s="48"/>
    </row>
    <row r="28" spans="1:11" ht="15" customHeight="1" x14ac:dyDescent="0.25">
      <c r="A28" s="66">
        <v>788</v>
      </c>
      <c r="B28" s="66">
        <v>107092</v>
      </c>
      <c r="C28" s="67" t="s">
        <v>351</v>
      </c>
      <c r="D28" s="68" t="s">
        <v>250</v>
      </c>
      <c r="E28" s="69">
        <v>40689</v>
      </c>
      <c r="F28" s="66" t="s">
        <v>11</v>
      </c>
      <c r="G28" s="66" t="s">
        <v>12</v>
      </c>
      <c r="H28" s="68" t="s">
        <v>248</v>
      </c>
      <c r="J28" s="48"/>
      <c r="K28" s="48"/>
    </row>
    <row r="29" spans="1:11" ht="15" customHeight="1" x14ac:dyDescent="0.25">
      <c r="A29" s="66"/>
      <c r="B29" s="66"/>
      <c r="C29" s="67" t="s">
        <v>351</v>
      </c>
      <c r="D29" s="68" t="s">
        <v>288</v>
      </c>
      <c r="E29" s="69">
        <v>40670</v>
      </c>
      <c r="F29" s="66" t="s">
        <v>11</v>
      </c>
      <c r="G29" s="66" t="s">
        <v>237</v>
      </c>
      <c r="H29" s="68" t="s">
        <v>347</v>
      </c>
      <c r="J29" s="48"/>
      <c r="K29" s="48"/>
    </row>
    <row r="30" spans="1:11" ht="15" customHeight="1" x14ac:dyDescent="0.25">
      <c r="A30" s="66">
        <v>5996</v>
      </c>
      <c r="B30" s="66">
        <v>106621</v>
      </c>
      <c r="C30" s="67" t="s">
        <v>351</v>
      </c>
      <c r="D30" s="68" t="s">
        <v>304</v>
      </c>
      <c r="E30" s="69">
        <v>40183</v>
      </c>
      <c r="F30" s="66" t="s">
        <v>11</v>
      </c>
      <c r="G30" s="66" t="s">
        <v>12</v>
      </c>
      <c r="H30" s="68" t="s">
        <v>256</v>
      </c>
      <c r="J30" s="48"/>
      <c r="K30" s="48"/>
    </row>
    <row r="31" spans="1:11" ht="15" customHeight="1" x14ac:dyDescent="0.25">
      <c r="A31" s="66">
        <v>192</v>
      </c>
      <c r="B31" s="66">
        <v>104352</v>
      </c>
      <c r="C31" s="67" t="s">
        <v>351</v>
      </c>
      <c r="D31" s="68" t="s">
        <v>319</v>
      </c>
      <c r="E31" s="69">
        <v>40581</v>
      </c>
      <c r="F31" s="66" t="s">
        <v>11</v>
      </c>
      <c r="G31" s="66" t="s">
        <v>12</v>
      </c>
      <c r="H31" s="68" t="s">
        <v>313</v>
      </c>
      <c r="J31" s="48"/>
      <c r="K31" s="48"/>
    </row>
    <row r="32" spans="1:11" ht="15" customHeight="1" x14ac:dyDescent="0.25">
      <c r="A32" s="66">
        <v>23</v>
      </c>
      <c r="B32" s="66">
        <v>107415</v>
      </c>
      <c r="C32" s="67" t="s">
        <v>351</v>
      </c>
      <c r="D32" s="68" t="s">
        <v>275</v>
      </c>
      <c r="E32" s="69">
        <v>40320</v>
      </c>
      <c r="F32" s="66" t="s">
        <v>11</v>
      </c>
      <c r="G32" s="66" t="s">
        <v>12</v>
      </c>
      <c r="H32" s="68" t="s">
        <v>240</v>
      </c>
      <c r="J32" s="48"/>
      <c r="K32" s="48"/>
    </row>
    <row r="33" spans="1:11" ht="15" customHeight="1" x14ac:dyDescent="0.25">
      <c r="A33" s="70">
        <v>5995</v>
      </c>
      <c r="B33" s="70"/>
      <c r="C33" s="67" t="s">
        <v>351</v>
      </c>
      <c r="D33" s="71" t="s">
        <v>368</v>
      </c>
      <c r="E33" s="72">
        <v>40646</v>
      </c>
      <c r="F33" s="70" t="s">
        <v>11</v>
      </c>
      <c r="G33" s="66" t="s">
        <v>237</v>
      </c>
      <c r="H33" s="68" t="s">
        <v>347</v>
      </c>
      <c r="J33" s="48"/>
      <c r="K33" s="48"/>
    </row>
    <row r="34" spans="1:11" ht="15" customHeight="1" x14ac:dyDescent="0.25">
      <c r="A34" s="66">
        <v>195</v>
      </c>
      <c r="B34" s="66">
        <v>106706</v>
      </c>
      <c r="C34" s="67" t="s">
        <v>351</v>
      </c>
      <c r="D34" s="68" t="s">
        <v>328</v>
      </c>
      <c r="E34" s="69">
        <v>40659</v>
      </c>
      <c r="F34" s="66" t="s">
        <v>11</v>
      </c>
      <c r="G34" s="66" t="s">
        <v>12</v>
      </c>
      <c r="H34" s="68" t="s">
        <v>313</v>
      </c>
      <c r="J34" s="48"/>
      <c r="K34" s="48"/>
    </row>
    <row r="35" spans="1:11" ht="15" customHeight="1" x14ac:dyDescent="0.25">
      <c r="A35" s="66">
        <v>541</v>
      </c>
      <c r="B35" s="66">
        <v>106883</v>
      </c>
      <c r="C35" s="67" t="s">
        <v>351</v>
      </c>
      <c r="D35" s="68" t="s">
        <v>259</v>
      </c>
      <c r="E35" s="69">
        <v>40328</v>
      </c>
      <c r="F35" s="66" t="s">
        <v>11</v>
      </c>
      <c r="G35" s="66" t="s">
        <v>12</v>
      </c>
      <c r="H35" s="68" t="s">
        <v>256</v>
      </c>
      <c r="J35" s="48"/>
      <c r="K35" s="48"/>
    </row>
    <row r="36" spans="1:11" ht="15" customHeight="1" x14ac:dyDescent="0.25">
      <c r="A36" s="66">
        <v>191</v>
      </c>
      <c r="B36" s="66">
        <v>106705</v>
      </c>
      <c r="C36" s="67" t="s">
        <v>351</v>
      </c>
      <c r="D36" s="68" t="s">
        <v>329</v>
      </c>
      <c r="E36" s="69">
        <v>40264</v>
      </c>
      <c r="F36" s="66" t="s">
        <v>11</v>
      </c>
      <c r="G36" s="66" t="s">
        <v>12</v>
      </c>
      <c r="H36" s="68" t="s">
        <v>313</v>
      </c>
      <c r="J36" s="48"/>
      <c r="K36" s="48"/>
    </row>
    <row r="37" spans="1:11" ht="15" customHeight="1" x14ac:dyDescent="0.25">
      <c r="A37" s="66">
        <v>209</v>
      </c>
      <c r="B37" s="66">
        <v>104967</v>
      </c>
      <c r="C37" s="67" t="s">
        <v>351</v>
      </c>
      <c r="D37" s="68" t="s">
        <v>330</v>
      </c>
      <c r="E37" s="69">
        <v>40330</v>
      </c>
      <c r="F37" s="66" t="s">
        <v>11</v>
      </c>
      <c r="G37" s="66" t="s">
        <v>12</v>
      </c>
      <c r="H37" s="68" t="s">
        <v>313</v>
      </c>
      <c r="J37" s="48"/>
      <c r="K37" s="48"/>
    </row>
    <row r="38" spans="1:11" ht="15" customHeight="1" x14ac:dyDescent="0.25">
      <c r="A38" s="66">
        <v>5583</v>
      </c>
      <c r="B38" s="66">
        <v>105845</v>
      </c>
      <c r="C38" s="67" t="s">
        <v>351</v>
      </c>
      <c r="D38" s="68" t="s">
        <v>345</v>
      </c>
      <c r="E38" s="69">
        <v>40329</v>
      </c>
      <c r="F38" s="66" t="s">
        <v>11</v>
      </c>
      <c r="G38" s="66" t="s">
        <v>12</v>
      </c>
      <c r="H38" s="68" t="s">
        <v>342</v>
      </c>
      <c r="J38" s="48"/>
      <c r="K38" s="48"/>
    </row>
    <row r="39" spans="1:11" ht="15" customHeight="1" x14ac:dyDescent="0.25">
      <c r="A39" s="66">
        <v>60</v>
      </c>
      <c r="B39" s="66">
        <v>107439</v>
      </c>
      <c r="C39" s="67" t="s">
        <v>351</v>
      </c>
      <c r="D39" s="68" t="s">
        <v>272</v>
      </c>
      <c r="E39" s="69">
        <v>40684</v>
      </c>
      <c r="F39" s="66" t="s">
        <v>11</v>
      </c>
      <c r="G39" s="66" t="s">
        <v>12</v>
      </c>
      <c r="H39" s="68" t="s">
        <v>256</v>
      </c>
      <c r="J39" s="48"/>
      <c r="K39" s="48"/>
    </row>
    <row r="40" spans="1:11" ht="15" customHeight="1" x14ac:dyDescent="0.25">
      <c r="A40" s="66">
        <v>5254</v>
      </c>
      <c r="B40" s="66"/>
      <c r="C40" s="67" t="s">
        <v>351</v>
      </c>
      <c r="D40" s="68" t="s">
        <v>373</v>
      </c>
      <c r="E40" s="69">
        <v>40533</v>
      </c>
      <c r="F40" s="66" t="s">
        <v>11</v>
      </c>
      <c r="G40" s="66" t="s">
        <v>237</v>
      </c>
      <c r="H40" s="68" t="s">
        <v>347</v>
      </c>
      <c r="J40" s="48"/>
      <c r="K40" s="48"/>
    </row>
    <row r="41" spans="1:11" ht="15" customHeight="1" x14ac:dyDescent="0.25">
      <c r="A41" s="36">
        <v>174</v>
      </c>
      <c r="B41" s="36">
        <v>106301</v>
      </c>
      <c r="C41" s="52" t="s">
        <v>351</v>
      </c>
      <c r="D41" s="49" t="s">
        <v>249</v>
      </c>
      <c r="E41" s="53">
        <v>40865</v>
      </c>
      <c r="F41" s="36" t="s">
        <v>8</v>
      </c>
      <c r="G41" s="36" t="s">
        <v>12</v>
      </c>
      <c r="H41" s="49" t="s">
        <v>248</v>
      </c>
    </row>
    <row r="42" spans="1:11" ht="15" customHeight="1" x14ac:dyDescent="0.25">
      <c r="A42" s="5">
        <v>5234</v>
      </c>
      <c r="B42" s="5"/>
      <c r="C42" s="52" t="s">
        <v>351</v>
      </c>
      <c r="D42" s="58" t="s">
        <v>365</v>
      </c>
      <c r="E42" s="59">
        <v>40285</v>
      </c>
      <c r="F42" s="5" t="s">
        <v>8</v>
      </c>
      <c r="G42" s="36" t="s">
        <v>237</v>
      </c>
      <c r="H42" s="49" t="s">
        <v>347</v>
      </c>
      <c r="K42" s="2"/>
    </row>
    <row r="43" spans="1:11" ht="15" customHeight="1" x14ac:dyDescent="0.25">
      <c r="A43" s="36">
        <v>521</v>
      </c>
      <c r="B43" s="36">
        <v>106873</v>
      </c>
      <c r="C43" s="52" t="s">
        <v>351</v>
      </c>
      <c r="D43" s="49" t="s">
        <v>296</v>
      </c>
      <c r="E43" s="53">
        <v>40629</v>
      </c>
      <c r="F43" s="36" t="s">
        <v>8</v>
      </c>
      <c r="G43" s="36" t="s">
        <v>12</v>
      </c>
      <c r="H43" s="49" t="s">
        <v>240</v>
      </c>
      <c r="K43" s="2"/>
    </row>
    <row r="44" spans="1:11" ht="15" customHeight="1" x14ac:dyDescent="0.25">
      <c r="A44" s="36">
        <v>499</v>
      </c>
      <c r="B44" s="36">
        <v>106864</v>
      </c>
      <c r="C44" s="52" t="s">
        <v>351</v>
      </c>
      <c r="D44" s="49" t="s">
        <v>244</v>
      </c>
      <c r="E44" s="53">
        <v>40240</v>
      </c>
      <c r="F44" s="36" t="s">
        <v>8</v>
      </c>
      <c r="G44" s="36" t="s">
        <v>12</v>
      </c>
      <c r="H44" s="49" t="s">
        <v>240</v>
      </c>
      <c r="J44" s="60"/>
    </row>
    <row r="45" spans="1:11" ht="15" customHeight="1" x14ac:dyDescent="0.25">
      <c r="A45" s="36">
        <v>5207</v>
      </c>
      <c r="B45" s="36"/>
      <c r="C45" s="52" t="s">
        <v>351</v>
      </c>
      <c r="D45" s="49" t="s">
        <v>262</v>
      </c>
      <c r="E45" s="53">
        <v>40275</v>
      </c>
      <c r="F45" s="36" t="s">
        <v>8</v>
      </c>
      <c r="G45" s="36" t="s">
        <v>237</v>
      </c>
      <c r="H45" s="49" t="s">
        <v>347</v>
      </c>
      <c r="K45" s="2"/>
    </row>
    <row r="46" spans="1:11" ht="15" customHeight="1" x14ac:dyDescent="0.25">
      <c r="A46" s="36">
        <v>93</v>
      </c>
      <c r="B46" s="36">
        <v>107461</v>
      </c>
      <c r="C46" s="52" t="s">
        <v>351</v>
      </c>
      <c r="D46" s="49" t="s">
        <v>299</v>
      </c>
      <c r="E46" s="53">
        <v>40303</v>
      </c>
      <c r="F46" s="36" t="s">
        <v>8</v>
      </c>
      <c r="G46" s="36" t="s">
        <v>12</v>
      </c>
      <c r="H46" s="49" t="s">
        <v>240</v>
      </c>
      <c r="K46" s="2"/>
    </row>
    <row r="47" spans="1:11" ht="15" customHeight="1" x14ac:dyDescent="0.25">
      <c r="A47" s="36">
        <v>110</v>
      </c>
      <c r="B47" s="36">
        <v>104965</v>
      </c>
      <c r="C47" s="52" t="s">
        <v>351</v>
      </c>
      <c r="D47" s="49" t="s">
        <v>340</v>
      </c>
      <c r="E47" s="53">
        <v>40458</v>
      </c>
      <c r="F47" s="36" t="s">
        <v>8</v>
      </c>
      <c r="G47" s="36" t="s">
        <v>12</v>
      </c>
      <c r="H47" s="49" t="s">
        <v>313</v>
      </c>
      <c r="K47" s="41"/>
    </row>
    <row r="48" spans="1:11" ht="15" customHeight="1" x14ac:dyDescent="0.25">
      <c r="A48" s="36">
        <v>338</v>
      </c>
      <c r="B48" s="36">
        <v>106779</v>
      </c>
      <c r="C48" s="52" t="s">
        <v>351</v>
      </c>
      <c r="D48" s="49" t="s">
        <v>253</v>
      </c>
      <c r="E48" s="53">
        <v>40374</v>
      </c>
      <c r="F48" s="36" t="s">
        <v>8</v>
      </c>
      <c r="G48" s="36" t="s">
        <v>12</v>
      </c>
      <c r="H48" s="49" t="s">
        <v>248</v>
      </c>
      <c r="K48" s="41"/>
    </row>
    <row r="49" spans="1:11" ht="15" customHeight="1" x14ac:dyDescent="0.25">
      <c r="A49" s="36">
        <v>88</v>
      </c>
      <c r="B49" s="36">
        <v>107454</v>
      </c>
      <c r="C49" s="52" t="s">
        <v>351</v>
      </c>
      <c r="D49" s="49" t="s">
        <v>311</v>
      </c>
      <c r="E49" s="53">
        <v>40527</v>
      </c>
      <c r="F49" s="36" t="s">
        <v>8</v>
      </c>
      <c r="G49" s="36" t="s">
        <v>12</v>
      </c>
      <c r="H49" s="49" t="s">
        <v>256</v>
      </c>
      <c r="K49" s="41"/>
    </row>
    <row r="50" spans="1:11" ht="15" customHeight="1" x14ac:dyDescent="0.25">
      <c r="A50" s="36">
        <v>5215</v>
      </c>
      <c r="B50" s="36"/>
      <c r="C50" s="52" t="s">
        <v>351</v>
      </c>
      <c r="D50" s="49" t="s">
        <v>335</v>
      </c>
      <c r="E50" s="53">
        <v>40347</v>
      </c>
      <c r="F50" s="36" t="s">
        <v>8</v>
      </c>
      <c r="G50" s="36" t="s">
        <v>237</v>
      </c>
      <c r="H50" s="49" t="s">
        <v>347</v>
      </c>
    </row>
    <row r="51" spans="1:11" ht="15" customHeight="1" x14ac:dyDescent="0.25">
      <c r="A51" s="36">
        <v>771</v>
      </c>
      <c r="B51" s="36">
        <v>105219</v>
      </c>
      <c r="C51" s="52" t="s">
        <v>351</v>
      </c>
      <c r="D51" s="49" t="s">
        <v>233</v>
      </c>
      <c r="E51" s="53">
        <v>40362</v>
      </c>
      <c r="F51" s="36" t="s">
        <v>8</v>
      </c>
      <c r="G51" s="36" t="s">
        <v>12</v>
      </c>
      <c r="H51" s="49" t="s">
        <v>234</v>
      </c>
      <c r="K51" s="41"/>
    </row>
    <row r="52" spans="1:11" ht="15" customHeight="1" x14ac:dyDescent="0.25">
      <c r="A52" s="36">
        <v>1148</v>
      </c>
      <c r="B52" s="36">
        <v>105982</v>
      </c>
      <c r="C52" s="52" t="s">
        <v>351</v>
      </c>
      <c r="D52" s="49" t="s">
        <v>246</v>
      </c>
      <c r="E52" s="53">
        <v>40444</v>
      </c>
      <c r="F52" s="36" t="s">
        <v>8</v>
      </c>
      <c r="G52" s="36" t="s">
        <v>12</v>
      </c>
      <c r="H52" s="49" t="s">
        <v>240</v>
      </c>
      <c r="K52" s="41"/>
    </row>
    <row r="53" spans="1:11" x14ac:dyDescent="0.25">
      <c r="A53" s="36">
        <v>61</v>
      </c>
      <c r="B53" s="36">
        <v>107440</v>
      </c>
      <c r="C53" s="52" t="s">
        <v>351</v>
      </c>
      <c r="D53" s="49" t="s">
        <v>310</v>
      </c>
      <c r="E53" s="53">
        <v>40868</v>
      </c>
      <c r="F53" s="36" t="s">
        <v>8</v>
      </c>
      <c r="G53" s="36" t="s">
        <v>12</v>
      </c>
      <c r="H53" s="49" t="s">
        <v>256</v>
      </c>
      <c r="K53" s="41"/>
    </row>
    <row r="54" spans="1:11" ht="15" customHeight="1" x14ac:dyDescent="0.25">
      <c r="A54" s="66">
        <v>5252</v>
      </c>
      <c r="B54" s="66"/>
      <c r="C54" s="67" t="s">
        <v>352</v>
      </c>
      <c r="D54" s="68" t="s">
        <v>260</v>
      </c>
      <c r="E54" s="69">
        <v>40098</v>
      </c>
      <c r="F54" s="66" t="s">
        <v>11</v>
      </c>
      <c r="G54" s="66" t="s">
        <v>237</v>
      </c>
      <c r="H54" s="68" t="s">
        <v>347</v>
      </c>
      <c r="J54" s="7"/>
    </row>
    <row r="55" spans="1:11" ht="15" customHeight="1" x14ac:dyDescent="0.25">
      <c r="A55" s="66">
        <v>5575</v>
      </c>
      <c r="B55" s="66"/>
      <c r="C55" s="67" t="s">
        <v>352</v>
      </c>
      <c r="D55" s="68" t="s">
        <v>369</v>
      </c>
      <c r="E55" s="69">
        <v>39575</v>
      </c>
      <c r="F55" s="66" t="s">
        <v>11</v>
      </c>
      <c r="G55" s="66" t="s">
        <v>237</v>
      </c>
      <c r="H55" s="68" t="s">
        <v>347</v>
      </c>
      <c r="J55" s="7"/>
      <c r="K55" s="41"/>
    </row>
    <row r="56" spans="1:11" ht="15" customHeight="1" x14ac:dyDescent="0.25">
      <c r="A56" s="66">
        <v>944</v>
      </c>
      <c r="B56" s="66">
        <v>105284</v>
      </c>
      <c r="C56" s="67" t="s">
        <v>352</v>
      </c>
      <c r="D56" s="68" t="s">
        <v>265</v>
      </c>
      <c r="E56" s="69">
        <v>40110</v>
      </c>
      <c r="F56" s="66" t="s">
        <v>11</v>
      </c>
      <c r="G56" s="66" t="s">
        <v>12</v>
      </c>
      <c r="H56" s="68" t="s">
        <v>266</v>
      </c>
      <c r="K56" s="41"/>
    </row>
    <row r="57" spans="1:11" ht="15" customHeight="1" x14ac:dyDescent="0.25">
      <c r="A57" s="66">
        <v>1311</v>
      </c>
      <c r="B57" s="66">
        <v>107344</v>
      </c>
      <c r="C57" s="67" t="s">
        <v>352</v>
      </c>
      <c r="D57" s="68" t="s">
        <v>285</v>
      </c>
      <c r="E57" s="69">
        <v>40024</v>
      </c>
      <c r="F57" s="66" t="s">
        <v>11</v>
      </c>
      <c r="G57" s="66" t="s">
        <v>12</v>
      </c>
      <c r="H57" s="68" t="s">
        <v>234</v>
      </c>
    </row>
    <row r="58" spans="1:11" ht="15" customHeight="1" x14ac:dyDescent="0.25">
      <c r="A58" s="66">
        <v>1392</v>
      </c>
      <c r="B58" s="66">
        <v>106339</v>
      </c>
      <c r="C58" s="67" t="s">
        <v>352</v>
      </c>
      <c r="D58" s="68" t="s">
        <v>316</v>
      </c>
      <c r="E58" s="69">
        <v>39572</v>
      </c>
      <c r="F58" s="66" t="s">
        <v>11</v>
      </c>
      <c r="G58" s="66" t="s">
        <v>12</v>
      </c>
      <c r="H58" s="68" t="s">
        <v>313</v>
      </c>
    </row>
    <row r="59" spans="1:11" ht="15" customHeight="1" x14ac:dyDescent="0.25">
      <c r="A59" s="66">
        <v>975</v>
      </c>
      <c r="B59" s="66">
        <v>105304</v>
      </c>
      <c r="C59" s="67" t="s">
        <v>352</v>
      </c>
      <c r="D59" s="68" t="s">
        <v>263</v>
      </c>
      <c r="E59" s="69">
        <v>40135</v>
      </c>
      <c r="F59" s="66" t="s">
        <v>11</v>
      </c>
      <c r="G59" s="66" t="s">
        <v>12</v>
      </c>
      <c r="H59" s="68" t="s">
        <v>256</v>
      </c>
    </row>
    <row r="60" spans="1:11" ht="15" customHeight="1" x14ac:dyDescent="0.25">
      <c r="A60" s="66">
        <v>5596</v>
      </c>
      <c r="B60" s="66"/>
      <c r="C60" s="67" t="s">
        <v>352</v>
      </c>
      <c r="D60" s="68" t="s">
        <v>287</v>
      </c>
      <c r="E60" s="69">
        <v>39879</v>
      </c>
      <c r="F60" s="66" t="s">
        <v>11</v>
      </c>
      <c r="G60" s="66" t="s">
        <v>237</v>
      </c>
      <c r="H60" s="68" t="s">
        <v>347</v>
      </c>
    </row>
    <row r="61" spans="1:11" ht="15" customHeight="1" x14ac:dyDescent="0.25">
      <c r="A61" s="66">
        <v>481</v>
      </c>
      <c r="B61" s="66">
        <v>104350</v>
      </c>
      <c r="C61" s="67" t="s">
        <v>352</v>
      </c>
      <c r="D61" s="68" t="s">
        <v>317</v>
      </c>
      <c r="E61" s="69">
        <v>39810</v>
      </c>
      <c r="F61" s="66" t="s">
        <v>11</v>
      </c>
      <c r="G61" s="66" t="s">
        <v>12</v>
      </c>
      <c r="H61" s="68" t="s">
        <v>313</v>
      </c>
    </row>
    <row r="62" spans="1:11" ht="15" customHeight="1" x14ac:dyDescent="0.25">
      <c r="A62" s="66">
        <v>1161</v>
      </c>
      <c r="B62" s="66">
        <v>105997</v>
      </c>
      <c r="C62" s="67" t="s">
        <v>352</v>
      </c>
      <c r="D62" s="68" t="s">
        <v>268</v>
      </c>
      <c r="E62" s="69">
        <v>39800</v>
      </c>
      <c r="F62" s="66" t="s">
        <v>11</v>
      </c>
      <c r="G62" s="66" t="s">
        <v>12</v>
      </c>
      <c r="H62" s="68" t="s">
        <v>266</v>
      </c>
    </row>
    <row r="63" spans="1:11" ht="15" customHeight="1" x14ac:dyDescent="0.25">
      <c r="A63" s="66">
        <v>24</v>
      </c>
      <c r="B63" s="66">
        <v>107416</v>
      </c>
      <c r="C63" s="67" t="s">
        <v>352</v>
      </c>
      <c r="D63" s="68" t="s">
        <v>297</v>
      </c>
      <c r="E63" s="69">
        <v>40154</v>
      </c>
      <c r="F63" s="66" t="s">
        <v>11</v>
      </c>
      <c r="G63" s="66" t="s">
        <v>12</v>
      </c>
      <c r="H63" s="68" t="s">
        <v>240</v>
      </c>
    </row>
    <row r="64" spans="1:11" ht="15" customHeight="1" x14ac:dyDescent="0.25">
      <c r="A64" s="66">
        <v>5229</v>
      </c>
      <c r="B64" s="66"/>
      <c r="C64" s="67" t="s">
        <v>352</v>
      </c>
      <c r="D64" s="68" t="s">
        <v>374</v>
      </c>
      <c r="E64" s="69">
        <v>39940</v>
      </c>
      <c r="F64" s="66" t="s">
        <v>11</v>
      </c>
      <c r="G64" s="66" t="s">
        <v>237</v>
      </c>
      <c r="H64" s="68" t="s">
        <v>347</v>
      </c>
    </row>
    <row r="65" spans="1:10" ht="15" customHeight="1" x14ac:dyDescent="0.25">
      <c r="A65" s="66">
        <v>988</v>
      </c>
      <c r="B65" s="66">
        <v>105306</v>
      </c>
      <c r="C65" s="67" t="s">
        <v>352</v>
      </c>
      <c r="D65" s="68" t="s">
        <v>264</v>
      </c>
      <c r="E65" s="69">
        <v>39706</v>
      </c>
      <c r="F65" s="66" t="s">
        <v>11</v>
      </c>
      <c r="G65" s="66" t="s">
        <v>12</v>
      </c>
      <c r="H65" s="68" t="s">
        <v>256</v>
      </c>
    </row>
    <row r="66" spans="1:10" ht="15" customHeight="1" x14ac:dyDescent="0.25">
      <c r="A66" s="66">
        <v>5223</v>
      </c>
      <c r="B66" s="66"/>
      <c r="C66" s="67" t="s">
        <v>352</v>
      </c>
      <c r="D66" s="68" t="s">
        <v>339</v>
      </c>
      <c r="E66" s="69">
        <v>39800</v>
      </c>
      <c r="F66" s="66" t="s">
        <v>11</v>
      </c>
      <c r="G66" s="66" t="s">
        <v>237</v>
      </c>
      <c r="H66" s="68" t="s">
        <v>347</v>
      </c>
    </row>
    <row r="67" spans="1:10" ht="15" customHeight="1" x14ac:dyDescent="0.25">
      <c r="A67" s="70">
        <v>5994</v>
      </c>
      <c r="B67" s="70"/>
      <c r="C67" s="67" t="s">
        <v>352</v>
      </c>
      <c r="D67" s="71" t="s">
        <v>367</v>
      </c>
      <c r="E67" s="72">
        <v>39979</v>
      </c>
      <c r="F67" s="70" t="s">
        <v>11</v>
      </c>
      <c r="G67" s="66" t="s">
        <v>237</v>
      </c>
      <c r="H67" s="68" t="s">
        <v>347</v>
      </c>
    </row>
    <row r="68" spans="1:10" x14ac:dyDescent="0.25">
      <c r="A68" s="66">
        <v>203</v>
      </c>
      <c r="B68" s="66">
        <v>104963</v>
      </c>
      <c r="C68" s="67" t="s">
        <v>352</v>
      </c>
      <c r="D68" s="68" t="s">
        <v>324</v>
      </c>
      <c r="E68" s="69">
        <v>39625</v>
      </c>
      <c r="F68" s="66" t="s">
        <v>11</v>
      </c>
      <c r="G68" s="66" t="s">
        <v>12</v>
      </c>
      <c r="H68" s="68" t="s">
        <v>313</v>
      </c>
    </row>
    <row r="69" spans="1:10" x14ac:dyDescent="0.25">
      <c r="A69" s="66">
        <v>1176</v>
      </c>
      <c r="B69" s="66">
        <v>106027</v>
      </c>
      <c r="C69" s="67" t="s">
        <v>352</v>
      </c>
      <c r="D69" s="68" t="s">
        <v>258</v>
      </c>
      <c r="E69" s="69">
        <v>39782</v>
      </c>
      <c r="F69" s="66" t="s">
        <v>11</v>
      </c>
      <c r="G69" s="66" t="s">
        <v>12</v>
      </c>
      <c r="H69" s="68" t="s">
        <v>256</v>
      </c>
    </row>
    <row r="70" spans="1:10" x14ac:dyDescent="0.25">
      <c r="A70" s="66">
        <v>63</v>
      </c>
      <c r="B70" s="66">
        <v>107442</v>
      </c>
      <c r="C70" s="67" t="s">
        <v>352</v>
      </c>
      <c r="D70" s="68" t="s">
        <v>306</v>
      </c>
      <c r="E70" s="69">
        <v>39822</v>
      </c>
      <c r="F70" s="66" t="s">
        <v>11</v>
      </c>
      <c r="G70" s="66" t="s">
        <v>12</v>
      </c>
      <c r="H70" s="68" t="s">
        <v>256</v>
      </c>
    </row>
    <row r="71" spans="1:10" x14ac:dyDescent="0.25">
      <c r="A71" s="66">
        <v>5258</v>
      </c>
      <c r="B71" s="66"/>
      <c r="C71" s="67" t="s">
        <v>352</v>
      </c>
      <c r="D71" s="68" t="s">
        <v>338</v>
      </c>
      <c r="E71" s="69">
        <v>39526</v>
      </c>
      <c r="F71" s="66" t="s">
        <v>11</v>
      </c>
      <c r="G71" s="66" t="s">
        <v>237</v>
      </c>
      <c r="H71" s="68" t="s">
        <v>347</v>
      </c>
    </row>
    <row r="72" spans="1:10" x14ac:dyDescent="0.25">
      <c r="A72" s="66">
        <v>1023</v>
      </c>
      <c r="B72" s="66">
        <v>105634</v>
      </c>
      <c r="C72" s="67" t="s">
        <v>352</v>
      </c>
      <c r="D72" s="68" t="s">
        <v>235</v>
      </c>
      <c r="E72" s="69">
        <v>39632</v>
      </c>
      <c r="F72" s="66" t="s">
        <v>11</v>
      </c>
      <c r="G72" s="66" t="s">
        <v>12</v>
      </c>
      <c r="H72" s="68" t="s">
        <v>234</v>
      </c>
      <c r="J72" s="60"/>
    </row>
    <row r="73" spans="1:10" x14ac:dyDescent="0.25">
      <c r="A73" s="66">
        <v>65</v>
      </c>
      <c r="B73" s="66">
        <v>107443</v>
      </c>
      <c r="C73" s="67" t="s">
        <v>352</v>
      </c>
      <c r="D73" s="68" t="s">
        <v>309</v>
      </c>
      <c r="E73" s="69">
        <v>39905</v>
      </c>
      <c r="F73" s="66" t="s">
        <v>11</v>
      </c>
      <c r="G73" s="66" t="s">
        <v>12</v>
      </c>
      <c r="H73" s="68" t="s">
        <v>256</v>
      </c>
    </row>
    <row r="74" spans="1:10" x14ac:dyDescent="0.25">
      <c r="A74" s="66"/>
      <c r="B74" s="66"/>
      <c r="C74" s="67" t="s">
        <v>352</v>
      </c>
      <c r="D74" s="68" t="s">
        <v>372</v>
      </c>
      <c r="E74" s="69">
        <v>39519</v>
      </c>
      <c r="F74" s="66" t="s">
        <v>11</v>
      </c>
      <c r="G74" s="66" t="s">
        <v>237</v>
      </c>
      <c r="H74" s="68" t="s">
        <v>347</v>
      </c>
    </row>
    <row r="75" spans="1:10" x14ac:dyDescent="0.25">
      <c r="A75" s="66">
        <v>5237</v>
      </c>
      <c r="B75" s="66"/>
      <c r="C75" s="67" t="s">
        <v>352</v>
      </c>
      <c r="D75" s="68" t="s">
        <v>336</v>
      </c>
      <c r="E75" s="69">
        <v>39676</v>
      </c>
      <c r="F75" s="66" t="s">
        <v>11</v>
      </c>
      <c r="G75" s="66" t="s">
        <v>237</v>
      </c>
      <c r="H75" s="68" t="s">
        <v>347</v>
      </c>
    </row>
    <row r="76" spans="1:10" x14ac:dyDescent="0.25">
      <c r="A76" s="36">
        <v>5214</v>
      </c>
      <c r="B76" s="36">
        <v>105002</v>
      </c>
      <c r="C76" s="52" t="s">
        <v>352</v>
      </c>
      <c r="D76" s="49" t="s">
        <v>341</v>
      </c>
      <c r="E76" s="53">
        <v>39914</v>
      </c>
      <c r="F76" s="36" t="s">
        <v>8</v>
      </c>
      <c r="G76" s="36" t="s">
        <v>12</v>
      </c>
      <c r="H76" s="49" t="s">
        <v>342</v>
      </c>
    </row>
    <row r="77" spans="1:10" x14ac:dyDescent="0.25">
      <c r="A77" s="36">
        <v>1306</v>
      </c>
      <c r="B77" s="36">
        <v>105337</v>
      </c>
      <c r="C77" s="52" t="s">
        <v>352</v>
      </c>
      <c r="D77" s="49" t="s">
        <v>255</v>
      </c>
      <c r="E77" s="53">
        <v>40146</v>
      </c>
      <c r="F77" s="36" t="s">
        <v>8</v>
      </c>
      <c r="G77" s="36" t="s">
        <v>12</v>
      </c>
      <c r="H77" s="49" t="s">
        <v>256</v>
      </c>
    </row>
    <row r="78" spans="1:10" x14ac:dyDescent="0.25">
      <c r="A78" s="36">
        <v>1308</v>
      </c>
      <c r="B78" s="36">
        <v>107342</v>
      </c>
      <c r="C78" s="52" t="s">
        <v>352</v>
      </c>
      <c r="D78" s="49" t="s">
        <v>238</v>
      </c>
      <c r="E78" s="53">
        <v>39675</v>
      </c>
      <c r="F78" s="36" t="s">
        <v>8</v>
      </c>
      <c r="G78" s="36" t="s">
        <v>12</v>
      </c>
      <c r="H78" s="49" t="s">
        <v>234</v>
      </c>
    </row>
    <row r="79" spans="1:10" x14ac:dyDescent="0.25">
      <c r="A79" s="36">
        <v>5999</v>
      </c>
      <c r="B79" s="36"/>
      <c r="C79" s="52" t="s">
        <v>352</v>
      </c>
      <c r="D79" s="49" t="s">
        <v>261</v>
      </c>
      <c r="E79" s="53">
        <v>39460</v>
      </c>
      <c r="F79" s="36" t="s">
        <v>8</v>
      </c>
      <c r="G79" s="36" t="s">
        <v>237</v>
      </c>
      <c r="H79" s="49" t="s">
        <v>347</v>
      </c>
    </row>
    <row r="80" spans="1:10" x14ac:dyDescent="0.25">
      <c r="A80" s="36">
        <v>1305</v>
      </c>
      <c r="B80" s="36">
        <v>105336</v>
      </c>
      <c r="C80" s="52" t="s">
        <v>352</v>
      </c>
      <c r="D80" s="49" t="s">
        <v>257</v>
      </c>
      <c r="E80" s="53">
        <v>39512</v>
      </c>
      <c r="F80" s="36" t="s">
        <v>8</v>
      </c>
      <c r="G80" s="36" t="s">
        <v>12</v>
      </c>
      <c r="H80" s="49" t="s">
        <v>256</v>
      </c>
    </row>
    <row r="81" spans="1:8" x14ac:dyDescent="0.25">
      <c r="A81" s="36">
        <v>504</v>
      </c>
      <c r="B81" s="36">
        <v>106867</v>
      </c>
      <c r="C81" s="52" t="s">
        <v>352</v>
      </c>
      <c r="D81" s="49" t="s">
        <v>298</v>
      </c>
      <c r="E81" s="53">
        <v>40162</v>
      </c>
      <c r="F81" s="36" t="s">
        <v>8</v>
      </c>
      <c r="G81" s="36" t="s">
        <v>12</v>
      </c>
      <c r="H81" s="49" t="s">
        <v>240</v>
      </c>
    </row>
    <row r="82" spans="1:8" x14ac:dyDescent="0.25">
      <c r="A82" s="36">
        <v>1277</v>
      </c>
      <c r="B82" s="36">
        <v>106266</v>
      </c>
      <c r="C82" s="52" t="s">
        <v>352</v>
      </c>
      <c r="D82" s="49" t="s">
        <v>300</v>
      </c>
      <c r="E82" s="53">
        <v>40119</v>
      </c>
      <c r="F82" s="36" t="s">
        <v>8</v>
      </c>
      <c r="G82" s="36" t="s">
        <v>12</v>
      </c>
      <c r="H82" s="49" t="s">
        <v>240</v>
      </c>
    </row>
    <row r="83" spans="1:8" x14ac:dyDescent="0.25">
      <c r="A83" s="36">
        <v>938</v>
      </c>
      <c r="B83" s="36">
        <v>105283</v>
      </c>
      <c r="C83" s="52" t="s">
        <v>352</v>
      </c>
      <c r="D83" s="49" t="s">
        <v>271</v>
      </c>
      <c r="E83" s="53">
        <v>40117</v>
      </c>
      <c r="F83" s="36" t="s">
        <v>8</v>
      </c>
      <c r="G83" s="36" t="s">
        <v>12</v>
      </c>
      <c r="H83" s="49" t="s">
        <v>266</v>
      </c>
    </row>
    <row r="84" spans="1:8" x14ac:dyDescent="0.25">
      <c r="A84" s="66">
        <v>1162</v>
      </c>
      <c r="B84" s="66">
        <v>105998</v>
      </c>
      <c r="C84" s="67" t="s">
        <v>353</v>
      </c>
      <c r="D84" s="68" t="s">
        <v>267</v>
      </c>
      <c r="E84" s="69">
        <v>39273</v>
      </c>
      <c r="F84" s="66" t="s">
        <v>11</v>
      </c>
      <c r="G84" s="66" t="s">
        <v>12</v>
      </c>
      <c r="H84" s="68" t="s">
        <v>266</v>
      </c>
    </row>
    <row r="85" spans="1:8" x14ac:dyDescent="0.25">
      <c r="A85" s="66">
        <v>553</v>
      </c>
      <c r="B85" s="66">
        <v>105113</v>
      </c>
      <c r="C85" s="67" t="s">
        <v>353</v>
      </c>
      <c r="D85" s="68" t="s">
        <v>239</v>
      </c>
      <c r="E85" s="69">
        <v>39294</v>
      </c>
      <c r="F85" s="66" t="s">
        <v>11</v>
      </c>
      <c r="G85" s="66" t="s">
        <v>12</v>
      </c>
      <c r="H85" s="68" t="s">
        <v>240</v>
      </c>
    </row>
    <row r="86" spans="1:8" x14ac:dyDescent="0.25">
      <c r="A86" s="66">
        <v>1310</v>
      </c>
      <c r="B86" s="66">
        <v>107343</v>
      </c>
      <c r="C86" s="67" t="s">
        <v>353</v>
      </c>
      <c r="D86" s="68" t="s">
        <v>236</v>
      </c>
      <c r="E86" s="69">
        <v>39046</v>
      </c>
      <c r="F86" s="66" t="s">
        <v>11</v>
      </c>
      <c r="G86" s="66" t="s">
        <v>12</v>
      </c>
      <c r="H86" s="68" t="s">
        <v>234</v>
      </c>
    </row>
    <row r="87" spans="1:8" x14ac:dyDescent="0.25">
      <c r="A87" s="66">
        <v>5225</v>
      </c>
      <c r="B87" s="66"/>
      <c r="C87" s="67" t="s">
        <v>353</v>
      </c>
      <c r="D87" s="68" t="s">
        <v>293</v>
      </c>
      <c r="E87" s="69">
        <v>39361</v>
      </c>
      <c r="F87" s="66" t="s">
        <v>11</v>
      </c>
      <c r="G87" s="66" t="s">
        <v>237</v>
      </c>
      <c r="H87" s="68" t="s">
        <v>347</v>
      </c>
    </row>
    <row r="88" spans="1:8" x14ac:dyDescent="0.25">
      <c r="A88" s="66">
        <v>569</v>
      </c>
      <c r="B88" s="66">
        <v>105115</v>
      </c>
      <c r="C88" s="67" t="s">
        <v>353</v>
      </c>
      <c r="D88" s="68" t="s">
        <v>243</v>
      </c>
      <c r="E88" s="69">
        <v>39211</v>
      </c>
      <c r="F88" s="66" t="s">
        <v>8</v>
      </c>
      <c r="G88" s="66" t="s">
        <v>12</v>
      </c>
      <c r="H88" s="68" t="s">
        <v>240</v>
      </c>
    </row>
    <row r="89" spans="1:8" x14ac:dyDescent="0.25">
      <c r="A89" s="66">
        <v>5226</v>
      </c>
      <c r="B89" s="66">
        <v>107663</v>
      </c>
      <c r="C89" s="67" t="s">
        <v>353</v>
      </c>
      <c r="D89" s="68" t="s">
        <v>315</v>
      </c>
      <c r="E89" s="69">
        <v>38931</v>
      </c>
      <c r="F89" s="66" t="s">
        <v>11</v>
      </c>
      <c r="G89" s="66" t="s">
        <v>237</v>
      </c>
      <c r="H89" s="68" t="s">
        <v>347</v>
      </c>
    </row>
    <row r="90" spans="1:8" x14ac:dyDescent="0.25">
      <c r="A90" s="66">
        <v>5991</v>
      </c>
      <c r="B90" s="66">
        <v>105000</v>
      </c>
      <c r="C90" s="67" t="s">
        <v>353</v>
      </c>
      <c r="D90" s="68" t="s">
        <v>343</v>
      </c>
      <c r="E90" s="69">
        <v>39010</v>
      </c>
      <c r="F90" s="66" t="s">
        <v>11</v>
      </c>
      <c r="G90" s="66" t="s">
        <v>12</v>
      </c>
      <c r="H90" s="68" t="s">
        <v>342</v>
      </c>
    </row>
    <row r="91" spans="1:8" x14ac:dyDescent="0.25">
      <c r="A91" s="66">
        <v>1438</v>
      </c>
      <c r="B91" s="66">
        <v>106549</v>
      </c>
      <c r="C91" s="67" t="s">
        <v>353</v>
      </c>
      <c r="D91" s="68" t="s">
        <v>320</v>
      </c>
      <c r="E91" s="69">
        <v>38749</v>
      </c>
      <c r="F91" s="66" t="s">
        <v>11</v>
      </c>
      <c r="G91" s="66" t="s">
        <v>12</v>
      </c>
      <c r="H91" s="68" t="s">
        <v>313</v>
      </c>
    </row>
    <row r="92" spans="1:8" x14ac:dyDescent="0.25">
      <c r="A92" s="66">
        <v>5628</v>
      </c>
      <c r="B92" s="66"/>
      <c r="C92" s="67" t="s">
        <v>353</v>
      </c>
      <c r="D92" s="68" t="s">
        <v>289</v>
      </c>
      <c r="E92" s="69">
        <v>38775</v>
      </c>
      <c r="F92" s="66" t="s">
        <v>11</v>
      </c>
      <c r="G92" s="66" t="s">
        <v>237</v>
      </c>
      <c r="H92" s="68" t="s">
        <v>347</v>
      </c>
    </row>
    <row r="93" spans="1:8" x14ac:dyDescent="0.25">
      <c r="A93" s="66">
        <v>5617</v>
      </c>
      <c r="B93" s="66"/>
      <c r="C93" s="67" t="s">
        <v>353</v>
      </c>
      <c r="D93" s="68" t="s">
        <v>292</v>
      </c>
      <c r="E93" s="69">
        <v>39031</v>
      </c>
      <c r="F93" s="66" t="s">
        <v>11</v>
      </c>
      <c r="G93" s="66" t="s">
        <v>237</v>
      </c>
      <c r="H93" s="68" t="s">
        <v>347</v>
      </c>
    </row>
    <row r="94" spans="1:8" x14ac:dyDescent="0.25">
      <c r="A94" s="66">
        <v>814</v>
      </c>
      <c r="B94" s="66">
        <v>107101</v>
      </c>
      <c r="C94" s="67" t="s">
        <v>353</v>
      </c>
      <c r="D94" s="68" t="s">
        <v>269</v>
      </c>
      <c r="E94" s="69">
        <v>39117</v>
      </c>
      <c r="F94" s="66" t="s">
        <v>11</v>
      </c>
      <c r="G94" s="66" t="s">
        <v>12</v>
      </c>
      <c r="H94" s="68" t="s">
        <v>266</v>
      </c>
    </row>
    <row r="95" spans="1:8" x14ac:dyDescent="0.25">
      <c r="A95" s="66">
        <v>1440</v>
      </c>
      <c r="B95" s="66">
        <v>106551</v>
      </c>
      <c r="C95" s="67" t="s">
        <v>353</v>
      </c>
      <c r="D95" s="68" t="s">
        <v>327</v>
      </c>
      <c r="E95" s="69">
        <v>38747</v>
      </c>
      <c r="F95" s="66" t="s">
        <v>11</v>
      </c>
      <c r="G95" s="66" t="s">
        <v>12</v>
      </c>
      <c r="H95" s="68" t="s">
        <v>313</v>
      </c>
    </row>
    <row r="96" spans="1:8" x14ac:dyDescent="0.25">
      <c r="A96" s="66">
        <v>86</v>
      </c>
      <c r="B96" s="66">
        <v>107453</v>
      </c>
      <c r="C96" s="67" t="s">
        <v>353</v>
      </c>
      <c r="D96" s="68" t="s">
        <v>308</v>
      </c>
      <c r="E96" s="69">
        <v>39331</v>
      </c>
      <c r="F96" s="66" t="s">
        <v>11</v>
      </c>
      <c r="G96" s="66" t="s">
        <v>12</v>
      </c>
      <c r="H96" s="68" t="s">
        <v>256</v>
      </c>
    </row>
    <row r="97" spans="1:10" x14ac:dyDescent="0.25">
      <c r="A97" s="66">
        <v>5216</v>
      </c>
      <c r="B97" s="66"/>
      <c r="C97" s="67" t="s">
        <v>353</v>
      </c>
      <c r="D97" s="68" t="s">
        <v>291</v>
      </c>
      <c r="E97" s="69">
        <v>39262</v>
      </c>
      <c r="F97" s="66" t="s">
        <v>11</v>
      </c>
      <c r="G97" s="66" t="s">
        <v>237</v>
      </c>
      <c r="H97" s="68" t="s">
        <v>347</v>
      </c>
    </row>
    <row r="98" spans="1:10" x14ac:dyDescent="0.25">
      <c r="A98" s="36">
        <v>117</v>
      </c>
      <c r="B98" s="36">
        <v>107485</v>
      </c>
      <c r="C98" s="52" t="s">
        <v>353</v>
      </c>
      <c r="D98" s="49" t="s">
        <v>314</v>
      </c>
      <c r="E98" s="53">
        <v>38720</v>
      </c>
      <c r="F98" s="36" t="s">
        <v>8</v>
      </c>
      <c r="G98" s="36" t="s">
        <v>12</v>
      </c>
      <c r="H98" s="49" t="s">
        <v>313</v>
      </c>
    </row>
    <row r="99" spans="1:10" x14ac:dyDescent="0.25">
      <c r="A99" s="36">
        <v>314</v>
      </c>
      <c r="B99" s="36">
        <v>104244</v>
      </c>
      <c r="C99" s="52" t="s">
        <v>353</v>
      </c>
      <c r="D99" s="49" t="s">
        <v>325</v>
      </c>
      <c r="E99" s="53">
        <v>38959</v>
      </c>
      <c r="F99" s="36" t="s">
        <v>8</v>
      </c>
      <c r="G99" s="36" t="s">
        <v>12</v>
      </c>
      <c r="H99" s="49" t="s">
        <v>313</v>
      </c>
    </row>
    <row r="100" spans="1:10" x14ac:dyDescent="0.25">
      <c r="A100" s="66">
        <v>1753</v>
      </c>
      <c r="B100" s="66">
        <v>104561</v>
      </c>
      <c r="C100" s="67" t="s">
        <v>354</v>
      </c>
      <c r="D100" s="68" t="s">
        <v>312</v>
      </c>
      <c r="E100" s="69">
        <v>38352</v>
      </c>
      <c r="F100" s="66" t="s">
        <v>11</v>
      </c>
      <c r="G100" s="66" t="s">
        <v>12</v>
      </c>
      <c r="H100" s="68" t="s">
        <v>313</v>
      </c>
    </row>
    <row r="101" spans="1:10" x14ac:dyDescent="0.25">
      <c r="A101" s="66">
        <v>5597</v>
      </c>
      <c r="B101" s="66">
        <v>107534</v>
      </c>
      <c r="C101" s="67" t="s">
        <v>354</v>
      </c>
      <c r="D101" s="68" t="s">
        <v>322</v>
      </c>
      <c r="E101" s="69">
        <v>38561</v>
      </c>
      <c r="F101" s="66" t="s">
        <v>11</v>
      </c>
      <c r="G101" s="66" t="s">
        <v>12</v>
      </c>
      <c r="H101" s="68" t="s">
        <v>313</v>
      </c>
    </row>
    <row r="102" spans="1:10" x14ac:dyDescent="0.25">
      <c r="A102" s="66">
        <v>1788</v>
      </c>
      <c r="B102" s="66">
        <v>105999</v>
      </c>
      <c r="C102" s="67" t="s">
        <v>354</v>
      </c>
      <c r="D102" s="68" t="s">
        <v>270</v>
      </c>
      <c r="E102" s="69">
        <v>38106</v>
      </c>
      <c r="F102" s="66" t="s">
        <v>11</v>
      </c>
      <c r="G102" s="66" t="s">
        <v>12</v>
      </c>
      <c r="H102" s="68" t="s">
        <v>266</v>
      </c>
      <c r="J102" s="60"/>
    </row>
    <row r="103" spans="1:10" x14ac:dyDescent="0.25">
      <c r="A103" s="66">
        <v>5233</v>
      </c>
      <c r="B103" s="66"/>
      <c r="C103" s="67" t="s">
        <v>354</v>
      </c>
      <c r="D103" s="68" t="s">
        <v>371</v>
      </c>
      <c r="E103" s="69">
        <v>37241</v>
      </c>
      <c r="F103" s="66" t="s">
        <v>11</v>
      </c>
      <c r="G103" s="66" t="s">
        <v>237</v>
      </c>
      <c r="H103" s="68" t="s">
        <v>347</v>
      </c>
      <c r="J103" s="60"/>
    </row>
    <row r="104" spans="1:10" x14ac:dyDescent="0.25">
      <c r="A104" s="66">
        <v>5235</v>
      </c>
      <c r="B104" s="66"/>
      <c r="C104" s="67" t="s">
        <v>354</v>
      </c>
      <c r="D104" s="68" t="s">
        <v>344</v>
      </c>
      <c r="E104" s="69">
        <v>38392</v>
      </c>
      <c r="F104" s="66" t="s">
        <v>11</v>
      </c>
      <c r="G104" s="66" t="s">
        <v>237</v>
      </c>
      <c r="H104" s="68" t="s">
        <v>347</v>
      </c>
    </row>
    <row r="105" spans="1:10" x14ac:dyDescent="0.25">
      <c r="A105" s="66">
        <v>1874</v>
      </c>
      <c r="B105" s="66">
        <v>105411</v>
      </c>
      <c r="C105" s="67" t="s">
        <v>354</v>
      </c>
      <c r="D105" s="68" t="s">
        <v>331</v>
      </c>
      <c r="E105" s="69">
        <v>38431</v>
      </c>
      <c r="F105" s="66" t="s">
        <v>11</v>
      </c>
      <c r="G105" s="66" t="s">
        <v>12</v>
      </c>
      <c r="H105" s="68" t="s">
        <v>313</v>
      </c>
    </row>
    <row r="106" spans="1:10" x14ac:dyDescent="0.25">
      <c r="A106" s="36">
        <v>1232</v>
      </c>
      <c r="B106" s="36">
        <v>106120</v>
      </c>
      <c r="C106" s="52" t="s">
        <v>354</v>
      </c>
      <c r="D106" s="49" t="s">
        <v>286</v>
      </c>
      <c r="E106" s="53">
        <v>38711</v>
      </c>
      <c r="F106" s="36" t="s">
        <v>8</v>
      </c>
      <c r="G106" s="36" t="s">
        <v>12</v>
      </c>
      <c r="H106" s="49" t="s">
        <v>266</v>
      </c>
    </row>
  </sheetData>
  <autoFilter ref="A1:H1"/>
  <sortState ref="A2:H104">
    <sortCondition ref="C2:C104"/>
    <sortCondition descending="1" ref="F2:F104"/>
    <sortCondition ref="D2:D104"/>
  </sortState>
  <mergeCells count="3">
    <mergeCell ref="K8:K10"/>
    <mergeCell ref="K11:K13"/>
    <mergeCell ref="K15:K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firstPageNumber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5"/>
  <sheetViews>
    <sheetView workbookViewId="0">
      <selection activeCell="E11" sqref="E11:E18"/>
    </sheetView>
  </sheetViews>
  <sheetFormatPr defaultColWidth="9.140625" defaultRowHeight="15" x14ac:dyDescent="0.25"/>
  <cols>
    <col min="1" max="1" width="8.7109375" style="1" customWidth="1"/>
    <col min="2" max="2" width="9.28515625" style="1" customWidth="1"/>
    <col min="3" max="3" width="10.28515625" style="51" bestFit="1" customWidth="1"/>
    <col min="4" max="4" width="23.7109375" style="2" bestFit="1" customWidth="1"/>
    <col min="5" max="5" width="12.7109375" style="1" customWidth="1"/>
    <col min="6" max="6" width="8.42578125" style="1" customWidth="1"/>
    <col min="7" max="7" width="16" style="1" customWidth="1"/>
    <col min="8" max="8" width="29.42578125" style="3" bestFit="1" customWidth="1"/>
    <col min="9" max="9" width="2.85546875" style="4" customWidth="1"/>
    <col min="10" max="10" width="14.140625" style="4" bestFit="1" customWidth="1"/>
    <col min="11" max="11" width="41.7109375" style="4" customWidth="1"/>
    <col min="12" max="1024" width="9.140625" style="4"/>
    <col min="1025" max="16384" width="9.140625" style="48"/>
  </cols>
  <sheetData>
    <row r="1" spans="1:11" ht="18" customHeight="1" x14ac:dyDescent="0.25">
      <c r="A1" s="61" t="s">
        <v>0</v>
      </c>
      <c r="B1" s="62" t="s">
        <v>1</v>
      </c>
      <c r="C1" s="63" t="s">
        <v>2</v>
      </c>
      <c r="D1" s="64" t="s">
        <v>3</v>
      </c>
      <c r="E1" s="62" t="s">
        <v>4</v>
      </c>
      <c r="F1" s="62" t="s">
        <v>5</v>
      </c>
      <c r="G1" s="62" t="s">
        <v>6</v>
      </c>
      <c r="H1" s="65" t="s">
        <v>7</v>
      </c>
      <c r="J1" s="39" t="s">
        <v>2</v>
      </c>
      <c r="K1" s="39" t="s">
        <v>9</v>
      </c>
    </row>
    <row r="2" spans="1:11" x14ac:dyDescent="0.25">
      <c r="A2" s="66">
        <v>1078</v>
      </c>
      <c r="B2" s="66">
        <v>105846</v>
      </c>
      <c r="C2" s="67" t="s">
        <v>350</v>
      </c>
      <c r="D2" s="68" t="s">
        <v>346</v>
      </c>
      <c r="E2" s="69">
        <v>40966</v>
      </c>
      <c r="F2" s="66" t="s">
        <v>11</v>
      </c>
      <c r="G2" s="66" t="s">
        <v>12</v>
      </c>
      <c r="H2" s="68" t="s">
        <v>342</v>
      </c>
      <c r="J2" s="40" t="s">
        <v>278</v>
      </c>
      <c r="K2" s="40" t="s">
        <v>279</v>
      </c>
    </row>
    <row r="3" spans="1:11" x14ac:dyDescent="0.25">
      <c r="A3" s="66">
        <v>1077</v>
      </c>
      <c r="B3" s="66">
        <v>105845</v>
      </c>
      <c r="C3" s="67" t="s">
        <v>351</v>
      </c>
      <c r="D3" s="68" t="s">
        <v>345</v>
      </c>
      <c r="E3" s="69">
        <v>40329</v>
      </c>
      <c r="F3" s="66" t="s">
        <v>11</v>
      </c>
      <c r="G3" s="66" t="s">
        <v>12</v>
      </c>
      <c r="H3" s="68" t="s">
        <v>342</v>
      </c>
      <c r="J3" s="40" t="s">
        <v>10</v>
      </c>
      <c r="K3" s="40" t="s">
        <v>280</v>
      </c>
    </row>
    <row r="4" spans="1:11" x14ac:dyDescent="0.25">
      <c r="A4" s="36">
        <v>72</v>
      </c>
      <c r="B4" s="36">
        <v>105002</v>
      </c>
      <c r="C4" s="52" t="s">
        <v>352</v>
      </c>
      <c r="D4" s="49" t="s">
        <v>341</v>
      </c>
      <c r="E4" s="53">
        <v>39914</v>
      </c>
      <c r="F4" s="36" t="s">
        <v>8</v>
      </c>
      <c r="G4" s="36" t="s">
        <v>12</v>
      </c>
      <c r="H4" s="49" t="s">
        <v>342</v>
      </c>
      <c r="J4" s="40" t="s">
        <v>13</v>
      </c>
      <c r="K4" s="40" t="s">
        <v>281</v>
      </c>
    </row>
    <row r="5" spans="1:11" x14ac:dyDescent="0.25">
      <c r="A5" s="66">
        <v>70</v>
      </c>
      <c r="B5" s="66">
        <v>105000</v>
      </c>
      <c r="C5" s="67" t="s">
        <v>353</v>
      </c>
      <c r="D5" s="68" t="s">
        <v>343</v>
      </c>
      <c r="E5" s="69">
        <v>39010</v>
      </c>
      <c r="F5" s="66" t="s">
        <v>11</v>
      </c>
      <c r="G5" s="66" t="s">
        <v>12</v>
      </c>
      <c r="H5" s="68" t="s">
        <v>342</v>
      </c>
      <c r="J5" s="40" t="s">
        <v>14</v>
      </c>
      <c r="K5" s="40" t="s">
        <v>282</v>
      </c>
    </row>
    <row r="6" spans="1:11" x14ac:dyDescent="0.25">
      <c r="A6" s="36">
        <v>771</v>
      </c>
      <c r="B6" s="36">
        <v>105219</v>
      </c>
      <c r="C6" s="52" t="s">
        <v>351</v>
      </c>
      <c r="D6" s="49" t="s">
        <v>233</v>
      </c>
      <c r="E6" s="53">
        <v>40362</v>
      </c>
      <c r="F6" s="36" t="s">
        <v>8</v>
      </c>
      <c r="G6" s="36" t="s">
        <v>12</v>
      </c>
      <c r="H6" s="49" t="s">
        <v>234</v>
      </c>
      <c r="J6" s="40" t="s">
        <v>15</v>
      </c>
      <c r="K6" s="40" t="s">
        <v>283</v>
      </c>
    </row>
    <row r="7" spans="1:11" x14ac:dyDescent="0.25">
      <c r="A7" s="66">
        <v>1311</v>
      </c>
      <c r="B7" s="66">
        <v>107344</v>
      </c>
      <c r="C7" s="67" t="s">
        <v>352</v>
      </c>
      <c r="D7" s="68" t="s">
        <v>285</v>
      </c>
      <c r="E7" s="69">
        <v>40024</v>
      </c>
      <c r="F7" s="66" t="s">
        <v>11</v>
      </c>
      <c r="G7" s="66" t="s">
        <v>12</v>
      </c>
      <c r="H7" s="68" t="s">
        <v>234</v>
      </c>
      <c r="J7" s="40" t="s">
        <v>16</v>
      </c>
      <c r="K7" s="40" t="s">
        <v>284</v>
      </c>
    </row>
    <row r="8" spans="1:11" x14ac:dyDescent="0.25">
      <c r="A8" s="66">
        <v>1023</v>
      </c>
      <c r="B8" s="66">
        <v>105634</v>
      </c>
      <c r="C8" s="67" t="s">
        <v>352</v>
      </c>
      <c r="D8" s="68" t="s">
        <v>235</v>
      </c>
      <c r="E8" s="69">
        <v>39632</v>
      </c>
      <c r="F8" s="66" t="s">
        <v>11</v>
      </c>
      <c r="G8" s="66" t="s">
        <v>12</v>
      </c>
      <c r="H8" s="68" t="s">
        <v>234</v>
      </c>
      <c r="K8" s="86" t="s">
        <v>348</v>
      </c>
    </row>
    <row r="9" spans="1:11" x14ac:dyDescent="0.25">
      <c r="A9" s="36">
        <v>1308</v>
      </c>
      <c r="B9" s="36">
        <v>107342</v>
      </c>
      <c r="C9" s="52" t="s">
        <v>352</v>
      </c>
      <c r="D9" s="49" t="s">
        <v>238</v>
      </c>
      <c r="E9" s="53">
        <v>39675</v>
      </c>
      <c r="F9" s="36" t="s">
        <v>8</v>
      </c>
      <c r="G9" s="36" t="s">
        <v>12</v>
      </c>
      <c r="H9" s="49" t="s">
        <v>234</v>
      </c>
      <c r="J9" s="1"/>
      <c r="K9" s="86"/>
    </row>
    <row r="10" spans="1:11" x14ac:dyDescent="0.25">
      <c r="A10" s="66">
        <v>1310</v>
      </c>
      <c r="B10" s="66">
        <v>107343</v>
      </c>
      <c r="C10" s="67" t="s">
        <v>353</v>
      </c>
      <c r="D10" s="68" t="s">
        <v>236</v>
      </c>
      <c r="E10" s="69">
        <v>39046</v>
      </c>
      <c r="F10" s="66" t="s">
        <v>11</v>
      </c>
      <c r="G10" s="66" t="s">
        <v>12</v>
      </c>
      <c r="H10" s="68" t="s">
        <v>234</v>
      </c>
      <c r="J10" s="1"/>
      <c r="K10" s="86"/>
    </row>
    <row r="11" spans="1:11" x14ac:dyDescent="0.25">
      <c r="A11" s="66"/>
      <c r="B11" s="66"/>
      <c r="C11" s="73" t="s">
        <v>349</v>
      </c>
      <c r="D11" s="68" t="s">
        <v>332</v>
      </c>
      <c r="E11" s="69">
        <v>42067</v>
      </c>
      <c r="F11" s="66" t="s">
        <v>11</v>
      </c>
      <c r="G11" s="66" t="s">
        <v>237</v>
      </c>
      <c r="H11" s="68" t="s">
        <v>347</v>
      </c>
      <c r="J11" s="1"/>
      <c r="K11" s="86" t="s">
        <v>273</v>
      </c>
    </row>
    <row r="12" spans="1:11" x14ac:dyDescent="0.25">
      <c r="A12" s="66"/>
      <c r="B12" s="66"/>
      <c r="C12" s="67" t="s">
        <v>350</v>
      </c>
      <c r="D12" s="68" t="s">
        <v>333</v>
      </c>
      <c r="E12" s="69">
        <v>41174</v>
      </c>
      <c r="F12" s="66" t="s">
        <v>11</v>
      </c>
      <c r="G12" s="66" t="s">
        <v>237</v>
      </c>
      <c r="H12" s="68" t="s">
        <v>347</v>
      </c>
      <c r="J12" s="1"/>
      <c r="K12" s="86"/>
    </row>
    <row r="13" spans="1:11" x14ac:dyDescent="0.25">
      <c r="A13" s="70"/>
      <c r="B13" s="70"/>
      <c r="C13" s="67" t="s">
        <v>350</v>
      </c>
      <c r="D13" s="71" t="s">
        <v>366</v>
      </c>
      <c r="E13" s="72">
        <v>41067</v>
      </c>
      <c r="F13" s="70" t="s">
        <v>11</v>
      </c>
      <c r="G13" s="66" t="s">
        <v>237</v>
      </c>
      <c r="H13" s="68" t="s">
        <v>347</v>
      </c>
      <c r="K13" s="86"/>
    </row>
    <row r="14" spans="1:11" x14ac:dyDescent="0.25">
      <c r="A14" s="66"/>
      <c r="B14" s="66"/>
      <c r="C14" s="67" t="s">
        <v>350</v>
      </c>
      <c r="D14" s="68" t="s">
        <v>337</v>
      </c>
      <c r="E14" s="69">
        <v>41479</v>
      </c>
      <c r="F14" s="66" t="s">
        <v>11</v>
      </c>
      <c r="G14" s="66" t="s">
        <v>237</v>
      </c>
      <c r="H14" s="68" t="s">
        <v>347</v>
      </c>
    </row>
    <row r="15" spans="1:11" x14ac:dyDescent="0.25">
      <c r="A15" s="66"/>
      <c r="B15" s="66"/>
      <c r="C15" s="67" t="s">
        <v>350</v>
      </c>
      <c r="D15" s="68" t="s">
        <v>290</v>
      </c>
      <c r="E15" s="69">
        <v>41339</v>
      </c>
      <c r="F15" s="66" t="s">
        <v>11</v>
      </c>
      <c r="G15" s="66" t="s">
        <v>237</v>
      </c>
      <c r="H15" s="68" t="s">
        <v>347</v>
      </c>
      <c r="K15" s="87" t="s">
        <v>274</v>
      </c>
    </row>
    <row r="16" spans="1:11" x14ac:dyDescent="0.25">
      <c r="A16" s="66"/>
      <c r="B16" s="66"/>
      <c r="C16" s="67" t="s">
        <v>350</v>
      </c>
      <c r="D16" s="68" t="s">
        <v>370</v>
      </c>
      <c r="E16" s="69">
        <v>41183</v>
      </c>
      <c r="F16" s="66" t="s">
        <v>11</v>
      </c>
      <c r="G16" s="66" t="s">
        <v>237</v>
      </c>
      <c r="H16" s="68" t="s">
        <v>347</v>
      </c>
      <c r="K16" s="87"/>
    </row>
    <row r="17" spans="1:11" x14ac:dyDescent="0.25">
      <c r="A17" s="36">
        <v>300</v>
      </c>
      <c r="B17" s="36">
        <v>107662</v>
      </c>
      <c r="C17" s="52" t="s">
        <v>350</v>
      </c>
      <c r="D17" s="49" t="s">
        <v>318</v>
      </c>
      <c r="E17" s="53">
        <v>41142</v>
      </c>
      <c r="F17" s="36" t="s">
        <v>8</v>
      </c>
      <c r="G17" s="36" t="s">
        <v>237</v>
      </c>
      <c r="H17" s="49" t="s">
        <v>347</v>
      </c>
      <c r="K17" s="87"/>
    </row>
    <row r="18" spans="1:11" x14ac:dyDescent="0.25">
      <c r="A18" s="56"/>
      <c r="B18" s="56"/>
      <c r="C18" s="57" t="s">
        <v>350</v>
      </c>
      <c r="D18" s="54" t="s">
        <v>334</v>
      </c>
      <c r="E18" s="55">
        <v>40963</v>
      </c>
      <c r="F18" s="56" t="s">
        <v>8</v>
      </c>
      <c r="G18" s="56" t="s">
        <v>237</v>
      </c>
      <c r="H18" s="54" t="s">
        <v>347</v>
      </c>
    </row>
    <row r="19" spans="1:11" x14ac:dyDescent="0.25">
      <c r="A19" s="66"/>
      <c r="B19" s="66"/>
      <c r="C19" s="67" t="s">
        <v>351</v>
      </c>
      <c r="D19" s="68" t="s">
        <v>288</v>
      </c>
      <c r="E19" s="69">
        <v>40670</v>
      </c>
      <c r="F19" s="66" t="s">
        <v>11</v>
      </c>
      <c r="G19" s="66" t="s">
        <v>237</v>
      </c>
      <c r="H19" s="68" t="s">
        <v>347</v>
      </c>
    </row>
    <row r="20" spans="1:11" x14ac:dyDescent="0.25">
      <c r="A20" s="70"/>
      <c r="B20" s="70"/>
      <c r="C20" s="67" t="s">
        <v>351</v>
      </c>
      <c r="D20" s="71" t="s">
        <v>368</v>
      </c>
      <c r="E20" s="72">
        <v>40646</v>
      </c>
      <c r="F20" s="70" t="s">
        <v>11</v>
      </c>
      <c r="G20" s="66" t="s">
        <v>237</v>
      </c>
      <c r="H20" s="68" t="s">
        <v>347</v>
      </c>
    </row>
    <row r="21" spans="1:11" x14ac:dyDescent="0.25">
      <c r="A21" s="66"/>
      <c r="B21" s="66"/>
      <c r="C21" s="67" t="s">
        <v>351</v>
      </c>
      <c r="D21" s="68" t="s">
        <v>373</v>
      </c>
      <c r="E21" s="69">
        <v>40533</v>
      </c>
      <c r="F21" s="66" t="s">
        <v>11</v>
      </c>
      <c r="G21" s="66" t="s">
        <v>237</v>
      </c>
      <c r="H21" s="68" t="s">
        <v>347</v>
      </c>
    </row>
    <row r="22" spans="1:11" x14ac:dyDescent="0.25">
      <c r="A22" s="5"/>
      <c r="B22" s="5"/>
      <c r="C22" s="52" t="s">
        <v>351</v>
      </c>
      <c r="D22" s="58" t="s">
        <v>365</v>
      </c>
      <c r="E22" s="59">
        <v>40285</v>
      </c>
      <c r="F22" s="5" t="s">
        <v>8</v>
      </c>
      <c r="G22" s="36" t="s">
        <v>237</v>
      </c>
      <c r="H22" s="49" t="s">
        <v>347</v>
      </c>
      <c r="J22" s="60"/>
    </row>
    <row r="23" spans="1:11" x14ac:dyDescent="0.25">
      <c r="A23" s="36"/>
      <c r="B23" s="36"/>
      <c r="C23" s="52" t="s">
        <v>351</v>
      </c>
      <c r="D23" s="49" t="s">
        <v>262</v>
      </c>
      <c r="E23" s="53">
        <v>40275</v>
      </c>
      <c r="F23" s="36" t="s">
        <v>8</v>
      </c>
      <c r="G23" s="36" t="s">
        <v>237</v>
      </c>
      <c r="H23" s="49" t="s">
        <v>347</v>
      </c>
    </row>
    <row r="24" spans="1:11" ht="15" customHeight="1" x14ac:dyDescent="0.25">
      <c r="A24" s="36"/>
      <c r="B24" s="36"/>
      <c r="C24" s="52" t="s">
        <v>351</v>
      </c>
      <c r="D24" s="49" t="s">
        <v>335</v>
      </c>
      <c r="E24" s="53">
        <v>40347</v>
      </c>
      <c r="F24" s="36" t="s">
        <v>8</v>
      </c>
      <c r="G24" s="36" t="s">
        <v>237</v>
      </c>
      <c r="H24" s="49" t="s">
        <v>347</v>
      </c>
      <c r="J24" s="48"/>
      <c r="K24" s="48"/>
    </row>
    <row r="25" spans="1:11" ht="15" customHeight="1" x14ac:dyDescent="0.25">
      <c r="A25" s="66"/>
      <c r="B25" s="66"/>
      <c r="C25" s="67" t="s">
        <v>352</v>
      </c>
      <c r="D25" s="68" t="s">
        <v>260</v>
      </c>
      <c r="E25" s="69">
        <v>40098</v>
      </c>
      <c r="F25" s="66" t="s">
        <v>11</v>
      </c>
      <c r="G25" s="66" t="s">
        <v>237</v>
      </c>
      <c r="H25" s="68" t="s">
        <v>347</v>
      </c>
      <c r="J25" s="48"/>
      <c r="K25" s="48"/>
    </row>
    <row r="26" spans="1:11" ht="15" customHeight="1" x14ac:dyDescent="0.25">
      <c r="A26" s="66"/>
      <c r="B26" s="66"/>
      <c r="C26" s="67" t="s">
        <v>352</v>
      </c>
      <c r="D26" s="68" t="s">
        <v>369</v>
      </c>
      <c r="E26" s="69">
        <v>39575</v>
      </c>
      <c r="F26" s="66" t="s">
        <v>11</v>
      </c>
      <c r="G26" s="66" t="s">
        <v>237</v>
      </c>
      <c r="H26" s="68" t="s">
        <v>347</v>
      </c>
      <c r="J26" s="48"/>
      <c r="K26" s="48"/>
    </row>
    <row r="27" spans="1:11" ht="15" customHeight="1" x14ac:dyDescent="0.25">
      <c r="A27" s="66"/>
      <c r="B27" s="66"/>
      <c r="C27" s="67" t="s">
        <v>352</v>
      </c>
      <c r="D27" s="68" t="s">
        <v>287</v>
      </c>
      <c r="E27" s="69">
        <v>39879</v>
      </c>
      <c r="F27" s="66" t="s">
        <v>11</v>
      </c>
      <c r="G27" s="66" t="s">
        <v>237</v>
      </c>
      <c r="H27" s="68" t="s">
        <v>347</v>
      </c>
      <c r="J27" s="48"/>
      <c r="K27" s="48"/>
    </row>
    <row r="28" spans="1:11" ht="15" customHeight="1" x14ac:dyDescent="0.25">
      <c r="A28" s="66"/>
      <c r="B28" s="66"/>
      <c r="C28" s="67" t="s">
        <v>352</v>
      </c>
      <c r="D28" s="68" t="s">
        <v>339</v>
      </c>
      <c r="E28" s="69">
        <v>39800</v>
      </c>
      <c r="F28" s="66" t="s">
        <v>11</v>
      </c>
      <c r="G28" s="66" t="s">
        <v>237</v>
      </c>
      <c r="H28" s="68" t="s">
        <v>347</v>
      </c>
      <c r="J28" s="48"/>
      <c r="K28" s="48"/>
    </row>
    <row r="29" spans="1:11" ht="15" customHeight="1" x14ac:dyDescent="0.25">
      <c r="A29" s="70"/>
      <c r="B29" s="70"/>
      <c r="C29" s="67" t="s">
        <v>352</v>
      </c>
      <c r="D29" s="71" t="s">
        <v>367</v>
      </c>
      <c r="E29" s="72">
        <v>39979</v>
      </c>
      <c r="F29" s="70" t="s">
        <v>11</v>
      </c>
      <c r="G29" s="66" t="s">
        <v>237</v>
      </c>
      <c r="H29" s="68" t="s">
        <v>347</v>
      </c>
      <c r="J29" s="48"/>
      <c r="K29" s="48"/>
    </row>
    <row r="30" spans="1:11" ht="15" customHeight="1" x14ac:dyDescent="0.25">
      <c r="A30" s="66"/>
      <c r="B30" s="66"/>
      <c r="C30" s="67" t="s">
        <v>352</v>
      </c>
      <c r="D30" s="68" t="s">
        <v>338</v>
      </c>
      <c r="E30" s="69">
        <v>39526</v>
      </c>
      <c r="F30" s="66" t="s">
        <v>11</v>
      </c>
      <c r="G30" s="66" t="s">
        <v>237</v>
      </c>
      <c r="H30" s="68" t="s">
        <v>347</v>
      </c>
      <c r="J30" s="48"/>
      <c r="K30" s="48"/>
    </row>
    <row r="31" spans="1:11" ht="15" customHeight="1" x14ac:dyDescent="0.25">
      <c r="A31" s="66"/>
      <c r="B31" s="66"/>
      <c r="C31" s="67" t="s">
        <v>352</v>
      </c>
      <c r="D31" s="68" t="s">
        <v>372</v>
      </c>
      <c r="E31" s="69">
        <v>39519</v>
      </c>
      <c r="F31" s="66" t="s">
        <v>11</v>
      </c>
      <c r="G31" s="66" t="s">
        <v>237</v>
      </c>
      <c r="H31" s="68" t="s">
        <v>347</v>
      </c>
      <c r="J31" s="48"/>
      <c r="K31" s="48"/>
    </row>
    <row r="32" spans="1:11" ht="15" customHeight="1" x14ac:dyDescent="0.25">
      <c r="A32" s="66"/>
      <c r="B32" s="66"/>
      <c r="C32" s="67" t="s">
        <v>352</v>
      </c>
      <c r="D32" s="68" t="s">
        <v>336</v>
      </c>
      <c r="E32" s="69">
        <v>39676</v>
      </c>
      <c r="F32" s="66" t="s">
        <v>11</v>
      </c>
      <c r="G32" s="66" t="s">
        <v>237</v>
      </c>
      <c r="H32" s="68" t="s">
        <v>347</v>
      </c>
      <c r="J32" s="48"/>
      <c r="K32" s="48"/>
    </row>
    <row r="33" spans="1:11" ht="15" customHeight="1" x14ac:dyDescent="0.25">
      <c r="A33" s="36"/>
      <c r="B33" s="36"/>
      <c r="C33" s="52" t="s">
        <v>352</v>
      </c>
      <c r="D33" s="49" t="s">
        <v>261</v>
      </c>
      <c r="E33" s="53">
        <v>39460</v>
      </c>
      <c r="F33" s="36" t="s">
        <v>8</v>
      </c>
      <c r="G33" s="36" t="s">
        <v>237</v>
      </c>
      <c r="H33" s="49" t="s">
        <v>347</v>
      </c>
      <c r="J33" s="48"/>
      <c r="K33" s="48"/>
    </row>
    <row r="34" spans="1:11" ht="15" customHeight="1" x14ac:dyDescent="0.25">
      <c r="A34" s="66"/>
      <c r="B34" s="66"/>
      <c r="C34" s="67" t="s">
        <v>353</v>
      </c>
      <c r="D34" s="68" t="s">
        <v>293</v>
      </c>
      <c r="E34" s="69">
        <v>39361</v>
      </c>
      <c r="F34" s="66" t="s">
        <v>11</v>
      </c>
      <c r="G34" s="66" t="s">
        <v>237</v>
      </c>
      <c r="H34" s="68" t="s">
        <v>347</v>
      </c>
      <c r="J34" s="48"/>
      <c r="K34" s="48"/>
    </row>
    <row r="35" spans="1:11" ht="15" customHeight="1" x14ac:dyDescent="0.25">
      <c r="A35" s="66">
        <v>306</v>
      </c>
      <c r="B35" s="66">
        <v>107663</v>
      </c>
      <c r="C35" s="67" t="s">
        <v>353</v>
      </c>
      <c r="D35" s="68" t="s">
        <v>315</v>
      </c>
      <c r="E35" s="69">
        <v>38931</v>
      </c>
      <c r="F35" s="66" t="s">
        <v>11</v>
      </c>
      <c r="G35" s="66" t="s">
        <v>237</v>
      </c>
      <c r="H35" s="68" t="s">
        <v>347</v>
      </c>
      <c r="J35" s="48"/>
      <c r="K35" s="48"/>
    </row>
    <row r="36" spans="1:11" ht="15" customHeight="1" x14ac:dyDescent="0.25">
      <c r="A36" s="66"/>
      <c r="B36" s="66"/>
      <c r="C36" s="67" t="s">
        <v>353</v>
      </c>
      <c r="D36" s="68" t="s">
        <v>289</v>
      </c>
      <c r="E36" s="69">
        <v>38775</v>
      </c>
      <c r="F36" s="66" t="s">
        <v>11</v>
      </c>
      <c r="G36" s="66" t="s">
        <v>237</v>
      </c>
      <c r="H36" s="68" t="s">
        <v>347</v>
      </c>
      <c r="J36" s="48"/>
      <c r="K36" s="48"/>
    </row>
    <row r="37" spans="1:11" ht="15" customHeight="1" x14ac:dyDescent="0.25">
      <c r="A37" s="66"/>
      <c r="B37" s="66"/>
      <c r="C37" s="67" t="s">
        <v>353</v>
      </c>
      <c r="D37" s="68" t="s">
        <v>292</v>
      </c>
      <c r="E37" s="69">
        <v>39031</v>
      </c>
      <c r="F37" s="66" t="s">
        <v>11</v>
      </c>
      <c r="G37" s="66" t="s">
        <v>237</v>
      </c>
      <c r="H37" s="68" t="s">
        <v>347</v>
      </c>
      <c r="J37" s="48"/>
      <c r="K37" s="48"/>
    </row>
    <row r="38" spans="1:11" ht="15" customHeight="1" x14ac:dyDescent="0.25">
      <c r="A38" s="66"/>
      <c r="B38" s="66"/>
      <c r="C38" s="67" t="s">
        <v>353</v>
      </c>
      <c r="D38" s="68" t="s">
        <v>291</v>
      </c>
      <c r="E38" s="69">
        <v>39262</v>
      </c>
      <c r="F38" s="66" t="s">
        <v>11</v>
      </c>
      <c r="G38" s="66" t="s">
        <v>237</v>
      </c>
      <c r="H38" s="68" t="s">
        <v>347</v>
      </c>
      <c r="J38" s="48"/>
      <c r="K38" s="48"/>
    </row>
    <row r="39" spans="1:11" ht="15" customHeight="1" x14ac:dyDescent="0.25">
      <c r="A39" s="66"/>
      <c r="B39" s="66"/>
      <c r="C39" s="67" t="s">
        <v>354</v>
      </c>
      <c r="D39" s="68" t="s">
        <v>371</v>
      </c>
      <c r="E39" s="69">
        <v>37241</v>
      </c>
      <c r="F39" s="66" t="s">
        <v>11</v>
      </c>
      <c r="G39" s="66" t="s">
        <v>237</v>
      </c>
      <c r="H39" s="68" t="s">
        <v>347</v>
      </c>
      <c r="J39" s="48"/>
      <c r="K39" s="48"/>
    </row>
    <row r="40" spans="1:11" ht="15" customHeight="1" x14ac:dyDescent="0.25">
      <c r="A40" s="66"/>
      <c r="B40" s="66"/>
      <c r="C40" s="67" t="s">
        <v>354</v>
      </c>
      <c r="D40" s="68" t="s">
        <v>344</v>
      </c>
      <c r="E40" s="69">
        <v>38392</v>
      </c>
      <c r="F40" s="66" t="s">
        <v>11</v>
      </c>
      <c r="G40" s="66" t="s">
        <v>237</v>
      </c>
      <c r="H40" s="68" t="s">
        <v>347</v>
      </c>
      <c r="J40" s="48"/>
      <c r="K40" s="48"/>
    </row>
    <row r="41" spans="1:11" ht="15" customHeight="1" x14ac:dyDescent="0.25">
      <c r="A41" s="66">
        <v>1152</v>
      </c>
      <c r="B41" s="66">
        <v>105987</v>
      </c>
      <c r="C41" s="67" t="s">
        <v>350</v>
      </c>
      <c r="D41" s="68" t="s">
        <v>245</v>
      </c>
      <c r="E41" s="69">
        <v>41095</v>
      </c>
      <c r="F41" s="66" t="s">
        <v>11</v>
      </c>
      <c r="G41" s="66" t="s">
        <v>12</v>
      </c>
      <c r="H41" s="68" t="s">
        <v>240</v>
      </c>
    </row>
    <row r="42" spans="1:11" ht="15" customHeight="1" x14ac:dyDescent="0.25">
      <c r="A42" s="36">
        <v>642</v>
      </c>
      <c r="B42" s="36">
        <v>106946</v>
      </c>
      <c r="C42" s="52" t="s">
        <v>350</v>
      </c>
      <c r="D42" s="49" t="s">
        <v>242</v>
      </c>
      <c r="E42" s="53">
        <v>41121</v>
      </c>
      <c r="F42" s="36" t="s">
        <v>8</v>
      </c>
      <c r="G42" s="36" t="s">
        <v>12</v>
      </c>
      <c r="H42" s="49" t="s">
        <v>240</v>
      </c>
      <c r="K42" s="2"/>
    </row>
    <row r="43" spans="1:11" ht="15" customHeight="1" x14ac:dyDescent="0.25">
      <c r="A43" s="66">
        <v>25</v>
      </c>
      <c r="B43" s="66">
        <v>107417</v>
      </c>
      <c r="C43" s="67" t="s">
        <v>351</v>
      </c>
      <c r="D43" s="68" t="s">
        <v>294</v>
      </c>
      <c r="E43" s="69">
        <v>40596</v>
      </c>
      <c r="F43" s="66" t="s">
        <v>11</v>
      </c>
      <c r="G43" s="66" t="s">
        <v>12</v>
      </c>
      <c r="H43" s="68" t="s">
        <v>240</v>
      </c>
      <c r="K43" s="2"/>
    </row>
    <row r="44" spans="1:11" ht="15" customHeight="1" x14ac:dyDescent="0.25">
      <c r="A44" s="66">
        <v>1149</v>
      </c>
      <c r="B44" s="66">
        <v>105983</v>
      </c>
      <c r="C44" s="67" t="s">
        <v>351</v>
      </c>
      <c r="D44" s="68" t="s">
        <v>241</v>
      </c>
      <c r="E44" s="69">
        <v>40632</v>
      </c>
      <c r="F44" s="66" t="s">
        <v>11</v>
      </c>
      <c r="G44" s="66" t="s">
        <v>12</v>
      </c>
      <c r="H44" s="68" t="s">
        <v>240</v>
      </c>
      <c r="J44" s="60"/>
    </row>
    <row r="45" spans="1:11" ht="15" customHeight="1" x14ac:dyDescent="0.25">
      <c r="A45" s="66">
        <v>1173</v>
      </c>
      <c r="B45" s="66">
        <v>106022</v>
      </c>
      <c r="C45" s="67" t="s">
        <v>351</v>
      </c>
      <c r="D45" s="68" t="s">
        <v>295</v>
      </c>
      <c r="E45" s="69">
        <v>40234</v>
      </c>
      <c r="F45" s="66" t="s">
        <v>11</v>
      </c>
      <c r="G45" s="66" t="s">
        <v>12</v>
      </c>
      <c r="H45" s="68" t="s">
        <v>240</v>
      </c>
      <c r="K45" s="2"/>
    </row>
    <row r="46" spans="1:11" ht="15" customHeight="1" x14ac:dyDescent="0.25">
      <c r="A46" s="66">
        <v>23</v>
      </c>
      <c r="B46" s="66">
        <v>107415</v>
      </c>
      <c r="C46" s="67" t="s">
        <v>351</v>
      </c>
      <c r="D46" s="68" t="s">
        <v>275</v>
      </c>
      <c r="E46" s="69">
        <v>40320</v>
      </c>
      <c r="F46" s="66" t="s">
        <v>11</v>
      </c>
      <c r="G46" s="66" t="s">
        <v>12</v>
      </c>
      <c r="H46" s="68" t="s">
        <v>240</v>
      </c>
      <c r="K46" s="2"/>
    </row>
    <row r="47" spans="1:11" ht="15" customHeight="1" x14ac:dyDescent="0.25">
      <c r="A47" s="36">
        <v>521</v>
      </c>
      <c r="B47" s="36">
        <v>106873</v>
      </c>
      <c r="C47" s="52" t="s">
        <v>351</v>
      </c>
      <c r="D47" s="49" t="s">
        <v>296</v>
      </c>
      <c r="E47" s="53">
        <v>40629</v>
      </c>
      <c r="F47" s="36" t="s">
        <v>8</v>
      </c>
      <c r="G47" s="36" t="s">
        <v>12</v>
      </c>
      <c r="H47" s="49" t="s">
        <v>240</v>
      </c>
      <c r="K47" s="41"/>
    </row>
    <row r="48" spans="1:11" ht="15" customHeight="1" x14ac:dyDescent="0.25">
      <c r="A48" s="36">
        <v>499</v>
      </c>
      <c r="B48" s="36">
        <v>106864</v>
      </c>
      <c r="C48" s="52" t="s">
        <v>351</v>
      </c>
      <c r="D48" s="49" t="s">
        <v>244</v>
      </c>
      <c r="E48" s="53">
        <v>40240</v>
      </c>
      <c r="F48" s="36" t="s">
        <v>8</v>
      </c>
      <c r="G48" s="36" t="s">
        <v>12</v>
      </c>
      <c r="H48" s="49" t="s">
        <v>240</v>
      </c>
      <c r="K48" s="41"/>
    </row>
    <row r="49" spans="1:11" ht="15" customHeight="1" x14ac:dyDescent="0.25">
      <c r="A49" s="36">
        <v>93</v>
      </c>
      <c r="B49" s="36">
        <v>107461</v>
      </c>
      <c r="C49" s="52" t="s">
        <v>351</v>
      </c>
      <c r="D49" s="49" t="s">
        <v>299</v>
      </c>
      <c r="E49" s="53">
        <v>40303</v>
      </c>
      <c r="F49" s="36" t="s">
        <v>8</v>
      </c>
      <c r="G49" s="36" t="s">
        <v>12</v>
      </c>
      <c r="H49" s="49" t="s">
        <v>240</v>
      </c>
      <c r="K49" s="41"/>
    </row>
    <row r="50" spans="1:11" ht="15" customHeight="1" x14ac:dyDescent="0.25">
      <c r="A50" s="36">
        <v>1148</v>
      </c>
      <c r="B50" s="36">
        <v>105982</v>
      </c>
      <c r="C50" s="52" t="s">
        <v>351</v>
      </c>
      <c r="D50" s="49" t="s">
        <v>246</v>
      </c>
      <c r="E50" s="53">
        <v>40444</v>
      </c>
      <c r="F50" s="36" t="s">
        <v>8</v>
      </c>
      <c r="G50" s="36" t="s">
        <v>12</v>
      </c>
      <c r="H50" s="49" t="s">
        <v>240</v>
      </c>
    </row>
    <row r="51" spans="1:11" ht="15" customHeight="1" x14ac:dyDescent="0.25">
      <c r="A51" s="66">
        <v>24</v>
      </c>
      <c r="B51" s="66">
        <v>107416</v>
      </c>
      <c r="C51" s="67" t="s">
        <v>352</v>
      </c>
      <c r="D51" s="68" t="s">
        <v>297</v>
      </c>
      <c r="E51" s="69">
        <v>40154</v>
      </c>
      <c r="F51" s="66" t="s">
        <v>11</v>
      </c>
      <c r="G51" s="66" t="s">
        <v>12</v>
      </c>
      <c r="H51" s="68" t="s">
        <v>240</v>
      </c>
      <c r="K51" s="41"/>
    </row>
    <row r="52" spans="1:11" ht="15" customHeight="1" x14ac:dyDescent="0.25">
      <c r="A52" s="36">
        <v>504</v>
      </c>
      <c r="B52" s="36">
        <v>106867</v>
      </c>
      <c r="C52" s="52" t="s">
        <v>352</v>
      </c>
      <c r="D52" s="49" t="s">
        <v>298</v>
      </c>
      <c r="E52" s="53">
        <v>40162</v>
      </c>
      <c r="F52" s="36" t="s">
        <v>8</v>
      </c>
      <c r="G52" s="36" t="s">
        <v>12</v>
      </c>
      <c r="H52" s="49" t="s">
        <v>240</v>
      </c>
      <c r="K52" s="41"/>
    </row>
    <row r="53" spans="1:11" x14ac:dyDescent="0.25">
      <c r="A53" s="36">
        <v>1277</v>
      </c>
      <c r="B53" s="36">
        <v>106266</v>
      </c>
      <c r="C53" s="52" t="s">
        <v>352</v>
      </c>
      <c r="D53" s="49" t="s">
        <v>300</v>
      </c>
      <c r="E53" s="53">
        <v>40119</v>
      </c>
      <c r="F53" s="36" t="s">
        <v>8</v>
      </c>
      <c r="G53" s="36" t="s">
        <v>12</v>
      </c>
      <c r="H53" s="49" t="s">
        <v>240</v>
      </c>
      <c r="K53" s="41"/>
    </row>
    <row r="54" spans="1:11" ht="15" customHeight="1" x14ac:dyDescent="0.25">
      <c r="A54" s="66">
        <v>553</v>
      </c>
      <c r="B54" s="66">
        <v>105113</v>
      </c>
      <c r="C54" s="67" t="s">
        <v>353</v>
      </c>
      <c r="D54" s="68" t="s">
        <v>239</v>
      </c>
      <c r="E54" s="69">
        <v>39294</v>
      </c>
      <c r="F54" s="66" t="s">
        <v>11</v>
      </c>
      <c r="G54" s="66" t="s">
        <v>12</v>
      </c>
      <c r="H54" s="68" t="s">
        <v>240</v>
      </c>
      <c r="J54" s="7"/>
    </row>
    <row r="55" spans="1:11" ht="15" customHeight="1" x14ac:dyDescent="0.25">
      <c r="A55" s="66">
        <v>569</v>
      </c>
      <c r="B55" s="66">
        <v>105115</v>
      </c>
      <c r="C55" s="67" t="s">
        <v>353</v>
      </c>
      <c r="D55" s="68" t="s">
        <v>243</v>
      </c>
      <c r="E55" s="69">
        <v>39211</v>
      </c>
      <c r="F55" s="66" t="s">
        <v>11</v>
      </c>
      <c r="G55" s="66" t="s">
        <v>12</v>
      </c>
      <c r="H55" s="68" t="s">
        <v>240</v>
      </c>
      <c r="J55" s="7"/>
      <c r="K55" s="41"/>
    </row>
    <row r="56" spans="1:11" ht="15" customHeight="1" x14ac:dyDescent="0.25">
      <c r="A56" s="66">
        <v>1439</v>
      </c>
      <c r="B56" s="66">
        <v>106550</v>
      </c>
      <c r="C56" s="67" t="s">
        <v>350</v>
      </c>
      <c r="D56" s="68" t="s">
        <v>321</v>
      </c>
      <c r="E56" s="69">
        <v>41231</v>
      </c>
      <c r="F56" s="66" t="s">
        <v>11</v>
      </c>
      <c r="G56" s="66" t="s">
        <v>12</v>
      </c>
      <c r="H56" s="68" t="s">
        <v>313</v>
      </c>
      <c r="K56" s="41"/>
    </row>
    <row r="57" spans="1:11" ht="15" customHeight="1" x14ac:dyDescent="0.25">
      <c r="A57" s="66">
        <v>1166</v>
      </c>
      <c r="B57" s="66">
        <v>106002</v>
      </c>
      <c r="C57" s="67" t="s">
        <v>350</v>
      </c>
      <c r="D57" s="68" t="s">
        <v>323</v>
      </c>
      <c r="E57" s="69">
        <v>41229</v>
      </c>
      <c r="F57" s="66" t="s">
        <v>11</v>
      </c>
      <c r="G57" s="66" t="s">
        <v>12</v>
      </c>
      <c r="H57" s="68" t="s">
        <v>313</v>
      </c>
    </row>
    <row r="58" spans="1:11" ht="15" customHeight="1" x14ac:dyDescent="0.25">
      <c r="A58" s="66">
        <v>111</v>
      </c>
      <c r="B58" s="66">
        <v>107482</v>
      </c>
      <c r="C58" s="67" t="s">
        <v>350</v>
      </c>
      <c r="D58" s="68" t="s">
        <v>326</v>
      </c>
      <c r="E58" s="69">
        <v>41380</v>
      </c>
      <c r="F58" s="66" t="s">
        <v>11</v>
      </c>
      <c r="G58" s="66" t="s">
        <v>12</v>
      </c>
      <c r="H58" s="68" t="s">
        <v>313</v>
      </c>
    </row>
    <row r="59" spans="1:11" ht="15" customHeight="1" x14ac:dyDescent="0.25">
      <c r="A59" s="66">
        <v>192</v>
      </c>
      <c r="B59" s="66">
        <v>104352</v>
      </c>
      <c r="C59" s="67" t="s">
        <v>351</v>
      </c>
      <c r="D59" s="68" t="s">
        <v>319</v>
      </c>
      <c r="E59" s="69">
        <v>40581</v>
      </c>
      <c r="F59" s="66" t="s">
        <v>11</v>
      </c>
      <c r="G59" s="66" t="s">
        <v>12</v>
      </c>
      <c r="H59" s="68" t="s">
        <v>313</v>
      </c>
    </row>
    <row r="60" spans="1:11" ht="15" customHeight="1" x14ac:dyDescent="0.25">
      <c r="A60" s="66">
        <v>195</v>
      </c>
      <c r="B60" s="66">
        <v>106706</v>
      </c>
      <c r="C60" s="67" t="s">
        <v>351</v>
      </c>
      <c r="D60" s="68" t="s">
        <v>328</v>
      </c>
      <c r="E60" s="69">
        <v>40659</v>
      </c>
      <c r="F60" s="66" t="s">
        <v>11</v>
      </c>
      <c r="G60" s="66" t="s">
        <v>12</v>
      </c>
      <c r="H60" s="68" t="s">
        <v>313</v>
      </c>
    </row>
    <row r="61" spans="1:11" ht="15" customHeight="1" x14ac:dyDescent="0.25">
      <c r="A61" s="66">
        <v>191</v>
      </c>
      <c r="B61" s="66">
        <v>106705</v>
      </c>
      <c r="C61" s="67" t="s">
        <v>351</v>
      </c>
      <c r="D61" s="68" t="s">
        <v>329</v>
      </c>
      <c r="E61" s="69">
        <v>40264</v>
      </c>
      <c r="F61" s="66" t="s">
        <v>11</v>
      </c>
      <c r="G61" s="66" t="s">
        <v>12</v>
      </c>
      <c r="H61" s="68" t="s">
        <v>313</v>
      </c>
    </row>
    <row r="62" spans="1:11" ht="15" customHeight="1" x14ac:dyDescent="0.25">
      <c r="A62" s="66">
        <v>209</v>
      </c>
      <c r="B62" s="66">
        <v>104967</v>
      </c>
      <c r="C62" s="67" t="s">
        <v>351</v>
      </c>
      <c r="D62" s="68" t="s">
        <v>330</v>
      </c>
      <c r="E62" s="69">
        <v>40330</v>
      </c>
      <c r="F62" s="66" t="s">
        <v>11</v>
      </c>
      <c r="G62" s="66" t="s">
        <v>12</v>
      </c>
      <c r="H62" s="68" t="s">
        <v>313</v>
      </c>
    </row>
    <row r="63" spans="1:11" ht="15" customHeight="1" x14ac:dyDescent="0.25">
      <c r="A63" s="36">
        <v>110</v>
      </c>
      <c r="B63" s="36">
        <v>104965</v>
      </c>
      <c r="C63" s="52" t="s">
        <v>351</v>
      </c>
      <c r="D63" s="49" t="s">
        <v>340</v>
      </c>
      <c r="E63" s="53">
        <v>40458</v>
      </c>
      <c r="F63" s="36" t="s">
        <v>8</v>
      </c>
      <c r="G63" s="36" t="s">
        <v>12</v>
      </c>
      <c r="H63" s="49" t="s">
        <v>313</v>
      </c>
    </row>
    <row r="64" spans="1:11" ht="15" customHeight="1" x14ac:dyDescent="0.25">
      <c r="A64" s="66">
        <v>1392</v>
      </c>
      <c r="B64" s="66">
        <v>106339</v>
      </c>
      <c r="C64" s="67" t="s">
        <v>352</v>
      </c>
      <c r="D64" s="68" t="s">
        <v>316</v>
      </c>
      <c r="E64" s="69">
        <v>39572</v>
      </c>
      <c r="F64" s="66" t="s">
        <v>11</v>
      </c>
      <c r="G64" s="66" t="s">
        <v>12</v>
      </c>
      <c r="H64" s="68" t="s">
        <v>313</v>
      </c>
    </row>
    <row r="65" spans="1:10" ht="15" customHeight="1" x14ac:dyDescent="0.25">
      <c r="A65" s="66">
        <v>481</v>
      </c>
      <c r="B65" s="66">
        <v>104350</v>
      </c>
      <c r="C65" s="67" t="s">
        <v>352</v>
      </c>
      <c r="D65" s="68" t="s">
        <v>317</v>
      </c>
      <c r="E65" s="69">
        <v>39810</v>
      </c>
      <c r="F65" s="66" t="s">
        <v>11</v>
      </c>
      <c r="G65" s="66" t="s">
        <v>12</v>
      </c>
      <c r="H65" s="68" t="s">
        <v>313</v>
      </c>
    </row>
    <row r="66" spans="1:10" ht="15" customHeight="1" x14ac:dyDescent="0.25">
      <c r="A66" s="66">
        <v>203</v>
      </c>
      <c r="B66" s="66">
        <v>104963</v>
      </c>
      <c r="C66" s="67" t="s">
        <v>352</v>
      </c>
      <c r="D66" s="68" t="s">
        <v>324</v>
      </c>
      <c r="E66" s="69">
        <v>39625</v>
      </c>
      <c r="F66" s="66" t="s">
        <v>11</v>
      </c>
      <c r="G66" s="66" t="s">
        <v>12</v>
      </c>
      <c r="H66" s="68" t="s">
        <v>313</v>
      </c>
    </row>
    <row r="67" spans="1:10" x14ac:dyDescent="0.25">
      <c r="A67" s="66">
        <v>1438</v>
      </c>
      <c r="B67" s="66">
        <v>106549</v>
      </c>
      <c r="C67" s="67" t="s">
        <v>353</v>
      </c>
      <c r="D67" s="68" t="s">
        <v>320</v>
      </c>
      <c r="E67" s="69">
        <v>38749</v>
      </c>
      <c r="F67" s="66" t="s">
        <v>11</v>
      </c>
      <c r="G67" s="66" t="s">
        <v>12</v>
      </c>
      <c r="H67" s="68" t="s">
        <v>313</v>
      </c>
    </row>
    <row r="68" spans="1:10" x14ac:dyDescent="0.25">
      <c r="A68" s="66">
        <v>1440</v>
      </c>
      <c r="B68" s="66">
        <v>106551</v>
      </c>
      <c r="C68" s="67" t="s">
        <v>353</v>
      </c>
      <c r="D68" s="68" t="s">
        <v>327</v>
      </c>
      <c r="E68" s="69">
        <v>38747</v>
      </c>
      <c r="F68" s="66" t="s">
        <v>11</v>
      </c>
      <c r="G68" s="66" t="s">
        <v>12</v>
      </c>
      <c r="H68" s="68" t="s">
        <v>313</v>
      </c>
    </row>
    <row r="69" spans="1:10" x14ac:dyDescent="0.25">
      <c r="A69" s="36">
        <v>117</v>
      </c>
      <c r="B69" s="36">
        <v>107485</v>
      </c>
      <c r="C69" s="52" t="s">
        <v>353</v>
      </c>
      <c r="D69" s="49" t="s">
        <v>314</v>
      </c>
      <c r="E69" s="53">
        <v>38720</v>
      </c>
      <c r="F69" s="36" t="s">
        <v>8</v>
      </c>
      <c r="G69" s="36" t="s">
        <v>12</v>
      </c>
      <c r="H69" s="49" t="s">
        <v>313</v>
      </c>
    </row>
    <row r="70" spans="1:10" x14ac:dyDescent="0.25">
      <c r="A70" s="36">
        <v>314</v>
      </c>
      <c r="B70" s="36">
        <v>104244</v>
      </c>
      <c r="C70" s="52" t="s">
        <v>353</v>
      </c>
      <c r="D70" s="49" t="s">
        <v>325</v>
      </c>
      <c r="E70" s="53">
        <v>38959</v>
      </c>
      <c r="F70" s="36" t="s">
        <v>8</v>
      </c>
      <c r="G70" s="36" t="s">
        <v>12</v>
      </c>
      <c r="H70" s="49" t="s">
        <v>313</v>
      </c>
    </row>
    <row r="71" spans="1:10" x14ac:dyDescent="0.25">
      <c r="A71" s="66">
        <v>1753</v>
      </c>
      <c r="B71" s="66">
        <v>104561</v>
      </c>
      <c r="C71" s="67" t="s">
        <v>354</v>
      </c>
      <c r="D71" s="68" t="s">
        <v>312</v>
      </c>
      <c r="E71" s="69">
        <v>38352</v>
      </c>
      <c r="F71" s="66" t="s">
        <v>11</v>
      </c>
      <c r="G71" s="66" t="s">
        <v>12</v>
      </c>
      <c r="H71" s="68" t="s">
        <v>313</v>
      </c>
      <c r="J71" s="60"/>
    </row>
    <row r="72" spans="1:10" x14ac:dyDescent="0.25">
      <c r="A72" s="66">
        <v>1877</v>
      </c>
      <c r="B72" s="66">
        <v>107534</v>
      </c>
      <c r="C72" s="67" t="s">
        <v>354</v>
      </c>
      <c r="D72" s="68" t="s">
        <v>322</v>
      </c>
      <c r="E72" s="69">
        <v>38561</v>
      </c>
      <c r="F72" s="66" t="s">
        <v>11</v>
      </c>
      <c r="G72" s="66" t="s">
        <v>12</v>
      </c>
      <c r="H72" s="68" t="s">
        <v>313</v>
      </c>
    </row>
    <row r="73" spans="1:10" x14ac:dyDescent="0.25">
      <c r="A73" s="66">
        <v>1874</v>
      </c>
      <c r="B73" s="66">
        <v>105411</v>
      </c>
      <c r="C73" s="67" t="s">
        <v>354</v>
      </c>
      <c r="D73" s="68" t="s">
        <v>331</v>
      </c>
      <c r="E73" s="69">
        <v>38431</v>
      </c>
      <c r="F73" s="66" t="s">
        <v>11</v>
      </c>
      <c r="G73" s="66" t="s">
        <v>12</v>
      </c>
      <c r="H73" s="68" t="s">
        <v>313</v>
      </c>
    </row>
    <row r="74" spans="1:10" x14ac:dyDescent="0.25">
      <c r="A74" s="66">
        <v>103</v>
      </c>
      <c r="B74" s="66">
        <v>107093</v>
      </c>
      <c r="C74" s="73" t="s">
        <v>349</v>
      </c>
      <c r="D74" s="68" t="s">
        <v>301</v>
      </c>
      <c r="E74" s="69">
        <v>41792</v>
      </c>
      <c r="F74" s="66" t="s">
        <v>11</v>
      </c>
      <c r="G74" s="66" t="s">
        <v>12</v>
      </c>
      <c r="H74" s="68" t="s">
        <v>248</v>
      </c>
    </row>
    <row r="75" spans="1:10" x14ac:dyDescent="0.25">
      <c r="A75" s="66">
        <v>777</v>
      </c>
      <c r="B75" s="66">
        <v>107090</v>
      </c>
      <c r="C75" s="67" t="s">
        <v>350</v>
      </c>
      <c r="D75" s="68" t="s">
        <v>252</v>
      </c>
      <c r="E75" s="69">
        <v>41494</v>
      </c>
      <c r="F75" s="66" t="s">
        <v>11</v>
      </c>
      <c r="G75" s="66" t="s">
        <v>12</v>
      </c>
      <c r="H75" s="68" t="s">
        <v>248</v>
      </c>
    </row>
    <row r="76" spans="1:10" x14ac:dyDescent="0.25">
      <c r="A76" s="66">
        <v>324</v>
      </c>
      <c r="B76" s="66">
        <v>106775</v>
      </c>
      <c r="C76" s="67" t="s">
        <v>350</v>
      </c>
      <c r="D76" s="68" t="s">
        <v>254</v>
      </c>
      <c r="E76" s="69">
        <v>41302</v>
      </c>
      <c r="F76" s="66" t="s">
        <v>11</v>
      </c>
      <c r="G76" s="66" t="s">
        <v>12</v>
      </c>
      <c r="H76" s="68" t="s">
        <v>248</v>
      </c>
    </row>
    <row r="77" spans="1:10" x14ac:dyDescent="0.25">
      <c r="A77" s="36">
        <v>328</v>
      </c>
      <c r="B77" s="36">
        <v>106776</v>
      </c>
      <c r="C77" s="52" t="s">
        <v>350</v>
      </c>
      <c r="D77" s="49" t="s">
        <v>247</v>
      </c>
      <c r="E77" s="53">
        <v>41248</v>
      </c>
      <c r="F77" s="36" t="s">
        <v>8</v>
      </c>
      <c r="G77" s="36" t="s">
        <v>12</v>
      </c>
      <c r="H77" s="49" t="s">
        <v>248</v>
      </c>
    </row>
    <row r="78" spans="1:10" x14ac:dyDescent="0.25">
      <c r="A78" s="36">
        <v>779</v>
      </c>
      <c r="B78" s="36">
        <v>107091</v>
      </c>
      <c r="C78" s="52" t="s">
        <v>350</v>
      </c>
      <c r="D78" s="49" t="s">
        <v>251</v>
      </c>
      <c r="E78" s="53">
        <v>41534</v>
      </c>
      <c r="F78" s="36" t="s">
        <v>8</v>
      </c>
      <c r="G78" s="36" t="s">
        <v>12</v>
      </c>
      <c r="H78" s="49" t="s">
        <v>248</v>
      </c>
    </row>
    <row r="79" spans="1:10" x14ac:dyDescent="0.25">
      <c r="A79" s="66">
        <v>788</v>
      </c>
      <c r="B79" s="66">
        <v>107092</v>
      </c>
      <c r="C79" s="67" t="s">
        <v>351</v>
      </c>
      <c r="D79" s="68" t="s">
        <v>250</v>
      </c>
      <c r="E79" s="69">
        <v>40689</v>
      </c>
      <c r="F79" s="66" t="s">
        <v>11</v>
      </c>
      <c r="G79" s="66" t="s">
        <v>12</v>
      </c>
      <c r="H79" s="68" t="s">
        <v>248</v>
      </c>
    </row>
    <row r="80" spans="1:10" x14ac:dyDescent="0.25">
      <c r="A80" s="36">
        <v>174</v>
      </c>
      <c r="B80" s="36">
        <v>106301</v>
      </c>
      <c r="C80" s="52" t="s">
        <v>351</v>
      </c>
      <c r="D80" s="49" t="s">
        <v>249</v>
      </c>
      <c r="E80" s="53">
        <v>40865</v>
      </c>
      <c r="F80" s="36" t="s">
        <v>8</v>
      </c>
      <c r="G80" s="36" t="s">
        <v>12</v>
      </c>
      <c r="H80" s="49" t="s">
        <v>248</v>
      </c>
    </row>
    <row r="81" spans="1:8" x14ac:dyDescent="0.25">
      <c r="A81" s="36">
        <v>338</v>
      </c>
      <c r="B81" s="36">
        <v>106779</v>
      </c>
      <c r="C81" s="52" t="s">
        <v>351</v>
      </c>
      <c r="D81" s="49" t="s">
        <v>253</v>
      </c>
      <c r="E81" s="53">
        <v>40374</v>
      </c>
      <c r="F81" s="36" t="s">
        <v>8</v>
      </c>
      <c r="G81" s="36" t="s">
        <v>12</v>
      </c>
      <c r="H81" s="49" t="s">
        <v>248</v>
      </c>
    </row>
    <row r="82" spans="1:8" x14ac:dyDescent="0.25">
      <c r="A82" s="66">
        <v>944</v>
      </c>
      <c r="B82" s="66">
        <v>105284</v>
      </c>
      <c r="C82" s="67" t="s">
        <v>352</v>
      </c>
      <c r="D82" s="68" t="s">
        <v>265</v>
      </c>
      <c r="E82" s="69">
        <v>40110</v>
      </c>
      <c r="F82" s="66" t="s">
        <v>11</v>
      </c>
      <c r="G82" s="66" t="s">
        <v>12</v>
      </c>
      <c r="H82" s="68" t="s">
        <v>266</v>
      </c>
    </row>
    <row r="83" spans="1:8" x14ac:dyDescent="0.25">
      <c r="A83" s="66">
        <v>1161</v>
      </c>
      <c r="B83" s="66">
        <v>105997</v>
      </c>
      <c r="C83" s="67" t="s">
        <v>352</v>
      </c>
      <c r="D83" s="68" t="s">
        <v>268</v>
      </c>
      <c r="E83" s="69">
        <v>39800</v>
      </c>
      <c r="F83" s="66" t="s">
        <v>11</v>
      </c>
      <c r="G83" s="66" t="s">
        <v>12</v>
      </c>
      <c r="H83" s="68" t="s">
        <v>266</v>
      </c>
    </row>
    <row r="84" spans="1:8" x14ac:dyDescent="0.25">
      <c r="A84" s="36">
        <v>938</v>
      </c>
      <c r="B84" s="36">
        <v>105283</v>
      </c>
      <c r="C84" s="52" t="s">
        <v>352</v>
      </c>
      <c r="D84" s="49" t="s">
        <v>271</v>
      </c>
      <c r="E84" s="53">
        <v>40117</v>
      </c>
      <c r="F84" s="36" t="s">
        <v>8</v>
      </c>
      <c r="G84" s="36" t="s">
        <v>12</v>
      </c>
      <c r="H84" s="49" t="s">
        <v>266</v>
      </c>
    </row>
    <row r="85" spans="1:8" x14ac:dyDescent="0.25">
      <c r="A85" s="66">
        <v>1162</v>
      </c>
      <c r="B85" s="66">
        <v>105998</v>
      </c>
      <c r="C85" s="67" t="s">
        <v>353</v>
      </c>
      <c r="D85" s="68" t="s">
        <v>267</v>
      </c>
      <c r="E85" s="69">
        <v>39273</v>
      </c>
      <c r="F85" s="66" t="s">
        <v>11</v>
      </c>
      <c r="G85" s="66" t="s">
        <v>12</v>
      </c>
      <c r="H85" s="68" t="s">
        <v>266</v>
      </c>
    </row>
    <row r="86" spans="1:8" x14ac:dyDescent="0.25">
      <c r="A86" s="66">
        <v>814</v>
      </c>
      <c r="B86" s="66">
        <v>107101</v>
      </c>
      <c r="C86" s="67" t="s">
        <v>353</v>
      </c>
      <c r="D86" s="68" t="s">
        <v>269</v>
      </c>
      <c r="E86" s="69">
        <v>39117</v>
      </c>
      <c r="F86" s="66" t="s">
        <v>11</v>
      </c>
      <c r="G86" s="66" t="s">
        <v>12</v>
      </c>
      <c r="H86" s="68" t="s">
        <v>266</v>
      </c>
    </row>
    <row r="87" spans="1:8" x14ac:dyDescent="0.25">
      <c r="A87" s="66">
        <v>1788</v>
      </c>
      <c r="B87" s="66">
        <v>105999</v>
      </c>
      <c r="C87" s="67" t="s">
        <v>354</v>
      </c>
      <c r="D87" s="68" t="s">
        <v>270</v>
      </c>
      <c r="E87" s="69">
        <v>38106</v>
      </c>
      <c r="F87" s="66" t="s">
        <v>11</v>
      </c>
      <c r="G87" s="66" t="s">
        <v>12</v>
      </c>
      <c r="H87" s="68" t="s">
        <v>266</v>
      </c>
    </row>
    <row r="88" spans="1:8" x14ac:dyDescent="0.25">
      <c r="A88" s="36">
        <v>1882</v>
      </c>
      <c r="B88" s="36">
        <v>106120</v>
      </c>
      <c r="C88" s="52" t="s">
        <v>354</v>
      </c>
      <c r="D88" s="49" t="s">
        <v>286</v>
      </c>
      <c r="E88" s="53">
        <v>38711</v>
      </c>
      <c r="F88" s="36" t="s">
        <v>8</v>
      </c>
      <c r="G88" s="36" t="s">
        <v>12</v>
      </c>
      <c r="H88" s="49" t="s">
        <v>266</v>
      </c>
    </row>
    <row r="89" spans="1:8" x14ac:dyDescent="0.25">
      <c r="A89" s="66">
        <v>44</v>
      </c>
      <c r="B89" s="66">
        <v>107432</v>
      </c>
      <c r="C89" s="67" t="s">
        <v>350</v>
      </c>
      <c r="D89" s="68" t="s">
        <v>303</v>
      </c>
      <c r="E89" s="69">
        <v>41330</v>
      </c>
      <c r="F89" s="66" t="s">
        <v>11</v>
      </c>
      <c r="G89" s="66" t="s">
        <v>12</v>
      </c>
      <c r="H89" s="68" t="s">
        <v>256</v>
      </c>
    </row>
    <row r="90" spans="1:8" x14ac:dyDescent="0.25">
      <c r="A90" s="36">
        <v>40</v>
      </c>
      <c r="B90" s="36">
        <v>107431</v>
      </c>
      <c r="C90" s="52" t="s">
        <v>350</v>
      </c>
      <c r="D90" s="49" t="s">
        <v>305</v>
      </c>
      <c r="E90" s="53">
        <v>41274</v>
      </c>
      <c r="F90" s="36" t="s">
        <v>8</v>
      </c>
      <c r="G90" s="36" t="s">
        <v>12</v>
      </c>
      <c r="H90" s="49" t="s">
        <v>256</v>
      </c>
    </row>
    <row r="91" spans="1:8" x14ac:dyDescent="0.25">
      <c r="A91" s="36">
        <v>51</v>
      </c>
      <c r="B91" s="36">
        <v>107434</v>
      </c>
      <c r="C91" s="52" t="s">
        <v>350</v>
      </c>
      <c r="D91" s="49" t="s">
        <v>307</v>
      </c>
      <c r="E91" s="53">
        <v>41022</v>
      </c>
      <c r="F91" s="36" t="s">
        <v>8</v>
      </c>
      <c r="G91" s="36" t="s">
        <v>12</v>
      </c>
      <c r="H91" s="49" t="s">
        <v>256</v>
      </c>
    </row>
    <row r="92" spans="1:8" x14ac:dyDescent="0.25">
      <c r="A92" s="66">
        <v>53</v>
      </c>
      <c r="B92" s="66">
        <v>107436</v>
      </c>
      <c r="C92" s="67" t="s">
        <v>351</v>
      </c>
      <c r="D92" s="68" t="s">
        <v>302</v>
      </c>
      <c r="E92" s="69">
        <v>40826</v>
      </c>
      <c r="F92" s="66" t="s">
        <v>11</v>
      </c>
      <c r="G92" s="66" t="s">
        <v>12</v>
      </c>
      <c r="H92" s="68" t="s">
        <v>256</v>
      </c>
    </row>
    <row r="93" spans="1:8" x14ac:dyDescent="0.25">
      <c r="A93" s="66">
        <v>107</v>
      </c>
      <c r="B93" s="66">
        <v>106621</v>
      </c>
      <c r="C93" s="67" t="s">
        <v>351</v>
      </c>
      <c r="D93" s="68" t="s">
        <v>304</v>
      </c>
      <c r="E93" s="69">
        <v>40183</v>
      </c>
      <c r="F93" s="66" t="s">
        <v>11</v>
      </c>
      <c r="G93" s="66" t="s">
        <v>12</v>
      </c>
      <c r="H93" s="68" t="s">
        <v>256</v>
      </c>
    </row>
    <row r="94" spans="1:8" x14ac:dyDescent="0.25">
      <c r="A94" s="66">
        <v>541</v>
      </c>
      <c r="B94" s="66">
        <v>106883</v>
      </c>
      <c r="C94" s="67" t="s">
        <v>351</v>
      </c>
      <c r="D94" s="68" t="s">
        <v>259</v>
      </c>
      <c r="E94" s="69">
        <v>40328</v>
      </c>
      <c r="F94" s="66" t="s">
        <v>11</v>
      </c>
      <c r="G94" s="66" t="s">
        <v>12</v>
      </c>
      <c r="H94" s="68" t="s">
        <v>256</v>
      </c>
    </row>
    <row r="95" spans="1:8" x14ac:dyDescent="0.25">
      <c r="A95" s="66">
        <v>60</v>
      </c>
      <c r="B95" s="66">
        <v>107439</v>
      </c>
      <c r="C95" s="67" t="s">
        <v>351</v>
      </c>
      <c r="D95" s="68" t="s">
        <v>272</v>
      </c>
      <c r="E95" s="69">
        <v>40684</v>
      </c>
      <c r="F95" s="66" t="s">
        <v>11</v>
      </c>
      <c r="G95" s="66" t="s">
        <v>12</v>
      </c>
      <c r="H95" s="68" t="s">
        <v>256</v>
      </c>
    </row>
    <row r="96" spans="1:8" x14ac:dyDescent="0.25">
      <c r="A96" s="36">
        <v>88</v>
      </c>
      <c r="B96" s="36">
        <v>107454</v>
      </c>
      <c r="C96" s="52" t="s">
        <v>351</v>
      </c>
      <c r="D96" s="49" t="s">
        <v>311</v>
      </c>
      <c r="E96" s="53">
        <v>40527</v>
      </c>
      <c r="F96" s="36" t="s">
        <v>8</v>
      </c>
      <c r="G96" s="36" t="s">
        <v>12</v>
      </c>
      <c r="H96" s="49" t="s">
        <v>256</v>
      </c>
    </row>
    <row r="97" spans="1:10" x14ac:dyDescent="0.25">
      <c r="A97" s="36">
        <v>61</v>
      </c>
      <c r="B97" s="36">
        <v>107440</v>
      </c>
      <c r="C97" s="52" t="s">
        <v>351</v>
      </c>
      <c r="D97" s="49" t="s">
        <v>310</v>
      </c>
      <c r="E97" s="53">
        <v>40868</v>
      </c>
      <c r="F97" s="36" t="s">
        <v>8</v>
      </c>
      <c r="G97" s="36" t="s">
        <v>12</v>
      </c>
      <c r="H97" s="49" t="s">
        <v>256</v>
      </c>
    </row>
    <row r="98" spans="1:10" x14ac:dyDescent="0.25">
      <c r="A98" s="66">
        <v>975</v>
      </c>
      <c r="B98" s="66">
        <v>105304</v>
      </c>
      <c r="C98" s="67" t="s">
        <v>352</v>
      </c>
      <c r="D98" s="68" t="s">
        <v>263</v>
      </c>
      <c r="E98" s="69">
        <v>40135</v>
      </c>
      <c r="F98" s="66" t="s">
        <v>11</v>
      </c>
      <c r="G98" s="66" t="s">
        <v>12</v>
      </c>
      <c r="H98" s="68" t="s">
        <v>256</v>
      </c>
    </row>
    <row r="99" spans="1:10" x14ac:dyDescent="0.25">
      <c r="A99" s="66">
        <v>988</v>
      </c>
      <c r="B99" s="66">
        <v>105306</v>
      </c>
      <c r="C99" s="67" t="s">
        <v>352</v>
      </c>
      <c r="D99" s="68" t="s">
        <v>264</v>
      </c>
      <c r="E99" s="69">
        <v>39706</v>
      </c>
      <c r="F99" s="66" t="s">
        <v>11</v>
      </c>
      <c r="G99" s="66" t="s">
        <v>12</v>
      </c>
      <c r="H99" s="68" t="s">
        <v>256</v>
      </c>
    </row>
    <row r="100" spans="1:10" x14ac:dyDescent="0.25">
      <c r="A100" s="66">
        <v>1176</v>
      </c>
      <c r="B100" s="66">
        <v>106027</v>
      </c>
      <c r="C100" s="67" t="s">
        <v>352</v>
      </c>
      <c r="D100" s="68" t="s">
        <v>258</v>
      </c>
      <c r="E100" s="69">
        <v>39782</v>
      </c>
      <c r="F100" s="66" t="s">
        <v>11</v>
      </c>
      <c r="G100" s="66" t="s">
        <v>12</v>
      </c>
      <c r="H100" s="68" t="s">
        <v>256</v>
      </c>
    </row>
    <row r="101" spans="1:10" x14ac:dyDescent="0.25">
      <c r="A101" s="66">
        <v>63</v>
      </c>
      <c r="B101" s="66">
        <v>107442</v>
      </c>
      <c r="C101" s="67" t="s">
        <v>352</v>
      </c>
      <c r="D101" s="68" t="s">
        <v>306</v>
      </c>
      <c r="E101" s="69">
        <v>39822</v>
      </c>
      <c r="F101" s="66" t="s">
        <v>11</v>
      </c>
      <c r="G101" s="66" t="s">
        <v>12</v>
      </c>
      <c r="H101" s="68" t="s">
        <v>256</v>
      </c>
      <c r="J101" s="60"/>
    </row>
    <row r="102" spans="1:10" x14ac:dyDescent="0.25">
      <c r="A102" s="66">
        <v>65</v>
      </c>
      <c r="B102" s="66">
        <v>107443</v>
      </c>
      <c r="C102" s="67" t="s">
        <v>352</v>
      </c>
      <c r="D102" s="68" t="s">
        <v>309</v>
      </c>
      <c r="E102" s="69">
        <v>39905</v>
      </c>
      <c r="F102" s="66" t="s">
        <v>11</v>
      </c>
      <c r="G102" s="66" t="s">
        <v>12</v>
      </c>
      <c r="H102" s="68" t="s">
        <v>256</v>
      </c>
      <c r="J102" s="60"/>
    </row>
    <row r="103" spans="1:10" x14ac:dyDescent="0.25">
      <c r="A103" s="36">
        <v>1306</v>
      </c>
      <c r="B103" s="36">
        <v>105337</v>
      </c>
      <c r="C103" s="52" t="s">
        <v>352</v>
      </c>
      <c r="D103" s="49" t="s">
        <v>255</v>
      </c>
      <c r="E103" s="53">
        <v>40146</v>
      </c>
      <c r="F103" s="36" t="s">
        <v>8</v>
      </c>
      <c r="G103" s="36" t="s">
        <v>12</v>
      </c>
      <c r="H103" s="49" t="s">
        <v>256</v>
      </c>
    </row>
    <row r="104" spans="1:10" x14ac:dyDescent="0.25">
      <c r="A104" s="36">
        <v>1305</v>
      </c>
      <c r="B104" s="36">
        <v>105336</v>
      </c>
      <c r="C104" s="52" t="s">
        <v>352</v>
      </c>
      <c r="D104" s="49" t="s">
        <v>257</v>
      </c>
      <c r="E104" s="53">
        <v>39512</v>
      </c>
      <c r="F104" s="36" t="s">
        <v>8</v>
      </c>
      <c r="G104" s="36" t="s">
        <v>12</v>
      </c>
      <c r="H104" s="49" t="s">
        <v>256</v>
      </c>
    </row>
    <row r="105" spans="1:10" x14ac:dyDescent="0.25">
      <c r="A105" s="66">
        <v>86</v>
      </c>
      <c r="B105" s="66">
        <v>107453</v>
      </c>
      <c r="C105" s="67" t="s">
        <v>353</v>
      </c>
      <c r="D105" s="68" t="s">
        <v>308</v>
      </c>
      <c r="E105" s="69">
        <v>39331</v>
      </c>
      <c r="F105" s="66" t="s">
        <v>11</v>
      </c>
      <c r="G105" s="66" t="s">
        <v>12</v>
      </c>
      <c r="H105" s="68" t="s">
        <v>256</v>
      </c>
    </row>
  </sheetData>
  <sortState ref="A2:H105">
    <sortCondition ref="H2:H105"/>
  </sortState>
  <mergeCells count="3">
    <mergeCell ref="K8:K10"/>
    <mergeCell ref="K11:K13"/>
    <mergeCell ref="K15:K17"/>
  </mergeCells>
  <pageMargins left="0.51181102362204722" right="0.51181102362204722" top="0.78740157480314965" bottom="0.78740157480314965" header="0.31496062992125984" footer="0.31496062992125984"/>
  <pageSetup paperSize="9" scale="7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135"/>
  <sheetViews>
    <sheetView tabSelected="1" topLeftCell="A109" zoomScaleNormal="100" workbookViewId="0">
      <selection activeCell="E127" sqref="E127"/>
    </sheetView>
  </sheetViews>
  <sheetFormatPr defaultColWidth="9" defaultRowHeight="15.75" x14ac:dyDescent="0.25"/>
  <cols>
    <col min="1" max="1" width="5.28515625" style="4" customWidth="1"/>
    <col min="2" max="2" width="7.7109375" style="8" customWidth="1"/>
    <col min="3" max="3" width="7.7109375" style="4" customWidth="1"/>
    <col min="4" max="4" width="10.28515625" style="4" bestFit="1" customWidth="1"/>
    <col min="5" max="5" width="25.5703125" style="4" bestFit="1" customWidth="1"/>
    <col min="6" max="6" width="8.140625" style="4" customWidth="1"/>
    <col min="7" max="7" width="29.42578125" style="4" bestFit="1" customWidth="1"/>
    <col min="8" max="8" width="9.140625" style="1" bestFit="1" customWidth="1"/>
    <col min="9" max="9" width="7.85546875" style="1" bestFit="1" customWidth="1"/>
    <col min="10" max="1010" width="9" style="4"/>
    <col min="1011" max="1023" width="9.140625" style="9" customWidth="1"/>
  </cols>
  <sheetData>
    <row r="1" spans="1:9" ht="18" customHeight="1" x14ac:dyDescent="0.25">
      <c r="A1" s="10" t="s">
        <v>276</v>
      </c>
      <c r="B1" s="11"/>
      <c r="C1" s="12"/>
      <c r="D1" s="12"/>
      <c r="E1" s="10"/>
      <c r="F1" s="10"/>
      <c r="G1" s="10"/>
      <c r="H1" s="13"/>
      <c r="I1" s="14"/>
    </row>
    <row r="2" spans="1:9" ht="18" customHeight="1" x14ac:dyDescent="0.25">
      <c r="A2" s="10" t="s">
        <v>277</v>
      </c>
      <c r="B2" s="11"/>
      <c r="C2" s="12"/>
      <c r="D2" s="12"/>
      <c r="E2" s="10"/>
      <c r="F2" s="10"/>
      <c r="G2" s="10"/>
      <c r="H2" s="13"/>
      <c r="I2" s="15"/>
    </row>
    <row r="3" spans="1:9" ht="18" customHeight="1" x14ac:dyDescent="0.25">
      <c r="A3" s="16"/>
      <c r="B3" s="16"/>
      <c r="C3" s="16"/>
      <c r="D3" s="16"/>
      <c r="E3" s="16"/>
      <c r="F3" s="17"/>
      <c r="I3" s="16"/>
    </row>
    <row r="4" spans="1:9" x14ac:dyDescent="0.25">
      <c r="A4" s="18" t="s">
        <v>355</v>
      </c>
      <c r="B4" s="16"/>
      <c r="C4" s="18"/>
      <c r="D4" s="18"/>
      <c r="E4" s="18"/>
      <c r="F4" s="18"/>
      <c r="G4" s="18"/>
      <c r="H4" s="19"/>
      <c r="I4" s="18"/>
    </row>
    <row r="5" spans="1:9" x14ac:dyDescent="0.25">
      <c r="A5" s="20" t="s">
        <v>17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5</v>
      </c>
      <c r="G5" s="21" t="s">
        <v>7</v>
      </c>
      <c r="H5" s="22" t="s">
        <v>232</v>
      </c>
      <c r="I5" s="20" t="s">
        <v>18</v>
      </c>
    </row>
    <row r="6" spans="1:9" ht="18" customHeight="1" x14ac:dyDescent="0.25">
      <c r="A6" s="5">
        <v>1</v>
      </c>
      <c r="B6" s="76">
        <v>5259</v>
      </c>
      <c r="C6" s="5">
        <f>IFERROR((VLOOKUP(B6,INSCRITOS!A:B,2,0)),"")</f>
        <v>105846</v>
      </c>
      <c r="D6" s="5" t="str">
        <f>IFERROR((VLOOKUP(B6,INSCRITOS!A:C,3,0)),"")</f>
        <v>8-9 anos</v>
      </c>
      <c r="E6" s="6" t="str">
        <f>IFERROR((VLOOKUP(B6,INSCRITOS!A:D,4,0)),"")</f>
        <v xml:space="preserve">Vicente Magalhães </v>
      </c>
      <c r="F6" s="5" t="str">
        <f>IFERROR((VLOOKUP(B6,INSCRITOS!A:F,6,0)),"")</f>
        <v>M</v>
      </c>
      <c r="G6" s="23" t="str">
        <f>IFERROR((VLOOKUP(B6,INSCRITOS!A:H,8,0)),"")</f>
        <v>Bike Clube S. Brás</v>
      </c>
      <c r="H6" s="24">
        <v>4.0437500000000005E-3</v>
      </c>
      <c r="I6" s="50">
        <v>100</v>
      </c>
    </row>
    <row r="7" spans="1:9" ht="18" customHeight="1" x14ac:dyDescent="0.25">
      <c r="A7" s="5">
        <v>2</v>
      </c>
      <c r="B7" s="76">
        <v>1152</v>
      </c>
      <c r="C7" s="5">
        <f>IFERROR((VLOOKUP(B7,INSCRITOS!A:B,2,0)),"")</f>
        <v>105987</v>
      </c>
      <c r="D7" s="5" t="str">
        <f>IFERROR((VLOOKUP(B7,INSCRITOS!A:C,3,0)),"")</f>
        <v>8-9 anos</v>
      </c>
      <c r="E7" s="6" t="str">
        <f>IFERROR((VLOOKUP(B7,INSCRITOS!A:D,4,0)),"")</f>
        <v>Hugo Arvela</v>
      </c>
      <c r="F7" s="5" t="str">
        <f>IFERROR((VLOOKUP(B7,INSCRITOS!A:F,6,0)),"")</f>
        <v>M</v>
      </c>
      <c r="G7" s="23" t="str">
        <f>IFERROR((VLOOKUP(B7,INSCRITOS!A:H,8,0)),"")</f>
        <v>Fc Ferreiras</v>
      </c>
      <c r="H7" s="24">
        <v>4.1991898148148153E-3</v>
      </c>
      <c r="I7" s="50">
        <v>99</v>
      </c>
    </row>
    <row r="8" spans="1:9" ht="18" customHeight="1" x14ac:dyDescent="0.25">
      <c r="A8" s="5">
        <v>3</v>
      </c>
      <c r="B8" s="76">
        <v>5582</v>
      </c>
      <c r="C8" s="5">
        <f>IFERROR((VLOOKUP(B8,INSCRITOS!A:B,2,0)),"")</f>
        <v>0</v>
      </c>
      <c r="D8" s="5" t="str">
        <f>IFERROR((VLOOKUP(B8,INSCRITOS!A:C,3,0)),"")</f>
        <v>8-9 anos</v>
      </c>
      <c r="E8" s="6" t="str">
        <f>IFERROR((VLOOKUP(B8,INSCRITOS!A:D,4,0)),"")</f>
        <v>Marco Daniel Rosa</v>
      </c>
      <c r="F8" s="5" t="str">
        <f>IFERROR((VLOOKUP(B8,INSCRITOS!A:F,6,0)),"")</f>
        <v>M</v>
      </c>
      <c r="G8" s="23" t="str">
        <f>IFERROR((VLOOKUP(B8,INSCRITOS!A:H,8,0)),"")</f>
        <v>Extra</v>
      </c>
      <c r="H8" s="24">
        <v>4.2480324074074078E-3</v>
      </c>
      <c r="I8" s="50"/>
    </row>
    <row r="9" spans="1:9" ht="18" customHeight="1" x14ac:dyDescent="0.25">
      <c r="A9" s="5">
        <v>4</v>
      </c>
      <c r="B9" s="76">
        <v>5626</v>
      </c>
      <c r="C9" s="5">
        <f>IFERROR((VLOOKUP(B9,INSCRITOS!A:B,2,0)),"")</f>
        <v>0</v>
      </c>
      <c r="D9" s="5" t="str">
        <f>IFERROR((VLOOKUP(B9,INSCRITOS!A:C,3,0)),"")</f>
        <v>8-9 anos</v>
      </c>
      <c r="E9" s="6" t="str">
        <f>IFERROR((VLOOKUP(B9,INSCRITOS!A:D,4,0)),"")</f>
        <v>Luca Varani</v>
      </c>
      <c r="F9" s="5" t="str">
        <f>IFERROR((VLOOKUP(B9,INSCRITOS!A:F,6,0)),"")</f>
        <v>M</v>
      </c>
      <c r="G9" s="23" t="str">
        <f>IFERROR((VLOOKUP(B9,INSCRITOS!A:H,8,0)),"")</f>
        <v>Extra</v>
      </c>
      <c r="H9" s="24">
        <v>4.4756944444444445E-3</v>
      </c>
      <c r="I9" s="50"/>
    </row>
    <row r="10" spans="1:9" ht="18" customHeight="1" x14ac:dyDescent="0.25">
      <c r="A10" s="5">
        <v>5</v>
      </c>
      <c r="B10" s="76">
        <v>324</v>
      </c>
      <c r="C10" s="5">
        <f>IFERROR((VLOOKUP(B10,INSCRITOS!A:B,2,0)),"")</f>
        <v>106775</v>
      </c>
      <c r="D10" s="5" t="str">
        <f>IFERROR((VLOOKUP(B10,INSCRITOS!A:C,3,0)),"")</f>
        <v>8-9 anos</v>
      </c>
      <c r="E10" s="6" t="str">
        <f>IFERROR((VLOOKUP(B10,INSCRITOS!A:D,4,0)),"")</f>
        <v>Vicente Ramos</v>
      </c>
      <c r="F10" s="5" t="str">
        <f>IFERROR((VLOOKUP(B10,INSCRITOS!A:F,6,0)),"")</f>
        <v>M</v>
      </c>
      <c r="G10" s="23" t="str">
        <f>IFERROR((VLOOKUP(B10,INSCRITOS!A:H,8,0)),"")</f>
        <v>O2 Triatlo - S´look</v>
      </c>
      <c r="H10" s="24">
        <v>4.526967592592592E-3</v>
      </c>
      <c r="I10" s="50">
        <v>98</v>
      </c>
    </row>
    <row r="11" spans="1:9" ht="18" customHeight="1" x14ac:dyDescent="0.25">
      <c r="A11" s="5">
        <v>6</v>
      </c>
      <c r="B11" s="76">
        <v>1439</v>
      </c>
      <c r="C11" s="5">
        <f>IFERROR((VLOOKUP(B11,INSCRITOS!A:B,2,0)),"")</f>
        <v>106550</v>
      </c>
      <c r="D11" s="5" t="str">
        <f>IFERROR((VLOOKUP(B11,INSCRITOS!A:C,3,0)),"")</f>
        <v>8-9 anos</v>
      </c>
      <c r="E11" s="6" t="str">
        <f>IFERROR((VLOOKUP(B11,INSCRITOS!A:D,4,0)),"")</f>
        <v>João Lourenço Mendonça</v>
      </c>
      <c r="F11" s="5" t="str">
        <f>IFERROR((VLOOKUP(B11,INSCRITOS!A:F,6,0)),"")</f>
        <v>M</v>
      </c>
      <c r="G11" s="23" t="str">
        <f>IFERROR((VLOOKUP(B11,INSCRITOS!A:H,8,0)),"")</f>
        <v>Lusitano / Frusoal</v>
      </c>
      <c r="H11" s="24">
        <v>4.7769675925925922E-3</v>
      </c>
      <c r="I11" s="50">
        <v>97</v>
      </c>
    </row>
    <row r="12" spans="1:9" ht="18" customHeight="1" x14ac:dyDescent="0.25">
      <c r="A12" s="5">
        <v>7</v>
      </c>
      <c r="B12" s="76">
        <v>1166</v>
      </c>
      <c r="C12" s="5">
        <f>IFERROR((VLOOKUP(B12,INSCRITOS!A:B,2,0)),"")</f>
        <v>106002</v>
      </c>
      <c r="D12" s="5" t="str">
        <f>IFERROR((VLOOKUP(B12,INSCRITOS!A:C,3,0)),"")</f>
        <v>8-9 anos</v>
      </c>
      <c r="E12" s="6" t="str">
        <f>IFERROR((VLOOKUP(B12,INSCRITOS!A:D,4,0)),"")</f>
        <v>Leandro Dias</v>
      </c>
      <c r="F12" s="5" t="str">
        <f>IFERROR((VLOOKUP(B12,INSCRITOS!A:F,6,0)),"")</f>
        <v>M</v>
      </c>
      <c r="G12" s="23" t="str">
        <f>IFERROR((VLOOKUP(B12,INSCRITOS!A:H,8,0)),"")</f>
        <v>Lusitano / Frusoal</v>
      </c>
      <c r="H12" s="24">
        <v>4.7798611111111106E-3</v>
      </c>
      <c r="I12" s="50">
        <v>96</v>
      </c>
    </row>
    <row r="13" spans="1:9" ht="18" customHeight="1" x14ac:dyDescent="0.25">
      <c r="A13" s="5">
        <v>8</v>
      </c>
      <c r="B13" s="76">
        <v>5506</v>
      </c>
      <c r="C13" s="5">
        <f>IFERROR((VLOOKUP(B13,INSCRITOS!A:B,2,0)),"")</f>
        <v>0</v>
      </c>
      <c r="D13" s="5" t="str">
        <f>IFERROR((VLOOKUP(B13,INSCRITOS!A:C,3,0)),"")</f>
        <v>8-9 anos</v>
      </c>
      <c r="E13" s="6" t="str">
        <f>IFERROR((VLOOKUP(B13,INSCRITOS!A:D,4,0)),"")</f>
        <v>Gustavo Mata</v>
      </c>
      <c r="F13" s="5" t="str">
        <f>IFERROR((VLOOKUP(B13,INSCRITOS!A:F,6,0)),"")</f>
        <v>M</v>
      </c>
      <c r="G13" s="23" t="str">
        <f>IFERROR((VLOOKUP(B13,INSCRITOS!A:H,8,0)),"")</f>
        <v>Extra</v>
      </c>
      <c r="H13" s="24">
        <v>4.8796296296296296E-3</v>
      </c>
      <c r="I13" s="50"/>
    </row>
    <row r="14" spans="1:9" ht="18" customHeight="1" x14ac:dyDescent="0.25">
      <c r="A14" s="5">
        <v>9</v>
      </c>
      <c r="B14" s="76">
        <v>5260</v>
      </c>
      <c r="C14" s="5">
        <f>IFERROR((VLOOKUP(B14,INSCRITOS!A:B,2,0)),"")</f>
        <v>0</v>
      </c>
      <c r="D14" s="5" t="str">
        <f>IFERROR((VLOOKUP(B14,INSCRITOS!A:C,3,0)),"")</f>
        <v>8-9 anos</v>
      </c>
      <c r="E14" s="6" t="str">
        <f>IFERROR((VLOOKUP(B14,INSCRITOS!A:D,4,0)),"")</f>
        <v>Cristóvão Coelho</v>
      </c>
      <c r="F14" s="5" t="str">
        <f>IFERROR((VLOOKUP(B14,INSCRITOS!A:F,6,0)),"")</f>
        <v>M</v>
      </c>
      <c r="G14" s="23" t="str">
        <f>IFERROR((VLOOKUP(B14,INSCRITOS!A:H,8,0)),"")</f>
        <v>Extra</v>
      </c>
      <c r="H14" s="24">
        <v>5.2021990740740735E-3</v>
      </c>
      <c r="I14" s="50"/>
    </row>
    <row r="15" spans="1:9" ht="18" customHeight="1" x14ac:dyDescent="0.25">
      <c r="A15" s="5">
        <v>10</v>
      </c>
      <c r="B15" s="76">
        <v>44</v>
      </c>
      <c r="C15" s="5">
        <f>IFERROR((VLOOKUP(B15,INSCRITOS!A:B,2,0)),"")</f>
        <v>107432</v>
      </c>
      <c r="D15" s="5" t="str">
        <f>IFERROR((VLOOKUP(B15,INSCRITOS!A:C,3,0)),"")</f>
        <v>8-9 anos</v>
      </c>
      <c r="E15" s="6" t="str">
        <f>IFERROR((VLOOKUP(B15,INSCRITOS!A:D,4,0)),"")</f>
        <v>Duarte Plácido</v>
      </c>
      <c r="F15" s="5" t="str">
        <f>IFERROR((VLOOKUP(B15,INSCRITOS!A:F,6,0)),"")</f>
        <v>M</v>
      </c>
      <c r="G15" s="23" t="str">
        <f>IFERROR((VLOOKUP(B15,INSCRITOS!A:H,8,0)),"")</f>
        <v>Triatlo de Faro</v>
      </c>
      <c r="H15" s="24">
        <v>5.376041666666667E-3</v>
      </c>
      <c r="I15" s="50">
        <v>95</v>
      </c>
    </row>
    <row r="16" spans="1:9" ht="18" customHeight="1" x14ac:dyDescent="0.25">
      <c r="A16" s="5">
        <v>11</v>
      </c>
      <c r="B16" s="76">
        <v>777</v>
      </c>
      <c r="C16" s="5">
        <f>IFERROR((VLOOKUP(B16,INSCRITOS!A:B,2,0)),"")</f>
        <v>107090</v>
      </c>
      <c r="D16" s="5" t="str">
        <f>IFERROR((VLOOKUP(B16,INSCRITOS!A:C,3,0)),"")</f>
        <v>8-9 anos</v>
      </c>
      <c r="E16" s="6" t="str">
        <f>IFERROR((VLOOKUP(B16,INSCRITOS!A:D,4,0)),"")</f>
        <v>Pedro Gregório</v>
      </c>
      <c r="F16" s="5" t="str">
        <f>IFERROR((VLOOKUP(B16,INSCRITOS!A:F,6,0)),"")</f>
        <v>M</v>
      </c>
      <c r="G16" s="23" t="str">
        <f>IFERROR((VLOOKUP(B16,INSCRITOS!A:H,8,0)),"")</f>
        <v>O2 Triatlo - S´look</v>
      </c>
      <c r="H16" s="24">
        <v>5.5842592592592602E-3</v>
      </c>
      <c r="I16" s="50">
        <v>94</v>
      </c>
    </row>
    <row r="17" spans="1:9" ht="18" customHeight="1" x14ac:dyDescent="0.25">
      <c r="A17" s="5">
        <v>12</v>
      </c>
      <c r="B17" s="76">
        <v>5218</v>
      </c>
      <c r="C17" s="5">
        <f>IFERROR((VLOOKUP(B17,INSCRITOS!A:B,2,0)),"")</f>
        <v>0</v>
      </c>
      <c r="D17" s="5" t="str">
        <f>IFERROR((VLOOKUP(B17,INSCRITOS!A:C,3,0)),"")</f>
        <v>8-9 anos</v>
      </c>
      <c r="E17" s="6" t="str">
        <f>IFERROR((VLOOKUP(B17,INSCRITOS!A:D,4,0)),"")</f>
        <v>Rodrigo Martins</v>
      </c>
      <c r="F17" s="5" t="str">
        <f>IFERROR((VLOOKUP(B17,INSCRITOS!A:F,6,0)),"")</f>
        <v>M</v>
      </c>
      <c r="G17" s="23" t="str">
        <f>IFERROR((VLOOKUP(B17,INSCRITOS!A:H,8,0)),"")</f>
        <v>Extra</v>
      </c>
      <c r="H17" s="24">
        <v>5.6359953703703702E-3</v>
      </c>
      <c r="I17" s="50"/>
    </row>
    <row r="18" spans="1:9" ht="18" customHeight="1" x14ac:dyDescent="0.25">
      <c r="A18" s="5">
        <v>13</v>
      </c>
      <c r="B18" s="77">
        <v>5993</v>
      </c>
      <c r="C18" s="5">
        <f>IFERROR((VLOOKUP(B18,INSCRITOS!A:B,2,0)),"")</f>
        <v>0</v>
      </c>
      <c r="D18" s="5" t="str">
        <f>IFERROR((VLOOKUP(B18,INSCRITOS!A:C,3,0)),"")</f>
        <v>8-9 anos</v>
      </c>
      <c r="E18" s="6" t="str">
        <f>IFERROR((VLOOKUP(B18,INSCRITOS!A:D,4,0)),"")</f>
        <v>Guilherme Faria</v>
      </c>
      <c r="F18" s="5" t="str">
        <f>IFERROR((VLOOKUP(B18,INSCRITOS!A:F,6,0)),"")</f>
        <v>M</v>
      </c>
      <c r="G18" s="23" t="str">
        <f>IFERROR((VLOOKUP(B18,INSCRITOS!A:H,8,0)),"")</f>
        <v>Extra</v>
      </c>
      <c r="H18" s="24">
        <v>6.1042824074074064E-3</v>
      </c>
      <c r="I18" s="50"/>
    </row>
    <row r="19" spans="1:9" ht="18" customHeight="1" x14ac:dyDescent="0.25">
      <c r="A19" s="5">
        <v>14</v>
      </c>
      <c r="B19" s="76">
        <v>111</v>
      </c>
      <c r="C19" s="5">
        <f>IFERROR((VLOOKUP(B19,INSCRITOS!A:B,2,0)),"")</f>
        <v>107482</v>
      </c>
      <c r="D19" s="5" t="str">
        <f>IFERROR((VLOOKUP(B19,INSCRITOS!A:C,3,0)),"")</f>
        <v>8-9 anos</v>
      </c>
      <c r="E19" s="6" t="str">
        <f>IFERROR((VLOOKUP(B19,INSCRITOS!A:D,4,0)),"")</f>
        <v>Pedro Viegas</v>
      </c>
      <c r="F19" s="5" t="str">
        <f>IFERROR((VLOOKUP(B19,INSCRITOS!A:F,6,0)),"")</f>
        <v>M</v>
      </c>
      <c r="G19" s="23" t="str">
        <f>IFERROR((VLOOKUP(B19,INSCRITOS!A:H,8,0)),"")</f>
        <v>Lusitano / Frusoal</v>
      </c>
      <c r="H19" s="24">
        <v>7.3920138888888889E-3</v>
      </c>
      <c r="I19" s="50">
        <v>93</v>
      </c>
    </row>
    <row r="20" spans="1:9" ht="18" customHeight="1" x14ac:dyDescent="0.25">
      <c r="A20" s="1"/>
      <c r="B20" s="75"/>
      <c r="C20" s="1"/>
      <c r="D20" s="1"/>
      <c r="F20" s="1"/>
      <c r="I20" s="17"/>
    </row>
    <row r="21" spans="1:9" ht="18" customHeight="1" x14ac:dyDescent="0.25">
      <c r="A21" s="18" t="s">
        <v>356</v>
      </c>
      <c r="B21" s="16"/>
      <c r="C21" s="18"/>
      <c r="D21" s="18"/>
      <c r="E21" s="18"/>
      <c r="F21" s="18"/>
      <c r="G21" s="18"/>
      <c r="I21" s="18"/>
    </row>
    <row r="22" spans="1:9" x14ac:dyDescent="0.25">
      <c r="A22" s="20" t="s">
        <v>17</v>
      </c>
      <c r="B22" s="20" t="s">
        <v>0</v>
      </c>
      <c r="C22" s="20" t="s">
        <v>1</v>
      </c>
      <c r="D22" s="20" t="s">
        <v>2</v>
      </c>
      <c r="E22" s="20" t="s">
        <v>3</v>
      </c>
      <c r="F22" s="20" t="s">
        <v>5</v>
      </c>
      <c r="G22" s="20" t="s">
        <v>7</v>
      </c>
      <c r="H22" s="22" t="s">
        <v>232</v>
      </c>
      <c r="I22" s="20" t="s">
        <v>18</v>
      </c>
    </row>
    <row r="23" spans="1:9" ht="18" customHeight="1" x14ac:dyDescent="0.25">
      <c r="A23" s="26">
        <v>1</v>
      </c>
      <c r="B23" s="36">
        <v>642</v>
      </c>
      <c r="C23" s="5">
        <f>IFERROR((VLOOKUP(B23,INSCRITOS!A:B,2,0)),"")</f>
        <v>106946</v>
      </c>
      <c r="D23" s="5" t="str">
        <f>IFERROR((VLOOKUP(B23,INSCRITOS!A:C,3,0)),"")</f>
        <v>8-9 anos</v>
      </c>
      <c r="E23" s="6" t="str">
        <f>IFERROR((VLOOKUP(B23,INSCRITOS!A:D,4,0)),"")</f>
        <v>Beatriz Coutinho</v>
      </c>
      <c r="F23" s="5" t="str">
        <f>IFERROR((VLOOKUP(B23,INSCRITOS!A:F,6,0)),"")</f>
        <v>F</v>
      </c>
      <c r="G23" s="6" t="str">
        <f>IFERROR((VLOOKUP(B23,INSCRITOS!A:H,8,0)),"")</f>
        <v>Fc Ferreiras</v>
      </c>
      <c r="H23" s="24">
        <v>4.0254629629629633E-3</v>
      </c>
      <c r="I23" s="50">
        <v>100</v>
      </c>
    </row>
    <row r="24" spans="1:9" ht="18" customHeight="1" x14ac:dyDescent="0.25">
      <c r="A24" s="26">
        <v>2</v>
      </c>
      <c r="B24" s="56">
        <v>40</v>
      </c>
      <c r="C24" s="5">
        <f>IFERROR((VLOOKUP(B24,INSCRITOS!A:B,2,0)),"")</f>
        <v>107431</v>
      </c>
      <c r="D24" s="5" t="str">
        <f>IFERROR((VLOOKUP(B24,INSCRITOS!A:C,3,0)),"")</f>
        <v>8-9 anos</v>
      </c>
      <c r="E24" s="6" t="str">
        <f>IFERROR((VLOOKUP(B24,INSCRITOS!A:D,4,0)),"")</f>
        <v>Laura Piteira</v>
      </c>
      <c r="F24" s="5" t="str">
        <f>IFERROR((VLOOKUP(B24,INSCRITOS!A:F,6,0)),"")</f>
        <v>F</v>
      </c>
      <c r="G24" s="6" t="str">
        <f>IFERROR((VLOOKUP(B24,INSCRITOS!A:H,8,0)),"")</f>
        <v>Triatlo de Faro</v>
      </c>
      <c r="H24" s="24">
        <v>4.557870370370371E-3</v>
      </c>
      <c r="I24" s="50">
        <v>99</v>
      </c>
    </row>
    <row r="25" spans="1:9" ht="18" customHeight="1" x14ac:dyDescent="0.25">
      <c r="A25" s="26">
        <v>3</v>
      </c>
      <c r="B25" s="36">
        <v>51</v>
      </c>
      <c r="C25" s="5">
        <f>IFERROR((VLOOKUP(B25,INSCRITOS!A:B,2,0)),"")</f>
        <v>107434</v>
      </c>
      <c r="D25" s="5" t="str">
        <f>IFERROR((VLOOKUP(B25,INSCRITOS!A:C,3,0)),"")</f>
        <v>8-9 anos</v>
      </c>
      <c r="E25" s="6" t="str">
        <f>IFERROR((VLOOKUP(B25,INSCRITOS!A:D,4,0)),"")</f>
        <v>Rita Loura</v>
      </c>
      <c r="F25" s="5" t="str">
        <f>IFERROR((VLOOKUP(B25,INSCRITOS!A:F,6,0)),"")</f>
        <v>F</v>
      </c>
      <c r="G25" s="6" t="str">
        <f>IFERROR((VLOOKUP(B25,INSCRITOS!A:H,8,0)),"")</f>
        <v>Triatlo de Faro</v>
      </c>
      <c r="H25" s="24">
        <v>5.1623842592592598E-3</v>
      </c>
      <c r="I25" s="50">
        <v>98</v>
      </c>
    </row>
    <row r="26" spans="1:9" ht="18" customHeight="1" x14ac:dyDescent="0.25">
      <c r="A26" s="26">
        <v>4</v>
      </c>
      <c r="B26" s="36">
        <v>5987</v>
      </c>
      <c r="C26" s="5">
        <f>IFERROR((VLOOKUP(B26,INSCRITOS!A:B,2,0)),"")</f>
        <v>107662</v>
      </c>
      <c r="D26" s="5" t="str">
        <f>IFERROR((VLOOKUP(B26,INSCRITOS!A:C,3,0)),"")</f>
        <v>8-9 anos</v>
      </c>
      <c r="E26" s="6" t="str">
        <f>IFERROR((VLOOKUP(B26,INSCRITOS!A:D,4,0)),"")</f>
        <v>Inês Gonçalves</v>
      </c>
      <c r="F26" s="5" t="str">
        <f>IFERROR((VLOOKUP(B26,INSCRITOS!A:F,6,0)),"")</f>
        <v>F</v>
      </c>
      <c r="G26" s="6" t="str">
        <f>IFERROR((VLOOKUP(B26,INSCRITOS!A:H,8,0)),"")</f>
        <v>Extra</v>
      </c>
      <c r="H26" s="24">
        <v>5.2344907407407409E-3</v>
      </c>
      <c r="I26" s="50"/>
    </row>
    <row r="27" spans="1:9" ht="18" customHeight="1" x14ac:dyDescent="0.25">
      <c r="A27" s="26">
        <v>5</v>
      </c>
      <c r="B27" s="36">
        <v>328</v>
      </c>
      <c r="C27" s="5">
        <f>IFERROR((VLOOKUP(B27,INSCRITOS!A:B,2,0)),"")</f>
        <v>106776</v>
      </c>
      <c r="D27" s="5" t="str">
        <f>IFERROR((VLOOKUP(B27,INSCRITOS!A:C,3,0)),"")</f>
        <v>8-9 anos</v>
      </c>
      <c r="E27" s="6" t="str">
        <f>IFERROR((VLOOKUP(B27,INSCRITOS!A:D,4,0)),"")</f>
        <v>Beatriz Silva</v>
      </c>
      <c r="F27" s="5" t="str">
        <f>IFERROR((VLOOKUP(B27,INSCRITOS!A:F,6,0)),"")</f>
        <v>F</v>
      </c>
      <c r="G27" s="6" t="str">
        <f>IFERROR((VLOOKUP(B27,INSCRITOS!A:H,8,0)),"")</f>
        <v>O2 Triatlo - S´look</v>
      </c>
      <c r="H27" s="24">
        <v>5.3714120370370365E-3</v>
      </c>
      <c r="I27" s="50">
        <v>97</v>
      </c>
    </row>
    <row r="28" spans="1:9" ht="18" customHeight="1" x14ac:dyDescent="0.25">
      <c r="A28" s="26">
        <v>6</v>
      </c>
      <c r="B28" s="36">
        <v>779</v>
      </c>
      <c r="C28" s="5">
        <f>IFERROR((VLOOKUP(B28,INSCRITOS!A:B,2,0)),"")</f>
        <v>107091</v>
      </c>
      <c r="D28" s="5" t="str">
        <f>IFERROR((VLOOKUP(B28,INSCRITOS!A:C,3,0)),"")</f>
        <v>8-9 anos</v>
      </c>
      <c r="E28" s="6" t="str">
        <f>IFERROR((VLOOKUP(B28,INSCRITOS!A:D,4,0)),"")</f>
        <v>Lara Van Veen</v>
      </c>
      <c r="F28" s="5" t="str">
        <f>IFERROR((VLOOKUP(B28,INSCRITOS!A:F,6,0)),"")</f>
        <v>F</v>
      </c>
      <c r="G28" s="6" t="str">
        <f>IFERROR((VLOOKUP(B28,INSCRITOS!A:H,8,0)),"")</f>
        <v>O2 Triatlo - S´look</v>
      </c>
      <c r="H28" s="24">
        <v>6.0026620370370364E-3</v>
      </c>
      <c r="I28" s="50">
        <v>96</v>
      </c>
    </row>
    <row r="29" spans="1:9" ht="18" customHeight="1" x14ac:dyDescent="0.25">
      <c r="A29" s="8"/>
      <c r="B29" s="27"/>
      <c r="C29" s="1"/>
      <c r="D29" s="1"/>
      <c r="F29" s="1"/>
      <c r="I29" s="28"/>
    </row>
    <row r="30" spans="1:9" ht="18" customHeight="1" x14ac:dyDescent="0.25">
      <c r="A30" s="18" t="s">
        <v>357</v>
      </c>
      <c r="B30" s="16"/>
      <c r="C30" s="18"/>
      <c r="D30" s="18"/>
      <c r="E30" s="18"/>
      <c r="F30" s="18"/>
      <c r="G30" s="18"/>
      <c r="I30" s="18"/>
    </row>
    <row r="31" spans="1:9" x14ac:dyDescent="0.25">
      <c r="A31" s="20" t="s">
        <v>17</v>
      </c>
      <c r="B31" s="20" t="s">
        <v>0</v>
      </c>
      <c r="C31" s="20" t="s">
        <v>1</v>
      </c>
      <c r="D31" s="20" t="s">
        <v>2</v>
      </c>
      <c r="E31" s="20" t="s">
        <v>3</v>
      </c>
      <c r="F31" s="20" t="s">
        <v>5</v>
      </c>
      <c r="G31" s="20" t="s">
        <v>7</v>
      </c>
      <c r="H31" s="22" t="s">
        <v>232</v>
      </c>
      <c r="I31" s="20" t="s">
        <v>18</v>
      </c>
    </row>
    <row r="32" spans="1:9" ht="18" customHeight="1" x14ac:dyDescent="0.25">
      <c r="A32" s="5">
        <v>1</v>
      </c>
      <c r="B32" s="76">
        <v>1149</v>
      </c>
      <c r="C32" s="5">
        <f>IFERROR((VLOOKUP(B32,INSCRITOS!A:B,2,0)),"")</f>
        <v>105983</v>
      </c>
      <c r="D32" s="5" t="str">
        <f>IFERROR((VLOOKUP(B32,INSCRITOS!A:C,3,0)),"")</f>
        <v>10-11 anos</v>
      </c>
      <c r="E32" s="6" t="str">
        <f>IFERROR((VLOOKUP(B32,INSCRITOS!A:D,4,0)),"")</f>
        <v>André Santos</v>
      </c>
      <c r="F32" s="5" t="str">
        <f>IFERROR((VLOOKUP(B32,INSCRITOS!A:F,6,0)),"")</f>
        <v>M</v>
      </c>
      <c r="G32" s="6" t="str">
        <f>IFERROR((VLOOKUP(B32,INSCRITOS!A:H,8,0)),"")</f>
        <v>Fc Ferreiras</v>
      </c>
      <c r="H32" s="24">
        <v>7.017476851851852E-3</v>
      </c>
      <c r="I32" s="50">
        <v>100</v>
      </c>
    </row>
    <row r="33" spans="1:9" ht="18" customHeight="1" x14ac:dyDescent="0.25">
      <c r="A33" s="5">
        <v>2</v>
      </c>
      <c r="B33" s="76">
        <v>192</v>
      </c>
      <c r="C33" s="5">
        <f>IFERROR((VLOOKUP(B33,INSCRITOS!A:B,2,0)),"")</f>
        <v>104352</v>
      </c>
      <c r="D33" s="5" t="str">
        <f>IFERROR((VLOOKUP(B33,INSCRITOS!A:C,3,0)),"")</f>
        <v>10-11 anos</v>
      </c>
      <c r="E33" s="6" t="str">
        <f>IFERROR((VLOOKUP(B33,INSCRITOS!A:D,4,0)),"")</f>
        <v>João Francisco Mestre</v>
      </c>
      <c r="F33" s="5" t="str">
        <f>IFERROR((VLOOKUP(B33,INSCRITOS!A:F,6,0)),"")</f>
        <v>M</v>
      </c>
      <c r="G33" s="6" t="str">
        <f>IFERROR((VLOOKUP(B33,INSCRITOS!A:H,8,0)),"")</f>
        <v>Lusitano / Frusoal</v>
      </c>
      <c r="H33" s="24">
        <v>7.2895833333333328E-3</v>
      </c>
      <c r="I33" s="50">
        <v>99</v>
      </c>
    </row>
    <row r="34" spans="1:9" ht="18" customHeight="1" x14ac:dyDescent="0.25">
      <c r="A34" s="5">
        <v>3</v>
      </c>
      <c r="B34" s="76">
        <v>788</v>
      </c>
      <c r="C34" s="5">
        <f>IFERROR((VLOOKUP(B34,INSCRITOS!A:B,2,0)),"")</f>
        <v>107092</v>
      </c>
      <c r="D34" s="5" t="str">
        <f>IFERROR((VLOOKUP(B34,INSCRITOS!A:C,3,0)),"")</f>
        <v>10-11 anos</v>
      </c>
      <c r="E34" s="6" t="str">
        <f>IFERROR((VLOOKUP(B34,INSCRITOS!A:D,4,0)),"")</f>
        <v>Guilherme Costa</v>
      </c>
      <c r="F34" s="5" t="str">
        <f>IFERROR((VLOOKUP(B34,INSCRITOS!A:F,6,0)),"")</f>
        <v>M</v>
      </c>
      <c r="G34" s="6" t="str">
        <f>IFERROR((VLOOKUP(B34,INSCRITOS!A:H,8,0)),"")</f>
        <v>O2 Triatlo - S´look</v>
      </c>
      <c r="H34" s="24">
        <v>7.3902777777777769E-3</v>
      </c>
      <c r="I34" s="50">
        <v>98</v>
      </c>
    </row>
    <row r="35" spans="1:9" ht="18" customHeight="1" x14ac:dyDescent="0.25">
      <c r="A35" s="5">
        <v>4</v>
      </c>
      <c r="B35" s="76">
        <v>541</v>
      </c>
      <c r="C35" s="5">
        <f>IFERROR((VLOOKUP(B35,INSCRITOS!A:B,2,0)),"")</f>
        <v>106883</v>
      </c>
      <c r="D35" s="5" t="str">
        <f>IFERROR((VLOOKUP(B35,INSCRITOS!A:C,3,0)),"")</f>
        <v>10-11 anos</v>
      </c>
      <c r="E35" s="6" t="str">
        <f>IFERROR((VLOOKUP(B35,INSCRITOS!A:D,4,0)),"")</f>
        <v>Rodrigo Plácido</v>
      </c>
      <c r="F35" s="5" t="str">
        <f>IFERROR((VLOOKUP(B35,INSCRITOS!A:F,6,0)),"")</f>
        <v>M</v>
      </c>
      <c r="G35" s="6" t="str">
        <f>IFERROR((VLOOKUP(B35,INSCRITOS!A:H,8,0)),"")</f>
        <v>Triatlo de Faro</v>
      </c>
      <c r="H35" s="24">
        <v>8.021990740740741E-3</v>
      </c>
      <c r="I35" s="50">
        <v>97</v>
      </c>
    </row>
    <row r="36" spans="1:9" ht="18" customHeight="1" x14ac:dyDescent="0.25">
      <c r="A36" s="5">
        <v>5</v>
      </c>
      <c r="B36" s="76">
        <v>5996</v>
      </c>
      <c r="C36" s="5">
        <f>IFERROR((VLOOKUP(B36,INSCRITOS!A:B,2,0)),"")</f>
        <v>106621</v>
      </c>
      <c r="D36" s="5" t="str">
        <f>IFERROR((VLOOKUP(B36,INSCRITOS!A:C,3,0)),"")</f>
        <v>10-11 anos</v>
      </c>
      <c r="E36" s="6" t="str">
        <f>IFERROR((VLOOKUP(B36,INSCRITOS!A:D,4,0)),"")</f>
        <v>Hugo Condon</v>
      </c>
      <c r="F36" s="5" t="str">
        <f>IFERROR((VLOOKUP(B36,INSCRITOS!A:F,6,0)),"")</f>
        <v>M</v>
      </c>
      <c r="G36" s="6" t="str">
        <f>IFERROR((VLOOKUP(B36,INSCRITOS!A:H,8,0)),"")</f>
        <v>Triatlo de Faro</v>
      </c>
      <c r="H36" s="24">
        <v>8.099537037037037E-3</v>
      </c>
      <c r="I36" s="50">
        <v>96</v>
      </c>
    </row>
    <row r="37" spans="1:9" ht="18" customHeight="1" x14ac:dyDescent="0.25">
      <c r="A37" s="5">
        <v>6</v>
      </c>
      <c r="B37" s="76">
        <v>60</v>
      </c>
      <c r="C37" s="5">
        <f>IFERROR((VLOOKUP(B37,INSCRITOS!A:B,2,0)),"")</f>
        <v>107439</v>
      </c>
      <c r="D37" s="5" t="str">
        <f>IFERROR((VLOOKUP(B37,INSCRITOS!A:C,3,0)),"")</f>
        <v>10-11 anos</v>
      </c>
      <c r="E37" s="6" t="str">
        <f>IFERROR((VLOOKUP(B37,INSCRITOS!A:D,4,0)),"")</f>
        <v>Vasco Lopes</v>
      </c>
      <c r="F37" s="5" t="str">
        <f>IFERROR((VLOOKUP(B37,INSCRITOS!A:F,6,0)),"")</f>
        <v>M</v>
      </c>
      <c r="G37" s="6" t="str">
        <f>IFERROR((VLOOKUP(B37,INSCRITOS!A:H,8,0)),"")</f>
        <v>Triatlo de Faro</v>
      </c>
      <c r="H37" s="24">
        <v>8.1677083333333341E-3</v>
      </c>
      <c r="I37" s="50">
        <v>95</v>
      </c>
    </row>
    <row r="38" spans="1:9" ht="18" customHeight="1" x14ac:dyDescent="0.25">
      <c r="A38" s="5">
        <v>7</v>
      </c>
      <c r="B38" s="76">
        <v>209</v>
      </c>
      <c r="C38" s="5">
        <f>IFERROR((VLOOKUP(B38,INSCRITOS!A:B,2,0)),"")</f>
        <v>104967</v>
      </c>
      <c r="D38" s="5" t="str">
        <f>IFERROR((VLOOKUP(B38,INSCRITOS!A:C,3,0)),"")</f>
        <v>10-11 anos</v>
      </c>
      <c r="E38" s="6" t="str">
        <f>IFERROR((VLOOKUP(B38,INSCRITOS!A:D,4,0)),"")</f>
        <v>Simão Viegas</v>
      </c>
      <c r="F38" s="5" t="str">
        <f>IFERROR((VLOOKUP(B38,INSCRITOS!A:F,6,0)),"")</f>
        <v>M</v>
      </c>
      <c r="G38" s="6" t="str">
        <f>IFERROR((VLOOKUP(B38,INSCRITOS!A:H,8,0)),"")</f>
        <v>Lusitano / Frusoal</v>
      </c>
      <c r="H38" s="24">
        <v>8.472800925925927E-3</v>
      </c>
      <c r="I38" s="50">
        <v>94</v>
      </c>
    </row>
    <row r="39" spans="1:9" ht="18" customHeight="1" x14ac:dyDescent="0.25">
      <c r="A39" s="5">
        <v>8</v>
      </c>
      <c r="B39" s="77">
        <v>5995</v>
      </c>
      <c r="C39" s="5">
        <f>IFERROR((VLOOKUP(B39,INSCRITOS!A:B,2,0)),"")</f>
        <v>0</v>
      </c>
      <c r="D39" s="5" t="str">
        <f>IFERROR((VLOOKUP(B39,INSCRITOS!A:C,3,0)),"")</f>
        <v>10-11 anos</v>
      </c>
      <c r="E39" s="6" t="str">
        <f>IFERROR((VLOOKUP(B39,INSCRITOS!A:D,4,0)),"")</f>
        <v>Rafael Matos</v>
      </c>
      <c r="F39" s="5" t="str">
        <f>IFERROR((VLOOKUP(B39,INSCRITOS!A:F,6,0)),"")</f>
        <v>M</v>
      </c>
      <c r="G39" s="6" t="str">
        <f>IFERROR((VLOOKUP(B39,INSCRITOS!A:H,8,0)),"")</f>
        <v>Extra</v>
      </c>
      <c r="H39" s="24">
        <v>9.6083333333333333E-3</v>
      </c>
      <c r="I39" s="50"/>
    </row>
    <row r="40" spans="1:9" ht="18" customHeight="1" x14ac:dyDescent="0.25">
      <c r="A40" s="5">
        <v>9</v>
      </c>
      <c r="B40" s="76">
        <v>23</v>
      </c>
      <c r="C40" s="5">
        <f>IFERROR((VLOOKUP(B40,INSCRITOS!A:B,2,0)),"")</f>
        <v>107415</v>
      </c>
      <c r="D40" s="5" t="str">
        <f>IFERROR((VLOOKUP(B40,INSCRITOS!A:C,3,0)),"")</f>
        <v>10-11 anos</v>
      </c>
      <c r="E40" s="6" t="str">
        <f>IFERROR((VLOOKUP(B40,INSCRITOS!A:D,4,0)),"")</f>
        <v>Lucas Menezes</v>
      </c>
      <c r="F40" s="5" t="str">
        <f>IFERROR((VLOOKUP(B40,INSCRITOS!A:F,6,0)),"")</f>
        <v>M</v>
      </c>
      <c r="G40" s="6" t="str">
        <f>IFERROR((VLOOKUP(B40,INSCRITOS!A:H,8,0)),"")</f>
        <v>Fc Ferreiras</v>
      </c>
      <c r="H40" s="24">
        <v>9.9519675925925921E-3</v>
      </c>
      <c r="I40" s="50">
        <v>93</v>
      </c>
    </row>
    <row r="41" spans="1:9" ht="18" customHeight="1" x14ac:dyDescent="0.25">
      <c r="A41" s="5">
        <v>10</v>
      </c>
      <c r="B41" s="76">
        <v>191</v>
      </c>
      <c r="C41" s="5">
        <f>IFERROR((VLOOKUP(B41,INSCRITOS!A:B,2,0)),"")</f>
        <v>106705</v>
      </c>
      <c r="D41" s="5" t="str">
        <f>IFERROR((VLOOKUP(B41,INSCRITOS!A:C,3,0)),"")</f>
        <v>10-11 anos</v>
      </c>
      <c r="E41" s="6" t="str">
        <f>IFERROR((VLOOKUP(B41,INSCRITOS!A:D,4,0)),"")</f>
        <v>Samir Brito</v>
      </c>
      <c r="F41" s="5" t="str">
        <f>IFERROR((VLOOKUP(B41,INSCRITOS!A:F,6,0)),"")</f>
        <v>M</v>
      </c>
      <c r="G41" s="6" t="str">
        <f>IFERROR((VLOOKUP(B41,INSCRITOS!A:H,8,0)),"")</f>
        <v>Lusitano / Frusoal</v>
      </c>
      <c r="H41" s="24">
        <v>1.057175925925926E-2</v>
      </c>
      <c r="I41" s="50">
        <v>92</v>
      </c>
    </row>
    <row r="42" spans="1:9" ht="18" customHeight="1" x14ac:dyDescent="0.25">
      <c r="A42" s="5">
        <v>11</v>
      </c>
      <c r="B42" s="76">
        <v>5583</v>
      </c>
      <c r="C42" s="5">
        <f>IFERROR((VLOOKUP(B42,INSCRITOS!A:B,2,0)),"")</f>
        <v>105845</v>
      </c>
      <c r="D42" s="5" t="str">
        <f>IFERROR((VLOOKUP(B42,INSCRITOS!A:C,3,0)),"")</f>
        <v>10-11 anos</v>
      </c>
      <c r="E42" s="6" t="str">
        <f>IFERROR((VLOOKUP(B42,INSCRITOS!A:D,4,0)),"")</f>
        <v>Tomás Mestre</v>
      </c>
      <c r="F42" s="5" t="str">
        <f>IFERROR((VLOOKUP(B42,INSCRITOS!A:F,6,0)),"")</f>
        <v>M</v>
      </c>
      <c r="G42" s="6" t="str">
        <f>IFERROR((VLOOKUP(B42,INSCRITOS!A:H,8,0)),"")</f>
        <v>Bike Clube S. Brás</v>
      </c>
      <c r="H42" s="24">
        <v>1.0781249999999999E-2</v>
      </c>
      <c r="I42" s="50">
        <v>91</v>
      </c>
    </row>
    <row r="43" spans="1:9" ht="18" customHeight="1" x14ac:dyDescent="0.25">
      <c r="A43" s="5">
        <v>12</v>
      </c>
      <c r="B43" s="76">
        <v>195</v>
      </c>
      <c r="C43" s="5">
        <f>IFERROR((VLOOKUP(B43,INSCRITOS!A:B,2,0)),"")</f>
        <v>106706</v>
      </c>
      <c r="D43" s="5" t="str">
        <f>IFERROR((VLOOKUP(B43,INSCRITOS!A:C,3,0)),"")</f>
        <v>10-11 anos</v>
      </c>
      <c r="E43" s="6" t="str">
        <f>IFERROR((VLOOKUP(B43,INSCRITOS!A:D,4,0)),"")</f>
        <v>Ravi Brito</v>
      </c>
      <c r="F43" s="5" t="str">
        <f>IFERROR((VLOOKUP(B43,INSCRITOS!A:F,6,0)),"")</f>
        <v>M</v>
      </c>
      <c r="G43" s="6" t="str">
        <f>IFERROR((VLOOKUP(B43,INSCRITOS!A:H,8,0)),"")</f>
        <v>Lusitano / Frusoal</v>
      </c>
      <c r="H43" s="24">
        <v>1.0966666666666666E-2</v>
      </c>
      <c r="I43" s="50">
        <v>90</v>
      </c>
    </row>
    <row r="44" spans="1:9" ht="18" customHeight="1" x14ac:dyDescent="0.25">
      <c r="A44" s="5">
        <v>13</v>
      </c>
      <c r="B44" s="76">
        <v>53</v>
      </c>
      <c r="C44" s="5">
        <f>IFERROR((VLOOKUP(B44,INSCRITOS!A:B,2,0)),"")</f>
        <v>107436</v>
      </c>
      <c r="D44" s="5" t="str">
        <f>IFERROR((VLOOKUP(B44,INSCRITOS!A:C,3,0)),"")</f>
        <v>10-11 anos</v>
      </c>
      <c r="E44" s="6" t="str">
        <f>IFERROR((VLOOKUP(B44,INSCRITOS!A:D,4,0)),"")</f>
        <v>Daniel Fisticanu</v>
      </c>
      <c r="F44" s="5" t="str">
        <f>IFERROR((VLOOKUP(B44,INSCRITOS!A:F,6,0)),"")</f>
        <v>M</v>
      </c>
      <c r="G44" s="6" t="str">
        <f>IFERROR((VLOOKUP(B44,INSCRITOS!A:H,8,0)),"")</f>
        <v>Triatlo de Faro</v>
      </c>
      <c r="H44" s="24">
        <v>1.1057754629629629E-2</v>
      </c>
      <c r="I44" s="50">
        <v>89</v>
      </c>
    </row>
    <row r="45" spans="1:9" ht="18" customHeight="1" x14ac:dyDescent="0.25">
      <c r="A45" s="5">
        <v>14</v>
      </c>
      <c r="B45" s="76">
        <v>5254</v>
      </c>
      <c r="C45" s="5">
        <f>IFERROR((VLOOKUP(B45,INSCRITOS!A:B,2,0)),"")</f>
        <v>0</v>
      </c>
      <c r="D45" s="5" t="str">
        <f>IFERROR((VLOOKUP(B45,INSCRITOS!A:C,3,0)),"")</f>
        <v>10-11 anos</v>
      </c>
      <c r="E45" s="6" t="str">
        <f>IFERROR((VLOOKUP(B45,INSCRITOS!A:D,4,0)),"")</f>
        <v>Vicente Gago</v>
      </c>
      <c r="F45" s="5" t="str">
        <f>IFERROR((VLOOKUP(B45,INSCRITOS!A:F,6,0)),"")</f>
        <v>M</v>
      </c>
      <c r="G45" s="6" t="str">
        <f>IFERROR((VLOOKUP(B45,INSCRITOS!A:H,8,0)),"")</f>
        <v>Extra</v>
      </c>
      <c r="H45" s="24">
        <v>1.1655555555555556E-2</v>
      </c>
      <c r="I45" s="50"/>
    </row>
    <row r="46" spans="1:9" ht="18" customHeight="1" x14ac:dyDescent="0.25">
      <c r="A46" s="1"/>
      <c r="C46" s="1"/>
      <c r="D46" s="1"/>
      <c r="F46" s="1"/>
      <c r="I46" s="29"/>
    </row>
    <row r="47" spans="1:9" ht="18" customHeight="1" x14ac:dyDescent="0.25">
      <c r="A47" s="18" t="s">
        <v>358</v>
      </c>
      <c r="B47" s="16"/>
      <c r="C47" s="18"/>
      <c r="D47" s="18"/>
      <c r="E47" s="18"/>
      <c r="F47" s="18"/>
      <c r="G47" s="18"/>
      <c r="I47" s="18"/>
    </row>
    <row r="48" spans="1:9" x14ac:dyDescent="0.25">
      <c r="A48" s="20" t="s">
        <v>17</v>
      </c>
      <c r="B48" s="20" t="s">
        <v>0</v>
      </c>
      <c r="C48" s="20" t="s">
        <v>1</v>
      </c>
      <c r="D48" s="20" t="s">
        <v>2</v>
      </c>
      <c r="E48" s="20" t="s">
        <v>3</v>
      </c>
      <c r="F48" s="20" t="s">
        <v>5</v>
      </c>
      <c r="G48" s="20" t="s">
        <v>7</v>
      </c>
      <c r="H48" s="22" t="s">
        <v>232</v>
      </c>
      <c r="I48" s="20" t="s">
        <v>18</v>
      </c>
    </row>
    <row r="49" spans="1:9" ht="18" customHeight="1" x14ac:dyDescent="0.25">
      <c r="A49" s="5">
        <v>1</v>
      </c>
      <c r="B49" s="36">
        <v>5207</v>
      </c>
      <c r="C49" s="5">
        <f>IFERROR((VLOOKUP(B49,INSCRITOS!A:B,2,0)),"")</f>
        <v>0</v>
      </c>
      <c r="D49" s="5" t="str">
        <f>IFERROR((VLOOKUP(B49,INSCRITOS!A:C,3,0)),"")</f>
        <v>10-11 anos</v>
      </c>
      <c r="E49" s="6" t="str">
        <f>IFERROR((VLOOKUP(B49,INSCRITOS!A:D,4,0)),"")</f>
        <v xml:space="preserve">Leonor Santos </v>
      </c>
      <c r="F49" s="5" t="str">
        <f>IFERROR((VLOOKUP(B49,INSCRITOS!A:F,6,0)),"")</f>
        <v>F</v>
      </c>
      <c r="G49" s="6" t="str">
        <f>IFERROR((VLOOKUP(B49,INSCRITOS!A:H,8,0)),"")</f>
        <v>Extra</v>
      </c>
      <c r="H49" s="24">
        <v>8.477662037037037E-3</v>
      </c>
      <c r="I49" s="50"/>
    </row>
    <row r="50" spans="1:9" ht="18" customHeight="1" x14ac:dyDescent="0.25">
      <c r="A50" s="5">
        <v>2</v>
      </c>
      <c r="B50" s="36">
        <v>771</v>
      </c>
      <c r="C50" s="5">
        <f>IFERROR((VLOOKUP(B50,INSCRITOS!A:B,2,0)),"")</f>
        <v>105219</v>
      </c>
      <c r="D50" s="5" t="str">
        <f>IFERROR((VLOOKUP(B50,INSCRITOS!A:C,3,0)),"")</f>
        <v>10-11 anos</v>
      </c>
      <c r="E50" s="6" t="str">
        <f>IFERROR((VLOOKUP(B50,INSCRITOS!A:D,4,0)),"")</f>
        <v>Rita Ferraz</v>
      </c>
      <c r="F50" s="5" t="str">
        <f>IFERROR((VLOOKUP(B50,INSCRITOS!A:F,6,0)),"")</f>
        <v>F</v>
      </c>
      <c r="G50" s="6" t="str">
        <f>IFERROR((VLOOKUP(B50,INSCRITOS!A:H,8,0)),"")</f>
        <v>Centro de Ciclismo de Portimão</v>
      </c>
      <c r="H50" s="24">
        <v>8.5432870370370367E-3</v>
      </c>
      <c r="I50" s="50">
        <v>100</v>
      </c>
    </row>
    <row r="51" spans="1:9" ht="18" customHeight="1" x14ac:dyDescent="0.25">
      <c r="A51" s="5">
        <v>3</v>
      </c>
      <c r="B51" s="36">
        <v>499</v>
      </c>
      <c r="C51" s="5">
        <f>IFERROR((VLOOKUP(B51,INSCRITOS!A:B,2,0)),"")</f>
        <v>106864</v>
      </c>
      <c r="D51" s="5" t="str">
        <f>IFERROR((VLOOKUP(B51,INSCRITOS!A:C,3,0)),"")</f>
        <v>10-11 anos</v>
      </c>
      <c r="E51" s="6" t="str">
        <f>IFERROR((VLOOKUP(B51,INSCRITOS!A:D,4,0)),"")</f>
        <v>Eva Mendes</v>
      </c>
      <c r="F51" s="5" t="str">
        <f>IFERROR((VLOOKUP(B51,INSCRITOS!A:F,6,0)),"")</f>
        <v>F</v>
      </c>
      <c r="G51" s="6" t="str">
        <f>IFERROR((VLOOKUP(B51,INSCRITOS!A:H,8,0)),"")</f>
        <v>Fc Ferreiras</v>
      </c>
      <c r="H51" s="24">
        <v>8.7006944444444449E-3</v>
      </c>
      <c r="I51" s="50">
        <v>99</v>
      </c>
    </row>
    <row r="52" spans="1:9" ht="18" customHeight="1" x14ac:dyDescent="0.25">
      <c r="A52" s="5">
        <v>4</v>
      </c>
      <c r="B52" s="5">
        <v>5234</v>
      </c>
      <c r="C52" s="5">
        <f>IFERROR((VLOOKUP(B52,INSCRITOS!A:B,2,0)),"")</f>
        <v>0</v>
      </c>
      <c r="D52" s="5" t="str">
        <f>IFERROR((VLOOKUP(B52,INSCRITOS!A:C,3,0)),"")</f>
        <v>10-11 anos</v>
      </c>
      <c r="E52" s="6" t="str">
        <f>IFERROR((VLOOKUP(B52,INSCRITOS!A:D,4,0)),"")</f>
        <v>Carolina Santos</v>
      </c>
      <c r="F52" s="5" t="str">
        <f>IFERROR((VLOOKUP(B52,INSCRITOS!A:F,6,0)),"")</f>
        <v>F</v>
      </c>
      <c r="G52" s="6" t="str">
        <f>IFERROR((VLOOKUP(B52,INSCRITOS!A:H,8,0)),"")</f>
        <v>Extra</v>
      </c>
      <c r="H52" s="24">
        <v>9.1418981481481473E-3</v>
      </c>
      <c r="I52" s="50"/>
    </row>
    <row r="53" spans="1:9" ht="18" customHeight="1" x14ac:dyDescent="0.25">
      <c r="A53" s="5">
        <v>5</v>
      </c>
      <c r="B53" s="36">
        <v>338</v>
      </c>
      <c r="C53" s="5">
        <f>IFERROR((VLOOKUP(B53,INSCRITOS!A:B,2,0)),"")</f>
        <v>106779</v>
      </c>
      <c r="D53" s="5" t="str">
        <f>IFERROR((VLOOKUP(B53,INSCRITOS!A:C,3,0)),"")</f>
        <v>10-11 anos</v>
      </c>
      <c r="E53" s="6" t="str">
        <f>IFERROR((VLOOKUP(B53,INSCRITOS!A:D,4,0)),"")</f>
        <v>Raquel Branco</v>
      </c>
      <c r="F53" s="5" t="str">
        <f>IFERROR((VLOOKUP(B53,INSCRITOS!A:F,6,0)),"")</f>
        <v>F</v>
      </c>
      <c r="G53" s="6" t="str">
        <f>IFERROR((VLOOKUP(B53,INSCRITOS!A:H,8,0)),"")</f>
        <v>O2 Triatlo - S´look</v>
      </c>
      <c r="H53" s="24">
        <v>9.3896990740740729E-3</v>
      </c>
      <c r="I53" s="50">
        <v>98</v>
      </c>
    </row>
    <row r="54" spans="1:9" ht="18" customHeight="1" x14ac:dyDescent="0.25">
      <c r="A54" s="5">
        <v>6</v>
      </c>
      <c r="B54" s="36">
        <v>5215</v>
      </c>
      <c r="C54" s="5">
        <f>IFERROR((VLOOKUP(B54,INSCRITOS!A:B,2,0)),"")</f>
        <v>0</v>
      </c>
      <c r="D54" s="5" t="str">
        <f>IFERROR((VLOOKUP(B54,INSCRITOS!A:C,3,0)),"")</f>
        <v>10-11 anos</v>
      </c>
      <c r="E54" s="6" t="str">
        <f>IFERROR((VLOOKUP(B54,INSCRITOS!A:D,4,0)),"")</f>
        <v>Rebeca Guerreiro</v>
      </c>
      <c r="F54" s="5" t="str">
        <f>IFERROR((VLOOKUP(B54,INSCRITOS!A:F,6,0)),"")</f>
        <v>F</v>
      </c>
      <c r="G54" s="6" t="str">
        <f>IFERROR((VLOOKUP(B54,INSCRITOS!A:H,8,0)),"")</f>
        <v>Extra</v>
      </c>
      <c r="H54" s="24">
        <v>9.5127314814814814E-3</v>
      </c>
      <c r="I54" s="50"/>
    </row>
    <row r="55" spans="1:9" ht="18" customHeight="1" x14ac:dyDescent="0.25">
      <c r="A55" s="5">
        <v>7</v>
      </c>
      <c r="B55" s="36">
        <v>174</v>
      </c>
      <c r="C55" s="5">
        <f>IFERROR((VLOOKUP(B55,INSCRITOS!A:B,2,0)),"")</f>
        <v>106301</v>
      </c>
      <c r="D55" s="5" t="str">
        <f>IFERROR((VLOOKUP(B55,INSCRITOS!A:C,3,0)),"")</f>
        <v>10-11 anos</v>
      </c>
      <c r="E55" s="6" t="str">
        <f>IFERROR((VLOOKUP(B55,INSCRITOS!A:D,4,0)),"")</f>
        <v>Bruna Silva</v>
      </c>
      <c r="F55" s="5" t="str">
        <f>IFERROR((VLOOKUP(B55,INSCRITOS!A:F,6,0)),"")</f>
        <v>F</v>
      </c>
      <c r="G55" s="6" t="str">
        <f>IFERROR((VLOOKUP(B55,INSCRITOS!A:H,8,0)),"")</f>
        <v>O2 Triatlo - S´look</v>
      </c>
      <c r="H55" s="24">
        <v>9.6429398148148143E-3</v>
      </c>
      <c r="I55" s="50">
        <v>97</v>
      </c>
    </row>
    <row r="56" spans="1:9" ht="18" customHeight="1" x14ac:dyDescent="0.25">
      <c r="A56" s="5">
        <v>8</v>
      </c>
      <c r="B56" s="36">
        <v>88</v>
      </c>
      <c r="C56" s="5">
        <f>IFERROR((VLOOKUP(B56,INSCRITOS!A:B,2,0)),"")</f>
        <v>107454</v>
      </c>
      <c r="D56" s="5" t="str">
        <f>IFERROR((VLOOKUP(B56,INSCRITOS!A:C,3,0)),"")</f>
        <v>10-11 anos</v>
      </c>
      <c r="E56" s="6" t="str">
        <f>IFERROR((VLOOKUP(B56,INSCRITOS!A:D,4,0)),"")</f>
        <v>Raquel Pereira</v>
      </c>
      <c r="F56" s="5" t="str">
        <f>IFERROR((VLOOKUP(B56,INSCRITOS!A:F,6,0)),"")</f>
        <v>F</v>
      </c>
      <c r="G56" s="6" t="str">
        <f>IFERROR((VLOOKUP(B56,INSCRITOS!A:H,8,0)),"")</f>
        <v>Triatlo de Faro</v>
      </c>
      <c r="H56" s="24">
        <v>9.7820601851851853E-3</v>
      </c>
      <c r="I56" s="50">
        <v>96</v>
      </c>
    </row>
    <row r="57" spans="1:9" ht="18" customHeight="1" x14ac:dyDescent="0.25">
      <c r="A57" s="5">
        <v>9</v>
      </c>
      <c r="B57" s="36">
        <v>61</v>
      </c>
      <c r="C57" s="5">
        <f>IFERROR((VLOOKUP(B57,INSCRITOS!A:B,2,0)),"")</f>
        <v>107440</v>
      </c>
      <c r="D57" s="5" t="str">
        <f>IFERROR((VLOOKUP(B57,INSCRITOS!A:C,3,0)),"")</f>
        <v>10-11 anos</v>
      </c>
      <c r="E57" s="6" t="str">
        <f>IFERROR((VLOOKUP(B57,INSCRITOS!A:D,4,0)),"")</f>
        <v>Zoe Condon</v>
      </c>
      <c r="F57" s="5" t="str">
        <f>IFERROR((VLOOKUP(B57,INSCRITOS!A:F,6,0)),"")</f>
        <v>F</v>
      </c>
      <c r="G57" s="6" t="str">
        <f>IFERROR((VLOOKUP(B57,INSCRITOS!A:H,8,0)),"")</f>
        <v>Triatlo de Faro</v>
      </c>
      <c r="H57" s="24">
        <v>1.0450925925925926E-2</v>
      </c>
      <c r="I57" s="50">
        <v>95</v>
      </c>
    </row>
    <row r="58" spans="1:9" ht="18" customHeight="1" x14ac:dyDescent="0.25">
      <c r="A58" s="5">
        <v>10</v>
      </c>
      <c r="B58" s="36">
        <v>1148</v>
      </c>
      <c r="C58" s="5">
        <f>IFERROR((VLOOKUP(B58,INSCRITOS!A:B,2,0)),"")</f>
        <v>105982</v>
      </c>
      <c r="D58" s="5" t="str">
        <f>IFERROR((VLOOKUP(B58,INSCRITOS!A:C,3,0)),"")</f>
        <v>10-11 anos</v>
      </c>
      <c r="E58" s="6" t="str">
        <f>IFERROR((VLOOKUP(B58,INSCRITOS!A:D,4,0)),"")</f>
        <v>Violeta Sousa</v>
      </c>
      <c r="F58" s="5" t="str">
        <f>IFERROR((VLOOKUP(B58,INSCRITOS!A:F,6,0)),"")</f>
        <v>F</v>
      </c>
      <c r="G58" s="6" t="str">
        <f>IFERROR((VLOOKUP(B58,INSCRITOS!A:H,8,0)),"")</f>
        <v>Fc Ferreiras</v>
      </c>
      <c r="H58" s="24">
        <v>1.0895254629629631E-2</v>
      </c>
      <c r="I58" s="50">
        <v>94</v>
      </c>
    </row>
    <row r="59" spans="1:9" ht="18" customHeight="1" x14ac:dyDescent="0.25">
      <c r="A59" s="5">
        <v>11</v>
      </c>
      <c r="B59" s="36">
        <v>110</v>
      </c>
      <c r="C59" s="5">
        <f>IFERROR((VLOOKUP(B59,INSCRITOS!A:B,2,0)),"")</f>
        <v>104965</v>
      </c>
      <c r="D59" s="5" t="str">
        <f>IFERROR((VLOOKUP(B59,INSCRITOS!A:C,3,0)),"")</f>
        <v>10-11 anos</v>
      </c>
      <c r="E59" s="6" t="str">
        <f>IFERROR((VLOOKUP(B59,INSCRITOS!A:D,4,0)),"")</f>
        <v>Mariana Guedes</v>
      </c>
      <c r="F59" s="5" t="str">
        <f>IFERROR((VLOOKUP(B59,INSCRITOS!A:F,6,0)),"")</f>
        <v>F</v>
      </c>
      <c r="G59" s="6" t="str">
        <f>IFERROR((VLOOKUP(B59,INSCRITOS!A:H,8,0)),"")</f>
        <v>Lusitano / Frusoal</v>
      </c>
      <c r="H59" s="24" t="s">
        <v>375</v>
      </c>
      <c r="I59" s="50"/>
    </row>
    <row r="60" spans="1:9" ht="18" customHeight="1" x14ac:dyDescent="0.25">
      <c r="A60" s="1"/>
      <c r="C60" s="1"/>
      <c r="D60" s="1"/>
      <c r="F60" s="1"/>
    </row>
    <row r="61" spans="1:9" ht="18" customHeight="1" x14ac:dyDescent="0.25">
      <c r="A61" s="18" t="s">
        <v>359</v>
      </c>
      <c r="B61" s="16"/>
      <c r="C61" s="18"/>
      <c r="D61" s="18"/>
      <c r="E61" s="18"/>
      <c r="F61" s="18"/>
      <c r="G61" s="18"/>
      <c r="I61" s="18"/>
    </row>
    <row r="62" spans="1:9" x14ac:dyDescent="0.25">
      <c r="A62" s="20" t="s">
        <v>17</v>
      </c>
      <c r="B62" s="20" t="s">
        <v>0</v>
      </c>
      <c r="C62" s="20" t="s">
        <v>1</v>
      </c>
      <c r="D62" s="20" t="s">
        <v>2</v>
      </c>
      <c r="E62" s="20" t="s">
        <v>3</v>
      </c>
      <c r="F62" s="20" t="s">
        <v>5</v>
      </c>
      <c r="G62" s="20" t="s">
        <v>7</v>
      </c>
      <c r="H62" s="22" t="s">
        <v>232</v>
      </c>
      <c r="I62" s="20" t="s">
        <v>18</v>
      </c>
    </row>
    <row r="63" spans="1:9" ht="18" customHeight="1" x14ac:dyDescent="0.25">
      <c r="A63" s="5">
        <v>1</v>
      </c>
      <c r="B63" s="76">
        <v>5237</v>
      </c>
      <c r="C63" s="5">
        <f>IFERROR((VLOOKUP(B63,INSCRITOS!A:B,2,0)),"")</f>
        <v>0</v>
      </c>
      <c r="D63" s="5" t="str">
        <f>IFERROR((VLOOKUP(B63,INSCRITOS!A:C,3,0)),"")</f>
        <v>12-13 anos</v>
      </c>
      <c r="E63" s="6" t="str">
        <f>IFERROR((VLOOKUP(B63,INSCRITOS!A:D,4,0)),"")</f>
        <v>Tomás Mateus</v>
      </c>
      <c r="F63" s="5" t="str">
        <f>IFERROR((VLOOKUP(B63,INSCRITOS!A:F,6,0)),"")</f>
        <v>M</v>
      </c>
      <c r="G63" s="6" t="str">
        <f>IFERROR((VLOOKUP(B63,INSCRITOS!A:H,8,0)),"")</f>
        <v>Extra</v>
      </c>
      <c r="H63" s="24">
        <v>7.5061342592592601E-3</v>
      </c>
      <c r="I63" s="50"/>
    </row>
    <row r="64" spans="1:9" ht="18" customHeight="1" x14ac:dyDescent="0.25">
      <c r="A64" s="5">
        <v>2</v>
      </c>
      <c r="B64" s="76">
        <v>5223</v>
      </c>
      <c r="C64" s="5">
        <f>IFERROR((VLOOKUP(B64,INSCRITOS!A:B,2,0)),"")</f>
        <v>0</v>
      </c>
      <c r="D64" s="5" t="str">
        <f>IFERROR((VLOOKUP(B64,INSCRITOS!A:C,3,0)),"")</f>
        <v>12-13 anos</v>
      </c>
      <c r="E64" s="6" t="str">
        <f>IFERROR((VLOOKUP(B64,INSCRITOS!A:D,4,0)),"")</f>
        <v>Martim Rodrigues</v>
      </c>
      <c r="F64" s="5" t="str">
        <f>IFERROR((VLOOKUP(B64,INSCRITOS!A:F,6,0)),"")</f>
        <v>M</v>
      </c>
      <c r="G64" s="6" t="str">
        <f>IFERROR((VLOOKUP(B64,INSCRITOS!A:H,8,0)),"")</f>
        <v>Extra</v>
      </c>
      <c r="H64" s="24">
        <v>7.7386574074074068E-3</v>
      </c>
      <c r="I64" s="50"/>
    </row>
    <row r="65" spans="1:9" ht="18" customHeight="1" x14ac:dyDescent="0.25">
      <c r="A65" s="5">
        <v>3</v>
      </c>
      <c r="B65" s="76">
        <v>1161</v>
      </c>
      <c r="C65" s="5">
        <f>IFERROR((VLOOKUP(B65,INSCRITOS!A:B,2,0)),"")</f>
        <v>105997</v>
      </c>
      <c r="D65" s="5" t="str">
        <f>IFERROR((VLOOKUP(B65,INSCRITOS!A:C,3,0)),"")</f>
        <v>12-13 anos</v>
      </c>
      <c r="E65" s="6" t="str">
        <f>IFERROR((VLOOKUP(B65,INSCRITOS!A:D,4,0)),"")</f>
        <v>Gonçalo Alemão</v>
      </c>
      <c r="F65" s="5" t="str">
        <f>IFERROR((VLOOKUP(B65,INSCRITOS!A:F,6,0)),"")</f>
        <v>M</v>
      </c>
      <c r="G65" s="6" t="str">
        <f>IFERROR((VLOOKUP(B65,INSCRITOS!A:H,8,0)),"")</f>
        <v>PORTINADO</v>
      </c>
      <c r="H65" s="24">
        <v>7.7788194444444432E-3</v>
      </c>
      <c r="I65" s="50">
        <v>100</v>
      </c>
    </row>
    <row r="66" spans="1:9" ht="18" customHeight="1" x14ac:dyDescent="0.25">
      <c r="A66" s="5">
        <v>4</v>
      </c>
      <c r="B66" s="76">
        <v>1023</v>
      </c>
      <c r="C66" s="5">
        <f>IFERROR((VLOOKUP(B66,INSCRITOS!A:B,2,0)),"")</f>
        <v>105634</v>
      </c>
      <c r="D66" s="5" t="str">
        <f>IFERROR((VLOOKUP(B66,INSCRITOS!A:C,3,0)),"")</f>
        <v>12-13 anos</v>
      </c>
      <c r="E66" s="6" t="str">
        <f>IFERROR((VLOOKUP(B66,INSCRITOS!A:D,4,0)),"")</f>
        <v>Simão Guerreiro</v>
      </c>
      <c r="F66" s="5" t="str">
        <f>IFERROR((VLOOKUP(B66,INSCRITOS!A:F,6,0)),"")</f>
        <v>M</v>
      </c>
      <c r="G66" s="6" t="str">
        <f>IFERROR((VLOOKUP(B66,INSCRITOS!A:H,8,0)),"")</f>
        <v>Centro de Ciclismo de Portimão</v>
      </c>
      <c r="H66" s="24">
        <v>7.8890046296296295E-3</v>
      </c>
      <c r="I66" s="50">
        <v>99</v>
      </c>
    </row>
    <row r="67" spans="1:9" ht="18" customHeight="1" x14ac:dyDescent="0.25">
      <c r="A67" s="5">
        <v>5</v>
      </c>
      <c r="B67" s="76">
        <v>1176</v>
      </c>
      <c r="C67" s="5">
        <f>IFERROR((VLOOKUP(B67,INSCRITOS!A:B,2,0)),"")</f>
        <v>106027</v>
      </c>
      <c r="D67" s="5" t="str">
        <f>IFERROR((VLOOKUP(B67,INSCRITOS!A:C,3,0)),"")</f>
        <v>12-13 anos</v>
      </c>
      <c r="E67" s="6" t="str">
        <f>IFERROR((VLOOKUP(B67,INSCRITOS!A:D,4,0)),"")</f>
        <v>Rafael Piteira</v>
      </c>
      <c r="F67" s="5" t="str">
        <f>IFERROR((VLOOKUP(B67,INSCRITOS!A:F,6,0)),"")</f>
        <v>M</v>
      </c>
      <c r="G67" s="6" t="str">
        <f>IFERROR((VLOOKUP(B67,INSCRITOS!A:H,8,0)),"")</f>
        <v>Triatlo de Faro</v>
      </c>
      <c r="H67" s="24">
        <v>8.3884259259259259E-3</v>
      </c>
      <c r="I67" s="50">
        <v>98</v>
      </c>
    </row>
    <row r="68" spans="1:9" ht="18" customHeight="1" x14ac:dyDescent="0.25">
      <c r="A68" s="5">
        <v>6</v>
      </c>
      <c r="B68" s="76">
        <v>5575</v>
      </c>
      <c r="C68" s="5">
        <f>IFERROR((VLOOKUP(B68,INSCRITOS!A:B,2,0)),"")</f>
        <v>0</v>
      </c>
      <c r="D68" s="5" t="str">
        <f>IFERROR((VLOOKUP(B68,INSCRITOS!A:C,3,0)),"")</f>
        <v>12-13 anos</v>
      </c>
      <c r="E68" s="6" t="str">
        <f>IFERROR((VLOOKUP(B68,INSCRITOS!A:D,4,0)),"")</f>
        <v>Afonso Brito</v>
      </c>
      <c r="F68" s="5" t="str">
        <f>IFERROR((VLOOKUP(B68,INSCRITOS!A:F,6,0)),"")</f>
        <v>M</v>
      </c>
      <c r="G68" s="6" t="str">
        <f>IFERROR((VLOOKUP(B68,INSCRITOS!A:H,8,0)),"")</f>
        <v>Extra</v>
      </c>
      <c r="H68" s="24">
        <v>8.4549768518518507E-3</v>
      </c>
      <c r="I68" s="50"/>
    </row>
    <row r="69" spans="1:9" ht="18" customHeight="1" x14ac:dyDescent="0.25">
      <c r="A69" s="5">
        <v>7</v>
      </c>
      <c r="B69" s="77">
        <v>5994</v>
      </c>
      <c r="C69" s="5">
        <f>IFERROR((VLOOKUP(B69,INSCRITOS!A:B,2,0)),"")</f>
        <v>0</v>
      </c>
      <c r="D69" s="5" t="str">
        <f>IFERROR((VLOOKUP(B69,INSCRITOS!A:C,3,0)),"")</f>
        <v>12-13 anos</v>
      </c>
      <c r="E69" s="6" t="str">
        <f>IFERROR((VLOOKUP(B69,INSCRITOS!A:D,4,0)),"")</f>
        <v>Martim Silva</v>
      </c>
      <c r="F69" s="5" t="str">
        <f>IFERROR((VLOOKUP(B69,INSCRITOS!A:F,6,0)),"")</f>
        <v>M</v>
      </c>
      <c r="G69" s="6" t="str">
        <f>IFERROR((VLOOKUP(B69,INSCRITOS!A:H,8,0)),"")</f>
        <v>Extra</v>
      </c>
      <c r="H69" s="24">
        <v>8.6662037037037037E-3</v>
      </c>
      <c r="I69" s="50"/>
    </row>
    <row r="70" spans="1:9" ht="18" customHeight="1" x14ac:dyDescent="0.25">
      <c r="A70" s="5">
        <v>8</v>
      </c>
      <c r="B70" s="76">
        <v>5252</v>
      </c>
      <c r="C70" s="5">
        <f>IFERROR((VLOOKUP(B70,INSCRITOS!A:B,2,0)),"")</f>
        <v>0</v>
      </c>
      <c r="D70" s="5" t="str">
        <f>IFERROR((VLOOKUP(B70,INSCRITOS!A:C,3,0)),"")</f>
        <v>12-13 anos</v>
      </c>
      <c r="E70" s="6" t="str">
        <f>IFERROR((VLOOKUP(B70,INSCRITOS!A:D,4,0)),"")</f>
        <v>Afonso Alves</v>
      </c>
      <c r="F70" s="5" t="str">
        <f>IFERROR((VLOOKUP(B70,INSCRITOS!A:F,6,0)),"")</f>
        <v>M</v>
      </c>
      <c r="G70" s="6" t="str">
        <f>IFERROR((VLOOKUP(B70,INSCRITOS!A:H,8,0)),"")</f>
        <v>Extra</v>
      </c>
      <c r="H70" s="24">
        <v>8.7954861111111098E-3</v>
      </c>
      <c r="I70" s="50"/>
    </row>
    <row r="71" spans="1:9" ht="18" customHeight="1" x14ac:dyDescent="0.25">
      <c r="A71" s="5">
        <v>9</v>
      </c>
      <c r="B71" s="76">
        <v>5258</v>
      </c>
      <c r="C71" s="5">
        <f>IFERROR((VLOOKUP(B71,INSCRITOS!A:B,2,0)),"")</f>
        <v>0</v>
      </c>
      <c r="D71" s="5" t="str">
        <f>IFERROR((VLOOKUP(B71,INSCRITOS!A:C,3,0)),"")</f>
        <v>12-13 anos</v>
      </c>
      <c r="E71" s="6" t="str">
        <f>IFERROR((VLOOKUP(B71,INSCRITOS!A:D,4,0)),"")</f>
        <v>Sebastião Maia</v>
      </c>
      <c r="F71" s="5" t="str">
        <f>IFERROR((VLOOKUP(B71,INSCRITOS!A:F,6,0)),"")</f>
        <v>M</v>
      </c>
      <c r="G71" s="6" t="str">
        <f>IFERROR((VLOOKUP(B71,INSCRITOS!A:H,8,0)),"")</f>
        <v>Extra</v>
      </c>
      <c r="H71" s="24">
        <v>8.9863425925925926E-3</v>
      </c>
      <c r="I71" s="50"/>
    </row>
    <row r="72" spans="1:9" ht="18" customHeight="1" x14ac:dyDescent="0.25">
      <c r="A72" s="5">
        <v>10</v>
      </c>
      <c r="B72" s="76">
        <v>988</v>
      </c>
      <c r="C72" s="5">
        <f>IFERROR((VLOOKUP(B72,INSCRITOS!A:B,2,0)),"")</f>
        <v>105306</v>
      </c>
      <c r="D72" s="5" t="str">
        <f>IFERROR((VLOOKUP(B72,INSCRITOS!A:C,3,0)),"")</f>
        <v>12-13 anos</v>
      </c>
      <c r="E72" s="6" t="str">
        <f>IFERROR((VLOOKUP(B72,INSCRITOS!A:D,4,0)),"")</f>
        <v>Martim Diogo</v>
      </c>
      <c r="F72" s="5" t="str">
        <f>IFERROR((VLOOKUP(B72,INSCRITOS!A:F,6,0)),"")</f>
        <v>M</v>
      </c>
      <c r="G72" s="6" t="str">
        <f>IFERROR((VLOOKUP(B72,INSCRITOS!A:H,8,0)),"")</f>
        <v>Triatlo de Faro</v>
      </c>
      <c r="H72" s="24">
        <v>9.0687499999999987E-3</v>
      </c>
      <c r="I72" s="50">
        <v>97</v>
      </c>
    </row>
    <row r="73" spans="1:9" ht="18" customHeight="1" x14ac:dyDescent="0.25">
      <c r="A73" s="5">
        <v>11</v>
      </c>
      <c r="B73" s="76">
        <v>481</v>
      </c>
      <c r="C73" s="5">
        <f>IFERROR((VLOOKUP(B73,INSCRITOS!A:B,2,0)),"")</f>
        <v>104350</v>
      </c>
      <c r="D73" s="5" t="str">
        <f>IFERROR((VLOOKUP(B73,INSCRITOS!A:C,3,0)),"")</f>
        <v>12-13 anos</v>
      </c>
      <c r="E73" s="6" t="str">
        <f>IFERROR((VLOOKUP(B73,INSCRITOS!A:D,4,0)),"")</f>
        <v>Gabriel Miravent</v>
      </c>
      <c r="F73" s="5" t="str">
        <f>IFERROR((VLOOKUP(B73,INSCRITOS!A:F,6,0)),"")</f>
        <v>M</v>
      </c>
      <c r="G73" s="6" t="str">
        <f>IFERROR((VLOOKUP(B73,INSCRITOS!A:H,8,0)),"")</f>
        <v>Lusitano / Frusoal</v>
      </c>
      <c r="H73" s="24">
        <v>9.0946759259259262E-3</v>
      </c>
      <c r="I73" s="50">
        <v>96</v>
      </c>
    </row>
    <row r="74" spans="1:9" ht="18" customHeight="1" x14ac:dyDescent="0.25">
      <c r="A74" s="5">
        <v>12</v>
      </c>
      <c r="B74" s="76">
        <v>5229</v>
      </c>
      <c r="C74" s="5">
        <f>IFERROR((VLOOKUP(B74,INSCRITOS!A:B,2,0)),"")</f>
        <v>0</v>
      </c>
      <c r="D74" s="5" t="str">
        <f>IFERROR((VLOOKUP(B74,INSCRITOS!A:C,3,0)),"")</f>
        <v>12-13 anos</v>
      </c>
      <c r="E74" s="6" t="str">
        <f>IFERROR((VLOOKUP(B74,INSCRITOS!A:D,4,0)),"")</f>
        <v>João Rosa</v>
      </c>
      <c r="F74" s="5" t="str">
        <f>IFERROR((VLOOKUP(B74,INSCRITOS!A:F,6,0)),"")</f>
        <v>M</v>
      </c>
      <c r="G74" s="6" t="str">
        <f>IFERROR((VLOOKUP(B74,INSCRITOS!A:H,8,0)),"")</f>
        <v>Extra</v>
      </c>
      <c r="H74" s="24">
        <v>9.5337962962962972E-3</v>
      </c>
      <c r="I74" s="50"/>
    </row>
    <row r="75" spans="1:9" ht="18" customHeight="1" x14ac:dyDescent="0.25">
      <c r="A75" s="5">
        <v>13</v>
      </c>
      <c r="B75" s="76">
        <v>975</v>
      </c>
      <c r="C75" s="5">
        <f>IFERROR((VLOOKUP(B75,INSCRITOS!A:B,2,0)),"")</f>
        <v>105304</v>
      </c>
      <c r="D75" s="5" t="str">
        <f>IFERROR((VLOOKUP(B75,INSCRITOS!A:C,3,0)),"")</f>
        <v>12-13 anos</v>
      </c>
      <c r="E75" s="6" t="str">
        <f>IFERROR((VLOOKUP(B75,INSCRITOS!A:D,4,0)),"")</f>
        <v>Francisco Diogo</v>
      </c>
      <c r="F75" s="5" t="str">
        <f>IFERROR((VLOOKUP(B75,INSCRITOS!A:F,6,0)),"")</f>
        <v>M</v>
      </c>
      <c r="G75" s="6" t="str">
        <f>IFERROR((VLOOKUP(B75,INSCRITOS!A:H,8,0)),"")</f>
        <v>Triatlo de Faro</v>
      </c>
      <c r="H75" s="24">
        <v>9.5500000000000012E-3</v>
      </c>
      <c r="I75" s="50">
        <v>95</v>
      </c>
    </row>
    <row r="76" spans="1:9" ht="18" customHeight="1" x14ac:dyDescent="0.25">
      <c r="A76" s="5">
        <v>14</v>
      </c>
      <c r="B76" s="76">
        <v>65</v>
      </c>
      <c r="C76" s="5">
        <f>IFERROR((VLOOKUP(B76,INSCRITOS!A:B,2,0)),"")</f>
        <v>107443</v>
      </c>
      <c r="D76" s="5" t="str">
        <f>IFERROR((VLOOKUP(B76,INSCRITOS!A:C,3,0)),"")</f>
        <v>12-13 anos</v>
      </c>
      <c r="E76" s="6" t="str">
        <f>IFERROR((VLOOKUP(B76,INSCRITOS!A:D,4,0)),"")</f>
        <v>Tiago Rosária</v>
      </c>
      <c r="F76" s="5" t="str">
        <f>IFERROR((VLOOKUP(B76,INSCRITOS!A:F,6,0)),"")</f>
        <v>M</v>
      </c>
      <c r="G76" s="6" t="str">
        <f>IFERROR((VLOOKUP(B76,INSCRITOS!A:H,8,0)),"")</f>
        <v>Triatlo de Faro</v>
      </c>
      <c r="H76" s="24">
        <v>9.585648148148147E-3</v>
      </c>
      <c r="I76" s="50">
        <v>94</v>
      </c>
    </row>
    <row r="77" spans="1:9" ht="18" customHeight="1" x14ac:dyDescent="0.25">
      <c r="A77" s="5">
        <v>15</v>
      </c>
      <c r="B77" s="76">
        <v>944</v>
      </c>
      <c r="C77" s="5">
        <f>IFERROR((VLOOKUP(B77,INSCRITOS!A:B,2,0)),"")</f>
        <v>105284</v>
      </c>
      <c r="D77" s="5" t="str">
        <f>IFERROR((VLOOKUP(B77,INSCRITOS!A:C,3,0)),"")</f>
        <v>12-13 anos</v>
      </c>
      <c r="E77" s="6" t="str">
        <f>IFERROR((VLOOKUP(B77,INSCRITOS!A:D,4,0)),"")</f>
        <v>Afonso Rochate</v>
      </c>
      <c r="F77" s="5" t="str">
        <f>IFERROR((VLOOKUP(B77,INSCRITOS!A:F,6,0)),"")</f>
        <v>M</v>
      </c>
      <c r="G77" s="6" t="str">
        <f>IFERROR((VLOOKUP(B77,INSCRITOS!A:H,8,0)),"")</f>
        <v>PORTINADO</v>
      </c>
      <c r="H77" s="24">
        <v>9.8469907407407412E-3</v>
      </c>
      <c r="I77" s="50">
        <v>93</v>
      </c>
    </row>
    <row r="78" spans="1:9" ht="18" customHeight="1" x14ac:dyDescent="0.25">
      <c r="A78" s="5">
        <v>16</v>
      </c>
      <c r="B78" s="76">
        <v>1392</v>
      </c>
      <c r="C78" s="5">
        <f>IFERROR((VLOOKUP(B78,INSCRITOS!A:B,2,0)),"")</f>
        <v>106339</v>
      </c>
      <c r="D78" s="5" t="str">
        <f>IFERROR((VLOOKUP(B78,INSCRITOS!A:C,3,0)),"")</f>
        <v>12-13 anos</v>
      </c>
      <c r="E78" s="6" t="str">
        <f>IFERROR((VLOOKUP(B78,INSCRITOS!A:D,4,0)),"")</f>
        <v>Duarte Vilanova</v>
      </c>
      <c r="F78" s="5" t="str">
        <f>IFERROR((VLOOKUP(B78,INSCRITOS!A:F,6,0)),"")</f>
        <v>M</v>
      </c>
      <c r="G78" s="6" t="str">
        <f>IFERROR((VLOOKUP(B78,INSCRITOS!A:H,8,0)),"")</f>
        <v>Lusitano / Frusoal</v>
      </c>
      <c r="H78" s="24">
        <v>1.0143287037037037E-2</v>
      </c>
      <c r="I78" s="50">
        <v>92</v>
      </c>
    </row>
    <row r="79" spans="1:9" ht="18" customHeight="1" x14ac:dyDescent="0.25">
      <c r="A79" s="5">
        <v>17</v>
      </c>
      <c r="B79" s="76">
        <v>5596</v>
      </c>
      <c r="C79" s="5">
        <f>IFERROR((VLOOKUP(B79,INSCRITOS!A:B,2,0)),"")</f>
        <v>0</v>
      </c>
      <c r="D79" s="5" t="str">
        <f>IFERROR((VLOOKUP(B79,INSCRITOS!A:C,3,0)),"")</f>
        <v>12-13 anos</v>
      </c>
      <c r="E79" s="6" t="str">
        <f>IFERROR((VLOOKUP(B79,INSCRITOS!A:D,4,0)),"")</f>
        <v>Gabriel Duarte</v>
      </c>
      <c r="F79" s="5" t="str">
        <f>IFERROR((VLOOKUP(B79,INSCRITOS!A:F,6,0)),"")</f>
        <v>M</v>
      </c>
      <c r="G79" s="6" t="str">
        <f>IFERROR((VLOOKUP(B79,INSCRITOS!A:H,8,0)),"")</f>
        <v>Extra</v>
      </c>
      <c r="H79" s="24">
        <v>1.0613541666666665E-2</v>
      </c>
      <c r="I79" s="50"/>
    </row>
    <row r="80" spans="1:9" ht="18" customHeight="1" x14ac:dyDescent="0.25">
      <c r="A80" s="5">
        <v>18</v>
      </c>
      <c r="B80" s="76">
        <v>24</v>
      </c>
      <c r="C80" s="5">
        <f>IFERROR((VLOOKUP(B80,INSCRITOS!A:B,2,0)),"")</f>
        <v>107416</v>
      </c>
      <c r="D80" s="5" t="str">
        <f>IFERROR((VLOOKUP(B80,INSCRITOS!A:C,3,0)),"")</f>
        <v>12-13 anos</v>
      </c>
      <c r="E80" s="6" t="str">
        <f>IFERROR((VLOOKUP(B80,INSCRITOS!A:D,4,0)),"")</f>
        <v>João Santos</v>
      </c>
      <c r="F80" s="5" t="str">
        <f>IFERROR((VLOOKUP(B80,INSCRITOS!A:F,6,0)),"")</f>
        <v>M</v>
      </c>
      <c r="G80" s="6" t="str">
        <f>IFERROR((VLOOKUP(B80,INSCRITOS!A:H,8,0)),"")</f>
        <v>Fc Ferreiras</v>
      </c>
      <c r="H80" s="24">
        <v>1.0957986111111111E-2</v>
      </c>
      <c r="I80" s="50">
        <v>91</v>
      </c>
    </row>
    <row r="81" spans="1:9" ht="18" customHeight="1" x14ac:dyDescent="0.25">
      <c r="A81" s="5">
        <v>19</v>
      </c>
      <c r="B81" s="76">
        <v>203</v>
      </c>
      <c r="C81" s="5">
        <f>IFERROR((VLOOKUP(B81,INSCRITOS!A:B,2,0)),"")</f>
        <v>104963</v>
      </c>
      <c r="D81" s="5" t="str">
        <f>IFERROR((VLOOKUP(B81,INSCRITOS!A:C,3,0)),"")</f>
        <v>12-13 anos</v>
      </c>
      <c r="E81" s="6" t="str">
        <f>IFERROR((VLOOKUP(B81,INSCRITOS!A:D,4,0)),"")</f>
        <v>Martim Viegas</v>
      </c>
      <c r="F81" s="5" t="str">
        <f>IFERROR((VLOOKUP(B81,INSCRITOS!A:F,6,0)),"")</f>
        <v>M</v>
      </c>
      <c r="G81" s="6" t="str">
        <f>IFERROR((VLOOKUP(B81,INSCRITOS!A:H,8,0)),"")</f>
        <v>Lusitano / Frusoal</v>
      </c>
      <c r="H81" s="24">
        <v>1.0963773148148148E-2</v>
      </c>
      <c r="I81" s="50">
        <v>90</v>
      </c>
    </row>
    <row r="82" spans="1:9" ht="18" customHeight="1" x14ac:dyDescent="0.25">
      <c r="A82" s="5">
        <v>20</v>
      </c>
      <c r="B82" s="76">
        <v>63</v>
      </c>
      <c r="C82" s="5">
        <f>IFERROR((VLOOKUP(B82,INSCRITOS!A:B,2,0)),"")</f>
        <v>107442</v>
      </c>
      <c r="D82" s="5" t="str">
        <f>IFERROR((VLOOKUP(B82,INSCRITOS!A:C,3,0)),"")</f>
        <v>12-13 anos</v>
      </c>
      <c r="E82" s="6" t="str">
        <f>IFERROR((VLOOKUP(B82,INSCRITOS!A:D,4,0)),"")</f>
        <v>Rafael Rodrigues</v>
      </c>
      <c r="F82" s="5" t="str">
        <f>IFERROR((VLOOKUP(B82,INSCRITOS!A:F,6,0)),"")</f>
        <v>M</v>
      </c>
      <c r="G82" s="6" t="str">
        <f>IFERROR((VLOOKUP(B82,INSCRITOS!A:H,8,0)),"")</f>
        <v>Triatlo de Faro</v>
      </c>
      <c r="H82" s="24">
        <v>1.2135416666666668E-2</v>
      </c>
      <c r="I82" s="50">
        <v>89</v>
      </c>
    </row>
    <row r="83" spans="1:9" ht="18" customHeight="1" x14ac:dyDescent="0.25">
      <c r="A83" s="1"/>
      <c r="B83" s="45"/>
      <c r="C83" s="1"/>
      <c r="D83" s="1"/>
      <c r="F83" s="1"/>
      <c r="H83" s="33"/>
      <c r="I83" s="74"/>
    </row>
    <row r="84" spans="1:9" ht="18" customHeight="1" x14ac:dyDescent="0.25">
      <c r="A84" s="18" t="s">
        <v>360</v>
      </c>
      <c r="B84" s="78"/>
      <c r="C84" s="18"/>
      <c r="D84" s="18"/>
      <c r="E84" s="18"/>
      <c r="F84" s="18"/>
      <c r="G84" s="18"/>
      <c r="I84" s="18"/>
    </row>
    <row r="85" spans="1:9" x14ac:dyDescent="0.25">
      <c r="A85" s="20" t="s">
        <v>17</v>
      </c>
      <c r="B85" s="20" t="s">
        <v>0</v>
      </c>
      <c r="C85" s="20" t="s">
        <v>1</v>
      </c>
      <c r="D85" s="20" t="s">
        <v>2</v>
      </c>
      <c r="E85" s="20" t="s">
        <v>3</v>
      </c>
      <c r="F85" s="20" t="s">
        <v>5</v>
      </c>
      <c r="G85" s="20" t="s">
        <v>7</v>
      </c>
      <c r="H85" s="22" t="s">
        <v>232</v>
      </c>
      <c r="I85" s="20" t="s">
        <v>18</v>
      </c>
    </row>
    <row r="86" spans="1:9" ht="18" customHeight="1" x14ac:dyDescent="0.25">
      <c r="A86" s="5">
        <v>1</v>
      </c>
      <c r="B86" s="36">
        <v>5214</v>
      </c>
      <c r="C86" s="5">
        <f>IFERROR((VLOOKUP(B86,INSCRITOS!A:B,2,0)),"")</f>
        <v>105002</v>
      </c>
      <c r="D86" s="5" t="str">
        <f>IFERROR((VLOOKUP(B86,INSCRITOS!A:C,3,0)),"")</f>
        <v>12-13 anos</v>
      </c>
      <c r="E86" s="6" t="str">
        <f>IFERROR((VLOOKUP(B86,INSCRITOS!A:D,4,0)),"")</f>
        <v>Bárbara Coelho</v>
      </c>
      <c r="F86" s="5" t="str">
        <f>IFERROR((VLOOKUP(B86,INSCRITOS!A:F,6,0)),"")</f>
        <v>F</v>
      </c>
      <c r="G86" s="6" t="str">
        <f>IFERROR((VLOOKUP(B86,INSCRITOS!A:H,8,0)),"")</f>
        <v>Bike Clube S. Brás</v>
      </c>
      <c r="H86" s="24">
        <v>8.2459490740740739E-3</v>
      </c>
      <c r="I86" s="50">
        <v>100</v>
      </c>
    </row>
    <row r="87" spans="1:9" ht="18" customHeight="1" x14ac:dyDescent="0.25">
      <c r="A87" s="5">
        <v>3</v>
      </c>
      <c r="B87" s="36">
        <v>1308</v>
      </c>
      <c r="C87" s="5">
        <f>IFERROR((VLOOKUP(B87,INSCRITOS!A:B,2,0)),"")</f>
        <v>107342</v>
      </c>
      <c r="D87" s="5" t="str">
        <f>IFERROR((VLOOKUP(B87,INSCRITOS!A:C,3,0)),"")</f>
        <v>12-13 anos</v>
      </c>
      <c r="E87" s="6" t="str">
        <f>IFERROR((VLOOKUP(B87,INSCRITOS!A:D,4,0)),"")</f>
        <v>Lara Roque</v>
      </c>
      <c r="F87" s="5" t="str">
        <f>IFERROR((VLOOKUP(B87,INSCRITOS!A:F,6,0)),"")</f>
        <v>F</v>
      </c>
      <c r="G87" s="6" t="str">
        <f>IFERROR((VLOOKUP(B87,INSCRITOS!A:H,8,0)),"")</f>
        <v>Centro de Ciclismo de Portimão</v>
      </c>
      <c r="H87" s="24">
        <v>8.3421296296296282E-3</v>
      </c>
      <c r="I87" s="50">
        <v>99</v>
      </c>
    </row>
    <row r="88" spans="1:9" ht="18" customHeight="1" x14ac:dyDescent="0.25">
      <c r="A88" s="5">
        <v>4</v>
      </c>
      <c r="B88" s="36">
        <v>938</v>
      </c>
      <c r="C88" s="5">
        <f>IFERROR((VLOOKUP(B88,INSCRITOS!A:B,2,0)),"")</f>
        <v>105283</v>
      </c>
      <c r="D88" s="5" t="str">
        <f>IFERROR((VLOOKUP(B88,INSCRITOS!A:C,3,0)),"")</f>
        <v>12-13 anos</v>
      </c>
      <c r="E88" s="6" t="str">
        <f>IFERROR((VLOOKUP(B88,INSCRITOS!A:D,4,0)),"")</f>
        <v>Vitoria Pita</v>
      </c>
      <c r="F88" s="5" t="str">
        <f>IFERROR((VLOOKUP(B88,INSCRITOS!A:F,6,0)),"")</f>
        <v>F</v>
      </c>
      <c r="G88" s="6" t="str">
        <f>IFERROR((VLOOKUP(B88,INSCRITOS!A:H,8,0)),"")</f>
        <v>PORTINADO</v>
      </c>
      <c r="H88" s="24">
        <v>8.67037037037037E-3</v>
      </c>
      <c r="I88" s="50">
        <v>98</v>
      </c>
    </row>
    <row r="89" spans="1:9" ht="18" customHeight="1" x14ac:dyDescent="0.25">
      <c r="A89" s="5">
        <v>5</v>
      </c>
      <c r="B89" s="36">
        <v>5999</v>
      </c>
      <c r="C89" s="5">
        <f>IFERROR((VLOOKUP(B89,INSCRITOS!A:B,2,0)),"")</f>
        <v>0</v>
      </c>
      <c r="D89" s="5" t="str">
        <f>IFERROR((VLOOKUP(B89,INSCRITOS!A:C,3,0)),"")</f>
        <v>12-13 anos</v>
      </c>
      <c r="E89" s="6" t="str">
        <f>IFERROR((VLOOKUP(B89,INSCRITOS!A:D,4,0)),"")</f>
        <v>Laura Santos</v>
      </c>
      <c r="F89" s="5" t="str">
        <f>IFERROR((VLOOKUP(B89,INSCRITOS!A:F,6,0)),"")</f>
        <v>F</v>
      </c>
      <c r="G89" s="6" t="str">
        <f>IFERROR((VLOOKUP(B89,INSCRITOS!A:H,8,0)),"")</f>
        <v>Extra</v>
      </c>
      <c r="H89" s="24">
        <v>1.0032638888888888E-2</v>
      </c>
      <c r="I89" s="50"/>
    </row>
    <row r="90" spans="1:9" ht="18" customHeight="1" x14ac:dyDescent="0.25">
      <c r="A90" s="5">
        <v>6</v>
      </c>
      <c r="B90" s="36">
        <v>1305</v>
      </c>
      <c r="C90" s="5">
        <f>IFERROR((VLOOKUP(B90,INSCRITOS!A:B,2,0)),"")</f>
        <v>105336</v>
      </c>
      <c r="D90" s="5" t="str">
        <f>IFERROR((VLOOKUP(B90,INSCRITOS!A:C,3,0)),"")</f>
        <v>12-13 anos</v>
      </c>
      <c r="E90" s="6" t="str">
        <f>IFERROR((VLOOKUP(B90,INSCRITOS!A:D,4,0)),"")</f>
        <v>Leonor Lima Cabrita</v>
      </c>
      <c r="F90" s="5" t="str">
        <f>IFERROR((VLOOKUP(B90,INSCRITOS!A:F,6,0)),"")</f>
        <v>F</v>
      </c>
      <c r="G90" s="6" t="str">
        <f>IFERROR((VLOOKUP(B90,INSCRITOS!A:H,8,0)),"")</f>
        <v>Triatlo de Faro</v>
      </c>
      <c r="H90" s="24">
        <v>1.1316666666666668E-2</v>
      </c>
      <c r="I90" s="50">
        <v>97</v>
      </c>
    </row>
    <row r="91" spans="1:9" ht="18" customHeight="1" x14ac:dyDescent="0.25">
      <c r="A91" s="5">
        <v>7</v>
      </c>
      <c r="B91" s="36">
        <v>1306</v>
      </c>
      <c r="C91" s="5">
        <f>IFERROR((VLOOKUP(B91,INSCRITOS!A:B,2,0)),"")</f>
        <v>105337</v>
      </c>
      <c r="D91" s="5" t="str">
        <f>IFERROR((VLOOKUP(B91,INSCRITOS!A:C,3,0)),"")</f>
        <v>12-13 anos</v>
      </c>
      <c r="E91" s="6" t="str">
        <f>IFERROR((VLOOKUP(B91,INSCRITOS!A:D,4,0)),"")</f>
        <v>Helena Lima Cabrita</v>
      </c>
      <c r="F91" s="5" t="str">
        <f>IFERROR((VLOOKUP(B91,INSCRITOS!A:F,6,0)),"")</f>
        <v>F</v>
      </c>
      <c r="G91" s="6" t="str">
        <f>IFERROR((VLOOKUP(B91,INSCRITOS!A:H,8,0)),"")</f>
        <v>Triatlo de Faro</v>
      </c>
      <c r="H91" s="24">
        <v>1.2823148148148148E-2</v>
      </c>
      <c r="I91" s="50">
        <v>96</v>
      </c>
    </row>
    <row r="92" spans="1:9" ht="18" customHeight="1" x14ac:dyDescent="0.25">
      <c r="A92" s="1"/>
      <c r="C92" s="1"/>
      <c r="D92" s="1"/>
      <c r="F92" s="1"/>
    </row>
    <row r="93" spans="1:9" x14ac:dyDescent="0.25">
      <c r="A93" s="18" t="s">
        <v>361</v>
      </c>
      <c r="B93" s="16"/>
      <c r="C93" s="18"/>
      <c r="D93" s="18"/>
      <c r="E93" s="18"/>
      <c r="F93" s="18"/>
      <c r="G93" s="18"/>
      <c r="H93" s="19"/>
      <c r="I93" s="18"/>
    </row>
    <row r="94" spans="1:9" x14ac:dyDescent="0.25">
      <c r="A94" s="20" t="s">
        <v>17</v>
      </c>
      <c r="B94" s="20" t="s">
        <v>0</v>
      </c>
      <c r="C94" s="20" t="s">
        <v>1</v>
      </c>
      <c r="D94" s="20" t="s">
        <v>2</v>
      </c>
      <c r="E94" s="20" t="s">
        <v>3</v>
      </c>
      <c r="F94" s="20" t="s">
        <v>5</v>
      </c>
      <c r="G94" s="20" t="s">
        <v>7</v>
      </c>
      <c r="H94" s="22" t="s">
        <v>232</v>
      </c>
      <c r="I94" s="20" t="s">
        <v>18</v>
      </c>
    </row>
    <row r="95" spans="1:9" ht="18" customHeight="1" x14ac:dyDescent="0.25">
      <c r="A95" s="5">
        <v>1</v>
      </c>
      <c r="B95" s="76">
        <v>5991</v>
      </c>
      <c r="C95" s="5">
        <f>IFERROR((VLOOKUP(B95,INSCRITOS!A:B,2,0)),"")</f>
        <v>105000</v>
      </c>
      <c r="D95" s="5" t="str">
        <f>IFERROR((VLOOKUP(B95,INSCRITOS!A:C,3,0)),"")</f>
        <v>14-15 anos</v>
      </c>
      <c r="E95" s="6" t="str">
        <f>IFERROR((VLOOKUP(B95,INSCRITOS!A:D,4,0)),"")</f>
        <v>Francisco Silva</v>
      </c>
      <c r="F95" s="5" t="str">
        <f>IFERROR((VLOOKUP(B95,INSCRITOS!A:F,6,0)),"")</f>
        <v>M</v>
      </c>
      <c r="G95" s="6" t="str">
        <f>IFERROR((VLOOKUP(B95,INSCRITOS!A:H,8,0)),"")</f>
        <v>Bike Clube S. Brás</v>
      </c>
      <c r="H95" s="24">
        <v>1.2347916666666667E-2</v>
      </c>
      <c r="I95" s="79">
        <v>100</v>
      </c>
    </row>
    <row r="96" spans="1:9" ht="18" customHeight="1" x14ac:dyDescent="0.25">
      <c r="A96" s="5">
        <v>2</v>
      </c>
      <c r="B96" s="76">
        <v>5617</v>
      </c>
      <c r="C96" s="5">
        <f>IFERROR((VLOOKUP(B96,INSCRITOS!A:B,2,0)),"")</f>
        <v>0</v>
      </c>
      <c r="D96" s="5" t="str">
        <f>IFERROR((VLOOKUP(B96,INSCRITOS!A:C,3,0)),"")</f>
        <v>14-15 anos</v>
      </c>
      <c r="E96" s="6" t="str">
        <f>IFERROR((VLOOKUP(B96,INSCRITOS!A:D,4,0)),"")</f>
        <v>José Chanan</v>
      </c>
      <c r="F96" s="5" t="str">
        <f>IFERROR((VLOOKUP(B96,INSCRITOS!A:F,6,0)),"")</f>
        <v>M</v>
      </c>
      <c r="G96" s="6" t="str">
        <f>IFERROR((VLOOKUP(B96,INSCRITOS!A:H,8,0)),"")</f>
        <v>Extra</v>
      </c>
      <c r="H96" s="24">
        <v>1.313449074074074E-2</v>
      </c>
      <c r="I96" s="50"/>
    </row>
    <row r="97" spans="1:9" ht="18" customHeight="1" x14ac:dyDescent="0.25">
      <c r="A97" s="5">
        <v>3</v>
      </c>
      <c r="B97" s="76">
        <v>1162</v>
      </c>
      <c r="C97" s="5">
        <f>IFERROR((VLOOKUP(B97,INSCRITOS!A:B,2,0)),"")</f>
        <v>105998</v>
      </c>
      <c r="D97" s="5" t="str">
        <f>IFERROR((VLOOKUP(B97,INSCRITOS!A:C,3,0)),"")</f>
        <v>14-15 anos</v>
      </c>
      <c r="E97" s="6" t="str">
        <f>IFERROR((VLOOKUP(B97,INSCRITOS!A:D,4,0)),"")</f>
        <v>Afonso Alemão</v>
      </c>
      <c r="F97" s="5" t="str">
        <f>IFERROR((VLOOKUP(B97,INSCRITOS!A:F,6,0)),"")</f>
        <v>M</v>
      </c>
      <c r="G97" s="6" t="str">
        <f>IFERROR((VLOOKUP(B97,INSCRITOS!A:H,8,0)),"")</f>
        <v>PORTINADO</v>
      </c>
      <c r="H97" s="24">
        <v>1.3220717592592591E-2</v>
      </c>
      <c r="I97" s="50">
        <v>99</v>
      </c>
    </row>
    <row r="98" spans="1:9" ht="18" customHeight="1" x14ac:dyDescent="0.25">
      <c r="A98" s="5">
        <v>4</v>
      </c>
      <c r="B98" s="76">
        <v>553</v>
      </c>
      <c r="C98" s="5">
        <f>IFERROR((VLOOKUP(B98,INSCRITOS!A:B,2,0)),"")</f>
        <v>105113</v>
      </c>
      <c r="D98" s="5" t="str">
        <f>IFERROR((VLOOKUP(B98,INSCRITOS!A:C,3,0)),"")</f>
        <v>14-15 anos</v>
      </c>
      <c r="E98" s="6" t="str">
        <f>IFERROR((VLOOKUP(B98,INSCRITOS!A:D,4,0)),"")</f>
        <v>Alexandre Arvela</v>
      </c>
      <c r="F98" s="5" t="str">
        <f>IFERROR((VLOOKUP(B98,INSCRITOS!A:F,6,0)),"")</f>
        <v>M</v>
      </c>
      <c r="G98" s="6" t="str">
        <f>IFERROR((VLOOKUP(B98,INSCRITOS!A:H,8,0)),"")</f>
        <v>Fc Ferreiras</v>
      </c>
      <c r="H98" s="24">
        <v>1.3580555555555556E-2</v>
      </c>
      <c r="I98" s="50">
        <v>98</v>
      </c>
    </row>
    <row r="99" spans="1:9" ht="18" customHeight="1" x14ac:dyDescent="0.25">
      <c r="A99" s="5">
        <v>6</v>
      </c>
      <c r="B99" s="76">
        <v>5226</v>
      </c>
      <c r="C99" s="5">
        <f>IFERROR((VLOOKUP(B99,INSCRITOS!A:B,2,0)),"")</f>
        <v>107663</v>
      </c>
      <c r="D99" s="5" t="str">
        <f>IFERROR((VLOOKUP(B99,INSCRITOS!A:C,3,0)),"")</f>
        <v>14-15 anos</v>
      </c>
      <c r="E99" s="6" t="str">
        <f>IFERROR((VLOOKUP(B99,INSCRITOS!A:D,4,0)),"")</f>
        <v>Diogo Dias</v>
      </c>
      <c r="F99" s="5" t="str">
        <f>IFERROR((VLOOKUP(B99,INSCRITOS!A:F,6,0)),"")</f>
        <v>M</v>
      </c>
      <c r="G99" s="6" t="str">
        <f>IFERROR((VLOOKUP(B99,INSCRITOS!A:H,8,0)),"")</f>
        <v>Extra</v>
      </c>
      <c r="H99" s="24">
        <v>1.4509953703703704E-2</v>
      </c>
      <c r="I99" s="50"/>
    </row>
    <row r="100" spans="1:9" ht="18" customHeight="1" x14ac:dyDescent="0.25">
      <c r="A100" s="5">
        <v>7</v>
      </c>
      <c r="B100" s="76">
        <v>1310</v>
      </c>
      <c r="C100" s="5">
        <f>IFERROR((VLOOKUP(B100,INSCRITOS!A:B,2,0)),"")</f>
        <v>107343</v>
      </c>
      <c r="D100" s="5" t="str">
        <f>IFERROR((VLOOKUP(B100,INSCRITOS!A:C,3,0)),"")</f>
        <v>14-15 anos</v>
      </c>
      <c r="E100" s="6" t="str">
        <f>IFERROR((VLOOKUP(B100,INSCRITOS!A:D,4,0)),"")</f>
        <v>Carlos António</v>
      </c>
      <c r="F100" s="5" t="str">
        <f>IFERROR((VLOOKUP(B100,INSCRITOS!A:F,6,0)),"")</f>
        <v>M</v>
      </c>
      <c r="G100" s="6" t="str">
        <f>IFERROR((VLOOKUP(B100,INSCRITOS!A:H,8,0)),"")</f>
        <v>Centro de Ciclismo de Portimão</v>
      </c>
      <c r="H100" s="24">
        <v>1.456400462962963E-2</v>
      </c>
      <c r="I100" s="50">
        <v>97</v>
      </c>
    </row>
    <row r="101" spans="1:9" ht="18" customHeight="1" x14ac:dyDescent="0.25">
      <c r="A101" s="5">
        <v>8</v>
      </c>
      <c r="B101" s="76">
        <v>1438</v>
      </c>
      <c r="C101" s="5">
        <f>IFERROR((VLOOKUP(B101,INSCRITOS!A:B,2,0)),"")</f>
        <v>106549</v>
      </c>
      <c r="D101" s="5" t="str">
        <f>IFERROR((VLOOKUP(B101,INSCRITOS!A:C,3,0)),"")</f>
        <v>14-15 anos</v>
      </c>
      <c r="E101" s="6" t="str">
        <f>IFERROR((VLOOKUP(B101,INSCRITOS!A:D,4,0)),"")</f>
        <v>João Viegas</v>
      </c>
      <c r="F101" s="5" t="str">
        <f>IFERROR((VLOOKUP(B101,INSCRITOS!A:F,6,0)),"")</f>
        <v>M</v>
      </c>
      <c r="G101" s="6" t="str">
        <f>IFERROR((VLOOKUP(B101,INSCRITOS!A:H,8,0)),"")</f>
        <v>Lusitano / Frusoal</v>
      </c>
      <c r="H101" s="24">
        <v>1.4617592592592592E-2</v>
      </c>
      <c r="I101" s="50">
        <v>96</v>
      </c>
    </row>
    <row r="102" spans="1:9" ht="18" customHeight="1" x14ac:dyDescent="0.25">
      <c r="A102" s="5">
        <v>9</v>
      </c>
      <c r="B102" s="76">
        <v>5628</v>
      </c>
      <c r="C102" s="5">
        <f>IFERROR((VLOOKUP(B102,INSCRITOS!A:B,2,0)),"")</f>
        <v>0</v>
      </c>
      <c r="D102" s="5" t="str">
        <f>IFERROR((VLOOKUP(B102,INSCRITOS!A:C,3,0)),"")</f>
        <v>14-15 anos</v>
      </c>
      <c r="E102" s="6" t="str">
        <f>IFERROR((VLOOKUP(B102,INSCRITOS!A:D,4,0)),"")</f>
        <v>Jorge Almeida</v>
      </c>
      <c r="F102" s="5" t="str">
        <f>IFERROR((VLOOKUP(B102,INSCRITOS!A:F,6,0)),"")</f>
        <v>M</v>
      </c>
      <c r="G102" s="6" t="str">
        <f>IFERROR((VLOOKUP(B102,INSCRITOS!A:H,8,0)),"")</f>
        <v>Extra</v>
      </c>
      <c r="H102" s="24">
        <v>1.4823263888888889E-2</v>
      </c>
      <c r="I102" s="50"/>
    </row>
    <row r="103" spans="1:9" ht="18" customHeight="1" x14ac:dyDescent="0.25">
      <c r="A103" s="5">
        <v>10</v>
      </c>
      <c r="B103" s="76">
        <v>86</v>
      </c>
      <c r="C103" s="5">
        <f>IFERROR((VLOOKUP(B103,INSCRITOS!A:B,2,0)),"")</f>
        <v>107453</v>
      </c>
      <c r="D103" s="5" t="str">
        <f>IFERROR((VLOOKUP(B103,INSCRITOS!A:C,3,0)),"")</f>
        <v>14-15 anos</v>
      </c>
      <c r="E103" s="6" t="str">
        <f>IFERROR((VLOOKUP(B103,INSCRITOS!A:D,4,0)),"")</f>
        <v>Rodrigo Calado</v>
      </c>
      <c r="F103" s="5" t="str">
        <f>IFERROR((VLOOKUP(B103,INSCRITOS!A:F,6,0)),"")</f>
        <v>M</v>
      </c>
      <c r="G103" s="6" t="str">
        <f>IFERROR((VLOOKUP(B103,INSCRITOS!A:H,8,0)),"")</f>
        <v>Triatlo de Faro</v>
      </c>
      <c r="H103" s="24">
        <v>1.6323032407407408E-2</v>
      </c>
      <c r="I103" s="50">
        <v>95</v>
      </c>
    </row>
    <row r="104" spans="1:9" ht="18" customHeight="1" x14ac:dyDescent="0.25">
      <c r="A104" s="5">
        <v>11</v>
      </c>
      <c r="B104" s="76">
        <v>1440</v>
      </c>
      <c r="C104" s="5">
        <f>IFERROR((VLOOKUP(B104,INSCRITOS!A:B,2,0)),"")</f>
        <v>106551</v>
      </c>
      <c r="D104" s="5" t="str">
        <f>IFERROR((VLOOKUP(B104,INSCRITOS!A:C,3,0)),"")</f>
        <v>14-15 anos</v>
      </c>
      <c r="E104" s="6" t="str">
        <f>IFERROR((VLOOKUP(B104,INSCRITOS!A:D,4,0)),"")</f>
        <v>Pedro Brito</v>
      </c>
      <c r="F104" s="5" t="str">
        <f>IFERROR((VLOOKUP(B104,INSCRITOS!A:F,6,0)),"")</f>
        <v>M</v>
      </c>
      <c r="G104" s="6" t="str">
        <f>IFERROR((VLOOKUP(B104,INSCRITOS!A:H,8,0)),"")</f>
        <v>Lusitano / Frusoal</v>
      </c>
      <c r="H104" s="24">
        <v>1.6325810185185186E-2</v>
      </c>
      <c r="I104" s="50">
        <v>94</v>
      </c>
    </row>
    <row r="105" spans="1:9" ht="18" customHeight="1" x14ac:dyDescent="0.25">
      <c r="A105" s="5">
        <v>12</v>
      </c>
      <c r="B105" s="76">
        <v>5216</v>
      </c>
      <c r="C105" s="5">
        <f>IFERROR((VLOOKUP(B105,INSCRITOS!A:B,2,0)),"")</f>
        <v>0</v>
      </c>
      <c r="D105" s="5" t="str">
        <f>IFERROR((VLOOKUP(B105,INSCRITOS!A:C,3,0)),"")</f>
        <v>14-15 anos</v>
      </c>
      <c r="E105" s="6" t="str">
        <f>IFERROR((VLOOKUP(B105,INSCRITOS!A:D,4,0)),"")</f>
        <v>Rodrigo Silva</v>
      </c>
      <c r="F105" s="5" t="str">
        <f>IFERROR((VLOOKUP(B105,INSCRITOS!A:F,6,0)),"")</f>
        <v>M</v>
      </c>
      <c r="G105" s="6" t="str">
        <f>IFERROR((VLOOKUP(B105,INSCRITOS!A:H,8,0)),"")</f>
        <v>Extra</v>
      </c>
      <c r="H105" s="24">
        <v>1.6671412037037037E-2</v>
      </c>
      <c r="I105" s="50"/>
    </row>
    <row r="106" spans="1:9" ht="18" customHeight="1" x14ac:dyDescent="0.25">
      <c r="A106" s="5">
        <v>13</v>
      </c>
      <c r="B106" s="76">
        <v>5225</v>
      </c>
      <c r="C106" s="5">
        <f>IFERROR((VLOOKUP(B106,INSCRITOS!A:B,2,0)),"")</f>
        <v>0</v>
      </c>
      <c r="D106" s="5" t="str">
        <f>IFERROR((VLOOKUP(B106,INSCRITOS!A:C,3,0)),"")</f>
        <v>14-15 anos</v>
      </c>
      <c r="E106" s="6" t="str">
        <f>IFERROR((VLOOKUP(B106,INSCRITOS!A:D,4,0)),"")</f>
        <v>David Jesus</v>
      </c>
      <c r="F106" s="5" t="str">
        <f>IFERROR((VLOOKUP(B106,INSCRITOS!A:F,6,0)),"")</f>
        <v>M</v>
      </c>
      <c r="G106" s="6" t="str">
        <f>IFERROR((VLOOKUP(B106,INSCRITOS!A:H,8,0)),"")</f>
        <v>Extra</v>
      </c>
      <c r="H106" s="24">
        <v>1.7570601851851851E-2</v>
      </c>
      <c r="I106" s="50"/>
    </row>
    <row r="107" spans="1:9" ht="18" customHeight="1" x14ac:dyDescent="0.25">
      <c r="A107" s="1"/>
      <c r="B107" s="27"/>
      <c r="C107" s="1"/>
      <c r="D107" s="1"/>
      <c r="F107" s="1"/>
      <c r="H107" s="30"/>
      <c r="I107" s="28"/>
    </row>
    <row r="108" spans="1:9" ht="18" customHeight="1" x14ac:dyDescent="0.25">
      <c r="A108" s="18" t="s">
        <v>362</v>
      </c>
      <c r="B108" s="16"/>
      <c r="C108" s="18"/>
      <c r="D108" s="18"/>
      <c r="E108" s="18"/>
      <c r="F108" s="18"/>
      <c r="G108" s="18"/>
      <c r="H108" s="30"/>
      <c r="I108" s="18"/>
    </row>
    <row r="109" spans="1:9" x14ac:dyDescent="0.25">
      <c r="A109" s="20" t="s">
        <v>17</v>
      </c>
      <c r="B109" s="20" t="s">
        <v>0</v>
      </c>
      <c r="C109" s="20" t="s">
        <v>1</v>
      </c>
      <c r="D109" s="20" t="s">
        <v>2</v>
      </c>
      <c r="E109" s="20" t="s">
        <v>3</v>
      </c>
      <c r="F109" s="20" t="s">
        <v>5</v>
      </c>
      <c r="G109" s="20" t="s">
        <v>7</v>
      </c>
      <c r="H109" s="22" t="s">
        <v>232</v>
      </c>
      <c r="I109" s="20" t="s">
        <v>18</v>
      </c>
    </row>
    <row r="110" spans="1:9" ht="18" customHeight="1" x14ac:dyDescent="0.25">
      <c r="A110" s="5">
        <v>1</v>
      </c>
      <c r="B110" s="36">
        <v>569</v>
      </c>
      <c r="C110" s="5">
        <f>IFERROR((VLOOKUP(B110,INSCRITOS!A:B,2,0)),"")</f>
        <v>105115</v>
      </c>
      <c r="D110" s="5" t="str">
        <f>IFERROR((VLOOKUP(B110,INSCRITOS!A:C,3,0)),"")</f>
        <v>14-15 anos</v>
      </c>
      <c r="E110" s="6" t="str">
        <f>IFERROR((VLOOKUP(B110,INSCRITOS!A:D,4,0)),"")</f>
        <v>Diana Santos</v>
      </c>
      <c r="F110" s="5" t="str">
        <f>IFERROR((VLOOKUP(B110,INSCRITOS!A:F,6,0)),"")</f>
        <v>F</v>
      </c>
      <c r="G110" s="6" t="str">
        <f>IFERROR((VLOOKUP(B110,INSCRITOS!A:H,8,0)),"")</f>
        <v>Fc Ferreiras</v>
      </c>
      <c r="H110" s="24">
        <v>1.4192708333333333E-2</v>
      </c>
      <c r="I110" s="25">
        <v>100</v>
      </c>
    </row>
    <row r="111" spans="1:9" ht="18" customHeight="1" x14ac:dyDescent="0.25">
      <c r="A111" s="5">
        <v>2</v>
      </c>
      <c r="B111" s="36">
        <v>314</v>
      </c>
      <c r="C111" s="5">
        <f>IFERROR((VLOOKUP(B111,INSCRITOS!A:B,2,0)),"")</f>
        <v>104244</v>
      </c>
      <c r="D111" s="5" t="str">
        <f>IFERROR((VLOOKUP(B111,INSCRITOS!A:C,3,0)),"")</f>
        <v>14-15 anos</v>
      </c>
      <c r="E111" s="6" t="str">
        <f>IFERROR((VLOOKUP(B111,INSCRITOS!A:D,4,0)),"")</f>
        <v>Natacha Santos</v>
      </c>
      <c r="F111" s="5" t="str">
        <f>IFERROR((VLOOKUP(B111,INSCRITOS!A:F,6,0)),"")</f>
        <v>F</v>
      </c>
      <c r="G111" s="6" t="str">
        <f>IFERROR((VLOOKUP(B111,INSCRITOS!A:H,8,0)),"")</f>
        <v>Lusitano / Frusoal</v>
      </c>
      <c r="H111" s="24">
        <v>1.5342592592592593E-2</v>
      </c>
      <c r="I111" s="25">
        <v>99</v>
      </c>
    </row>
    <row r="112" spans="1:9" ht="18" customHeight="1" x14ac:dyDescent="0.25">
      <c r="A112" s="5">
        <v>3</v>
      </c>
      <c r="B112" s="36">
        <v>117</v>
      </c>
      <c r="C112" s="5">
        <f>IFERROR((VLOOKUP(B112,INSCRITOS!A:B,2,0)),"")</f>
        <v>107485</v>
      </c>
      <c r="D112" s="5" t="str">
        <f>IFERROR((VLOOKUP(B112,INSCRITOS!A:C,3,0)),"")</f>
        <v>14-15 anos</v>
      </c>
      <c r="E112" s="6" t="str">
        <f>IFERROR((VLOOKUP(B112,INSCRITOS!A:D,4,0)),"")</f>
        <v>Beatriz Sequeira</v>
      </c>
      <c r="F112" s="5" t="str">
        <f>IFERROR((VLOOKUP(B112,INSCRITOS!A:F,6,0)),"")</f>
        <v>F</v>
      </c>
      <c r="G112" s="6" t="str">
        <f>IFERROR((VLOOKUP(B112,INSCRITOS!A:H,8,0)),"")</f>
        <v>Lusitano / Frusoal</v>
      </c>
      <c r="H112" s="24">
        <v>1.6704398148148145E-2</v>
      </c>
      <c r="I112" s="25">
        <v>98</v>
      </c>
    </row>
    <row r="113" spans="1:11" x14ac:dyDescent="0.25">
      <c r="A113" s="1"/>
      <c r="C113" s="1"/>
      <c r="D113" s="1"/>
      <c r="F113" s="1"/>
      <c r="I113" s="31"/>
    </row>
    <row r="114" spans="1:11" x14ac:dyDescent="0.25">
      <c r="A114" s="18" t="s">
        <v>363</v>
      </c>
      <c r="B114" s="16"/>
      <c r="C114" s="18"/>
      <c r="D114" s="18"/>
      <c r="E114" s="18"/>
      <c r="F114" s="18"/>
      <c r="G114" s="18"/>
      <c r="I114" s="18"/>
    </row>
    <row r="115" spans="1:11" x14ac:dyDescent="0.25">
      <c r="A115" s="20" t="s">
        <v>17</v>
      </c>
      <c r="B115" s="20" t="s">
        <v>0</v>
      </c>
      <c r="C115" s="20" t="s">
        <v>1</v>
      </c>
      <c r="D115" s="20" t="s">
        <v>2</v>
      </c>
      <c r="E115" s="20" t="s">
        <v>3</v>
      </c>
      <c r="F115" s="20" t="s">
        <v>5</v>
      </c>
      <c r="G115" s="20" t="s">
        <v>7</v>
      </c>
      <c r="H115" s="22" t="s">
        <v>232</v>
      </c>
      <c r="I115" s="20" t="s">
        <v>18</v>
      </c>
    </row>
    <row r="116" spans="1:11" ht="15" x14ac:dyDescent="0.25">
      <c r="A116" s="5">
        <v>1</v>
      </c>
      <c r="B116" s="76">
        <v>5597</v>
      </c>
      <c r="C116" s="5">
        <f>IFERROR((VLOOKUP(B116,INSCRITOS!A:B,2,0)),"")</f>
        <v>107534</v>
      </c>
      <c r="D116" s="5" t="str">
        <f>IFERROR((VLOOKUP(B116,INSCRITOS!A:C,3,0)),"")</f>
        <v>16-17 anos</v>
      </c>
      <c r="E116" s="6" t="str">
        <f>IFERROR((VLOOKUP(B116,INSCRITOS!A:D,4,0)),"")</f>
        <v>João Correia</v>
      </c>
      <c r="F116" s="5" t="str">
        <f>IFERROR((VLOOKUP(B116,INSCRITOS!A:F,6,0)),"")</f>
        <v>M</v>
      </c>
      <c r="G116" s="6" t="str">
        <f>IFERROR((VLOOKUP(B116,INSCRITOS!A:H,8,0)),"")</f>
        <v>Lusitano / Frusoal</v>
      </c>
      <c r="H116" s="24">
        <v>1.7793171296296293E-2</v>
      </c>
      <c r="I116" s="32">
        <v>100</v>
      </c>
    </row>
    <row r="117" spans="1:11" ht="15" x14ac:dyDescent="0.25">
      <c r="A117" s="5">
        <v>2</v>
      </c>
      <c r="B117" s="76">
        <v>1788</v>
      </c>
      <c r="C117" s="5">
        <f>IFERROR((VLOOKUP(B117,INSCRITOS!A:B,2,0)),"")</f>
        <v>105999</v>
      </c>
      <c r="D117" s="5" t="str">
        <f>IFERROR((VLOOKUP(B117,INSCRITOS!A:C,3,0)),"")</f>
        <v>16-17 anos</v>
      </c>
      <c r="E117" s="6" t="str">
        <f>IFERROR((VLOOKUP(B117,INSCRITOS!A:D,4,0)),"")</f>
        <v>Rafael Alemão</v>
      </c>
      <c r="F117" s="5" t="str">
        <f>IFERROR((VLOOKUP(B117,INSCRITOS!A:F,6,0)),"")</f>
        <v>M</v>
      </c>
      <c r="G117" s="6" t="str">
        <f>IFERROR((VLOOKUP(B117,INSCRITOS!A:H,8,0)),"")</f>
        <v>PORTINADO</v>
      </c>
      <c r="H117" s="24">
        <v>1.7919097222222222E-2</v>
      </c>
      <c r="I117" s="32">
        <v>99</v>
      </c>
    </row>
    <row r="118" spans="1:11" ht="15" x14ac:dyDescent="0.25">
      <c r="A118" s="5">
        <v>3</v>
      </c>
      <c r="B118" s="76">
        <v>1874</v>
      </c>
      <c r="C118" s="5">
        <f>IFERROR((VLOOKUP(B118,INSCRITOS!A:B,2,0)),"")</f>
        <v>105411</v>
      </c>
      <c r="D118" s="5" t="str">
        <f>IFERROR((VLOOKUP(B118,INSCRITOS!A:C,3,0)),"")</f>
        <v>16-17 anos</v>
      </c>
      <c r="E118" s="6" t="str">
        <f>IFERROR((VLOOKUP(B118,INSCRITOS!A:D,4,0)),"")</f>
        <v>Tomás Vilanova</v>
      </c>
      <c r="F118" s="5" t="str">
        <f>IFERROR((VLOOKUP(B118,INSCRITOS!A:F,6,0)),"")</f>
        <v>M</v>
      </c>
      <c r="G118" s="6" t="str">
        <f>IFERROR((VLOOKUP(B118,INSCRITOS!A:H,8,0)),"")</f>
        <v>Lusitano / Frusoal</v>
      </c>
      <c r="H118" s="24">
        <v>1.9495949074074075E-2</v>
      </c>
      <c r="I118" s="32">
        <v>98</v>
      </c>
    </row>
    <row r="119" spans="1:11" ht="15" x14ac:dyDescent="0.25">
      <c r="A119" s="5">
        <v>4</v>
      </c>
      <c r="B119" s="76">
        <v>5233</v>
      </c>
      <c r="C119" s="5">
        <f>IFERROR((VLOOKUP(B119,INSCRITOS!A:B,2,0)),"")</f>
        <v>0</v>
      </c>
      <c r="D119" s="5" t="str">
        <f>IFERROR((VLOOKUP(B119,INSCRITOS!A:C,3,0)),"")</f>
        <v>16-17 anos</v>
      </c>
      <c r="E119" s="6" t="str">
        <f>IFERROR((VLOOKUP(B119,INSCRITOS!A:D,4,0)),"")</f>
        <v>Ricardo Machado</v>
      </c>
      <c r="F119" s="5" t="str">
        <f>IFERROR((VLOOKUP(B119,INSCRITOS!A:F,6,0)),"")</f>
        <v>M</v>
      </c>
      <c r="G119" s="6" t="str">
        <f>IFERROR((VLOOKUP(B119,INSCRITOS!A:H,8,0)),"")</f>
        <v>Extra</v>
      </c>
      <c r="H119" s="24">
        <v>2.2055324074074078E-2</v>
      </c>
      <c r="I119" s="32"/>
    </row>
    <row r="120" spans="1:11" ht="15" x14ac:dyDescent="0.25">
      <c r="A120" s="5">
        <v>5</v>
      </c>
      <c r="B120" s="76">
        <v>5235</v>
      </c>
      <c r="C120" s="5">
        <f>IFERROR((VLOOKUP(B120,INSCRITOS!A:B,2,0)),"")</f>
        <v>0</v>
      </c>
      <c r="D120" s="5" t="str">
        <f>IFERROR((VLOOKUP(B120,INSCRITOS!A:C,3,0)),"")</f>
        <v>16-17 anos</v>
      </c>
      <c r="E120" s="6" t="str">
        <f>IFERROR((VLOOKUP(B120,INSCRITOS!A:D,4,0)),"")</f>
        <v>Rúben Rosa</v>
      </c>
      <c r="F120" s="5" t="str">
        <f>IFERROR((VLOOKUP(B120,INSCRITOS!A:F,6,0)),"")</f>
        <v>M</v>
      </c>
      <c r="G120" s="6" t="str">
        <f>IFERROR((VLOOKUP(B120,INSCRITOS!A:H,8,0)),"")</f>
        <v>Extra</v>
      </c>
      <c r="H120" s="24">
        <v>2.3086458333333334E-2</v>
      </c>
      <c r="I120" s="32"/>
    </row>
    <row r="121" spans="1:11" x14ac:dyDescent="0.25">
      <c r="A121" s="1"/>
      <c r="C121" s="1"/>
      <c r="D121" s="1"/>
      <c r="F121" s="1"/>
      <c r="H121" s="33"/>
    </row>
    <row r="122" spans="1:11" x14ac:dyDescent="0.25">
      <c r="A122" s="18" t="s">
        <v>364</v>
      </c>
      <c r="B122" s="16"/>
      <c r="C122" s="18"/>
      <c r="D122" s="18"/>
      <c r="E122" s="18"/>
      <c r="F122" s="18"/>
      <c r="G122" s="18"/>
      <c r="I122" s="18"/>
    </row>
    <row r="123" spans="1:11" x14ac:dyDescent="0.25">
      <c r="A123" s="20" t="s">
        <v>17</v>
      </c>
      <c r="B123" s="20" t="s">
        <v>0</v>
      </c>
      <c r="C123" s="20" t="s">
        <v>1</v>
      </c>
      <c r="D123" s="20" t="s">
        <v>2</v>
      </c>
      <c r="E123" s="20" t="s">
        <v>3</v>
      </c>
      <c r="F123" s="20" t="s">
        <v>5</v>
      </c>
      <c r="G123" s="20" t="s">
        <v>7</v>
      </c>
      <c r="H123" s="22" t="s">
        <v>232</v>
      </c>
      <c r="I123" s="20" t="s">
        <v>18</v>
      </c>
    </row>
    <row r="124" spans="1:11" ht="15" x14ac:dyDescent="0.25">
      <c r="A124" s="5">
        <v>1</v>
      </c>
      <c r="B124" s="36">
        <v>1232</v>
      </c>
      <c r="C124" s="5">
        <f>IFERROR((VLOOKUP(B124,INSCRITOS!A:B,2,0)),"")</f>
        <v>106120</v>
      </c>
      <c r="D124" s="5" t="str">
        <f>IFERROR((VLOOKUP(B124,INSCRITOS!A:C,3,0)),"")</f>
        <v>16-17 anos</v>
      </c>
      <c r="E124" s="6" t="str">
        <f>IFERROR((VLOOKUP(B124,INSCRITOS!A:D,4,0)),"")</f>
        <v>Margarida Passos</v>
      </c>
      <c r="F124" s="5" t="str">
        <f>IFERROR((VLOOKUP(B124,INSCRITOS!A:F,6,0)),"")</f>
        <v>F</v>
      </c>
      <c r="G124" s="6" t="str">
        <f>IFERROR((VLOOKUP(B124,INSCRITOS!A:H,8,0)),"")</f>
        <v>PORTINADO</v>
      </c>
      <c r="H124" s="24">
        <v>2.376203703703704E-2</v>
      </c>
      <c r="I124" s="32">
        <v>100</v>
      </c>
      <c r="K124" s="47"/>
    </row>
    <row r="125" spans="1:11" x14ac:dyDescent="0.25">
      <c r="A125" s="1"/>
      <c r="C125" s="1"/>
      <c r="D125" s="1"/>
      <c r="F125" s="1"/>
      <c r="H125" s="33"/>
    </row>
    <row r="126" spans="1:11" x14ac:dyDescent="0.25">
      <c r="H126" s="33"/>
    </row>
    <row r="127" spans="1:11" x14ac:dyDescent="0.25">
      <c r="F127" s="88" t="s">
        <v>19</v>
      </c>
      <c r="G127" s="89"/>
      <c r="H127" s="90"/>
    </row>
    <row r="128" spans="1:11" x14ac:dyDescent="0.25">
      <c r="F128" s="84" t="s">
        <v>17</v>
      </c>
      <c r="G128" s="85" t="s">
        <v>7</v>
      </c>
      <c r="H128" s="84" t="s">
        <v>18</v>
      </c>
    </row>
    <row r="129" spans="6:8" x14ac:dyDescent="0.25">
      <c r="F129" s="36">
        <v>1</v>
      </c>
      <c r="G129" s="37" t="s">
        <v>256</v>
      </c>
      <c r="H129" s="38">
        <v>1621</v>
      </c>
    </row>
    <row r="130" spans="6:8" x14ac:dyDescent="0.25">
      <c r="F130" s="36">
        <v>2</v>
      </c>
      <c r="G130" s="37" t="s">
        <v>313</v>
      </c>
      <c r="H130" s="38">
        <v>1524</v>
      </c>
    </row>
    <row r="131" spans="6:8" x14ac:dyDescent="0.25">
      <c r="F131" s="36">
        <v>3</v>
      </c>
      <c r="G131" s="37" t="s">
        <v>240</v>
      </c>
      <c r="H131" s="38">
        <v>874</v>
      </c>
    </row>
    <row r="132" spans="6:8" x14ac:dyDescent="0.25">
      <c r="F132" s="36">
        <v>4</v>
      </c>
      <c r="G132" s="37" t="s">
        <v>248</v>
      </c>
      <c r="H132" s="38">
        <v>678</v>
      </c>
    </row>
    <row r="133" spans="6:8" x14ac:dyDescent="0.25">
      <c r="F133" s="36">
        <v>5</v>
      </c>
      <c r="G133" s="6" t="s">
        <v>266</v>
      </c>
      <c r="H133" s="5">
        <v>589</v>
      </c>
    </row>
    <row r="134" spans="6:8" x14ac:dyDescent="0.25">
      <c r="F134" s="36">
        <v>6</v>
      </c>
      <c r="G134" s="6" t="s">
        <v>234</v>
      </c>
      <c r="H134" s="5">
        <v>395</v>
      </c>
    </row>
    <row r="135" spans="6:8" x14ac:dyDescent="0.25">
      <c r="F135" s="36">
        <v>7</v>
      </c>
      <c r="G135" s="37" t="s">
        <v>342</v>
      </c>
      <c r="H135" s="38">
        <v>391</v>
      </c>
    </row>
  </sheetData>
  <sortState ref="F129:H135">
    <sortCondition descending="1" ref="H129:H135"/>
  </sortState>
  <mergeCells count="1">
    <mergeCell ref="F127:H127"/>
  </mergeCells>
  <printOptions horizontalCentered="1"/>
  <pageMargins left="0.51180555555555496" right="0.196527777777778" top="0.55138888888888904" bottom="0.35416666666666702" header="0.51180555555555496" footer="0.51180555555555496"/>
  <pageSetup paperSize="9" scale="88" firstPageNumber="0" fitToHeight="0" orientation="portrait" horizontalDpi="300" verticalDpi="300" r:id="rId1"/>
  <rowBreaks count="4" manualBreakCount="4">
    <brk id="29" max="16383" man="1"/>
    <brk id="60" max="16383" man="1"/>
    <brk id="91" max="16383" man="1"/>
    <brk id="1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9" sqref="C9"/>
    </sheetView>
  </sheetViews>
  <sheetFormatPr defaultRowHeight="15" x14ac:dyDescent="0.25"/>
  <cols>
    <col min="1" max="1" width="7.42578125" customWidth="1"/>
    <col min="2" max="2" width="29.42578125" bestFit="1" customWidth="1"/>
    <col min="6" max="6" width="17.28515625" customWidth="1"/>
    <col min="7" max="7" width="29.42578125" bestFit="1" customWidth="1"/>
  </cols>
  <sheetData>
    <row r="1" spans="1:7" ht="15.75" x14ac:dyDescent="0.25">
      <c r="A1" s="10" t="s">
        <v>276</v>
      </c>
      <c r="B1" s="11"/>
      <c r="C1" s="12"/>
      <c r="D1" s="12"/>
      <c r="E1" s="10"/>
      <c r="F1" s="10"/>
      <c r="G1" s="46"/>
    </row>
    <row r="2" spans="1:7" ht="15.75" x14ac:dyDescent="0.25">
      <c r="A2" s="10" t="s">
        <v>277</v>
      </c>
      <c r="B2" s="11"/>
      <c r="C2" s="12"/>
      <c r="D2" s="12"/>
      <c r="E2" s="10"/>
      <c r="F2" s="10"/>
      <c r="G2" s="46"/>
    </row>
    <row r="3" spans="1:7" ht="15.75" x14ac:dyDescent="0.25">
      <c r="A3" s="42"/>
      <c r="B3" s="42"/>
      <c r="C3" s="42"/>
    </row>
    <row r="4" spans="1:7" ht="15.75" x14ac:dyDescent="0.25">
      <c r="A4" s="91" t="s">
        <v>19</v>
      </c>
      <c r="B4" s="91"/>
      <c r="C4" s="91"/>
    </row>
    <row r="5" spans="1:7" ht="15.75" x14ac:dyDescent="0.25">
      <c r="A5" s="43"/>
    </row>
    <row r="6" spans="1:7" ht="15.75" x14ac:dyDescent="0.25">
      <c r="A6" s="92" t="s">
        <v>19</v>
      </c>
      <c r="B6" s="92"/>
      <c r="C6" s="92"/>
    </row>
    <row r="7" spans="1:7" ht="15.75" x14ac:dyDescent="0.25">
      <c r="A7" s="34" t="s">
        <v>17</v>
      </c>
      <c r="B7" s="35" t="s">
        <v>7</v>
      </c>
      <c r="C7" s="34" t="s">
        <v>18</v>
      </c>
    </row>
    <row r="8" spans="1:7" x14ac:dyDescent="0.25">
      <c r="A8" s="36">
        <v>1</v>
      </c>
      <c r="B8" s="49" t="s">
        <v>248</v>
      </c>
      <c r="C8" s="38">
        <f>SUMIF('Escalões Jov'!G:G,'Clubes Jov'!B8,'Escalões Jov'!I:I)</f>
        <v>678</v>
      </c>
      <c r="F8" s="83"/>
      <c r="G8" s="83"/>
    </row>
    <row r="9" spans="1:7" x14ac:dyDescent="0.25">
      <c r="A9" s="36">
        <v>2</v>
      </c>
      <c r="B9" s="49" t="s">
        <v>313</v>
      </c>
      <c r="C9" s="38">
        <f>SUMIF('Escalões Jov'!G:G,'Clubes Jov'!B9,'Escalões Jov'!I:I)</f>
        <v>1524</v>
      </c>
      <c r="F9" s="83"/>
      <c r="G9" s="83"/>
    </row>
    <row r="10" spans="1:7" x14ac:dyDescent="0.25">
      <c r="A10" s="36">
        <v>3</v>
      </c>
      <c r="B10" s="49" t="s">
        <v>256</v>
      </c>
      <c r="C10" s="38">
        <f>SUMIF('Escalões Jov'!G:G,'Clubes Jov'!B10,'Escalões Jov'!I:I)</f>
        <v>1621</v>
      </c>
      <c r="F10" s="83"/>
      <c r="G10" s="83"/>
    </row>
    <row r="11" spans="1:7" x14ac:dyDescent="0.25">
      <c r="A11" s="36">
        <v>4</v>
      </c>
      <c r="B11" s="49" t="s">
        <v>240</v>
      </c>
      <c r="C11" s="38">
        <f>SUMIF('Escalões Jov'!G:G,'Clubes Jov'!B11,'Escalões Jov'!I:I)</f>
        <v>874</v>
      </c>
      <c r="F11" s="83"/>
      <c r="G11" s="83"/>
    </row>
    <row r="12" spans="1:7" x14ac:dyDescent="0.25">
      <c r="A12" s="36">
        <v>5</v>
      </c>
      <c r="B12" s="49" t="s">
        <v>342</v>
      </c>
      <c r="C12" s="38">
        <f>SUMIF('Escalões Jov'!G:G,'Clubes Jov'!B12,'Escalões Jov'!I:I)</f>
        <v>391</v>
      </c>
      <c r="F12" s="83"/>
      <c r="G12" s="83"/>
    </row>
    <row r="13" spans="1:7" x14ac:dyDescent="0.25">
      <c r="A13" s="36">
        <v>6</v>
      </c>
      <c r="B13" s="49" t="s">
        <v>234</v>
      </c>
      <c r="C13" s="38">
        <f>SUMIF('Escalões Jov'!G:G,'Clubes Jov'!B13,'Escalões Jov'!I:I)</f>
        <v>395</v>
      </c>
      <c r="F13" s="83"/>
      <c r="G13" s="83"/>
    </row>
    <row r="14" spans="1:7" x14ac:dyDescent="0.25">
      <c r="A14" s="36">
        <v>7</v>
      </c>
      <c r="B14" s="49" t="s">
        <v>266</v>
      </c>
      <c r="C14" s="38">
        <f>SUMIF('Escalões Jov'!G:G,'Clubes Jov'!B14,'Escalões Jov'!I:I)</f>
        <v>589</v>
      </c>
      <c r="F14" s="83"/>
      <c r="G14" s="83"/>
    </row>
    <row r="15" spans="1:7" x14ac:dyDescent="0.25">
      <c r="F15" s="83"/>
      <c r="G15" s="83"/>
    </row>
  </sheetData>
  <mergeCells count="2">
    <mergeCell ref="A4:C4"/>
    <mergeCell ref="A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"/>
  <sheetViews>
    <sheetView workbookViewId="0">
      <selection activeCell="B2" sqref="B2:B11"/>
    </sheetView>
  </sheetViews>
  <sheetFormatPr defaultRowHeight="15" x14ac:dyDescent="0.25"/>
  <cols>
    <col min="2" max="2" width="9.140625" style="82"/>
  </cols>
  <sheetData>
    <row r="1" spans="1:2" x14ac:dyDescent="0.25">
      <c r="A1" s="44"/>
      <c r="B1" s="45" t="s">
        <v>20</v>
      </c>
    </row>
    <row r="2" spans="1:2" x14ac:dyDescent="0.25">
      <c r="A2" s="44" t="s">
        <v>21</v>
      </c>
      <c r="B2" s="79">
        <v>100</v>
      </c>
    </row>
    <row r="3" spans="1:2" x14ac:dyDescent="0.25">
      <c r="A3" s="44" t="s">
        <v>22</v>
      </c>
      <c r="B3" s="80">
        <v>99</v>
      </c>
    </row>
    <row r="4" spans="1:2" x14ac:dyDescent="0.25">
      <c r="A4" s="44" t="s">
        <v>23</v>
      </c>
      <c r="B4" s="80">
        <v>98</v>
      </c>
    </row>
    <row r="5" spans="1:2" x14ac:dyDescent="0.25">
      <c r="A5" s="44" t="s">
        <v>24</v>
      </c>
      <c r="B5" s="79">
        <v>97</v>
      </c>
    </row>
    <row r="6" spans="1:2" x14ac:dyDescent="0.25">
      <c r="A6" s="44" t="s">
        <v>25</v>
      </c>
      <c r="B6" s="80">
        <v>96</v>
      </c>
    </row>
    <row r="7" spans="1:2" x14ac:dyDescent="0.25">
      <c r="A7" s="44" t="s">
        <v>26</v>
      </c>
      <c r="B7" s="80">
        <v>95</v>
      </c>
    </row>
    <row r="8" spans="1:2" x14ac:dyDescent="0.25">
      <c r="A8" s="44" t="s">
        <v>27</v>
      </c>
      <c r="B8" s="79">
        <v>94</v>
      </c>
    </row>
    <row r="9" spans="1:2" x14ac:dyDescent="0.25">
      <c r="A9" s="44" t="s">
        <v>28</v>
      </c>
      <c r="B9" s="80">
        <v>93</v>
      </c>
    </row>
    <row r="10" spans="1:2" x14ac:dyDescent="0.25">
      <c r="A10" s="44" t="s">
        <v>29</v>
      </c>
      <c r="B10" s="80">
        <v>92</v>
      </c>
    </row>
    <row r="11" spans="1:2" x14ac:dyDescent="0.25">
      <c r="A11" s="44" t="s">
        <v>30</v>
      </c>
      <c r="B11" s="79">
        <v>91</v>
      </c>
    </row>
    <row r="12" spans="1:2" x14ac:dyDescent="0.25">
      <c r="A12" s="44" t="s">
        <v>31</v>
      </c>
      <c r="B12" s="80">
        <v>90</v>
      </c>
    </row>
    <row r="13" spans="1:2" x14ac:dyDescent="0.25">
      <c r="A13" s="44" t="s">
        <v>32</v>
      </c>
      <c r="B13" s="80">
        <v>89</v>
      </c>
    </row>
    <row r="14" spans="1:2" x14ac:dyDescent="0.25">
      <c r="A14" s="44" t="s">
        <v>33</v>
      </c>
      <c r="B14" s="79">
        <v>88</v>
      </c>
    </row>
    <row r="15" spans="1:2" x14ac:dyDescent="0.25">
      <c r="A15" s="44" t="s">
        <v>34</v>
      </c>
      <c r="B15" s="80">
        <v>87</v>
      </c>
    </row>
    <row r="16" spans="1:2" x14ac:dyDescent="0.25">
      <c r="A16" s="44" t="s">
        <v>35</v>
      </c>
      <c r="B16" s="80">
        <v>86</v>
      </c>
    </row>
    <row r="17" spans="1:2" x14ac:dyDescent="0.25">
      <c r="A17" s="44" t="s">
        <v>36</v>
      </c>
      <c r="B17" s="79">
        <v>85</v>
      </c>
    </row>
    <row r="18" spans="1:2" x14ac:dyDescent="0.25">
      <c r="A18" s="44" t="s">
        <v>37</v>
      </c>
      <c r="B18" s="80">
        <v>84</v>
      </c>
    </row>
    <row r="19" spans="1:2" x14ac:dyDescent="0.25">
      <c r="A19" s="44" t="s">
        <v>38</v>
      </c>
      <c r="B19" s="80">
        <v>83</v>
      </c>
    </row>
    <row r="20" spans="1:2" x14ac:dyDescent="0.25">
      <c r="A20" s="44" t="s">
        <v>39</v>
      </c>
      <c r="B20" s="79">
        <v>82</v>
      </c>
    </row>
    <row r="21" spans="1:2" x14ac:dyDescent="0.25">
      <c r="A21" s="44" t="s">
        <v>40</v>
      </c>
      <c r="B21" s="80">
        <v>81</v>
      </c>
    </row>
    <row r="22" spans="1:2" x14ac:dyDescent="0.25">
      <c r="A22" s="44" t="s">
        <v>41</v>
      </c>
      <c r="B22" s="80">
        <v>80</v>
      </c>
    </row>
    <row r="23" spans="1:2" x14ac:dyDescent="0.25">
      <c r="A23" s="44" t="s">
        <v>42</v>
      </c>
      <c r="B23" s="79">
        <v>79</v>
      </c>
    </row>
    <row r="24" spans="1:2" x14ac:dyDescent="0.25">
      <c r="A24" s="44" t="s">
        <v>43</v>
      </c>
      <c r="B24" s="80">
        <v>78</v>
      </c>
    </row>
    <row r="25" spans="1:2" x14ac:dyDescent="0.25">
      <c r="A25" s="44" t="s">
        <v>44</v>
      </c>
      <c r="B25" s="80">
        <v>77</v>
      </c>
    </row>
    <row r="26" spans="1:2" x14ac:dyDescent="0.25">
      <c r="A26" s="44" t="s">
        <v>45</v>
      </c>
      <c r="B26" s="79">
        <v>76</v>
      </c>
    </row>
    <row r="27" spans="1:2" x14ac:dyDescent="0.25">
      <c r="A27" s="44" t="s">
        <v>46</v>
      </c>
      <c r="B27" s="80">
        <v>75</v>
      </c>
    </row>
    <row r="28" spans="1:2" x14ac:dyDescent="0.25">
      <c r="A28" s="44" t="s">
        <v>47</v>
      </c>
      <c r="B28" s="80">
        <v>74</v>
      </c>
    </row>
    <row r="29" spans="1:2" x14ac:dyDescent="0.25">
      <c r="A29" s="44" t="s">
        <v>48</v>
      </c>
      <c r="B29" s="79">
        <v>73</v>
      </c>
    </row>
    <row r="30" spans="1:2" x14ac:dyDescent="0.25">
      <c r="A30" s="44" t="s">
        <v>49</v>
      </c>
      <c r="B30" s="80">
        <v>72</v>
      </c>
    </row>
    <row r="31" spans="1:2" x14ac:dyDescent="0.25">
      <c r="A31" s="44" t="s">
        <v>50</v>
      </c>
      <c r="B31" s="80">
        <v>71</v>
      </c>
    </row>
    <row r="32" spans="1:2" x14ac:dyDescent="0.25">
      <c r="A32" s="44" t="s">
        <v>51</v>
      </c>
      <c r="B32" s="79">
        <v>70</v>
      </c>
    </row>
    <row r="33" spans="1:2" x14ac:dyDescent="0.25">
      <c r="A33" s="44" t="s">
        <v>52</v>
      </c>
      <c r="B33" s="80">
        <v>69</v>
      </c>
    </row>
    <row r="34" spans="1:2" x14ac:dyDescent="0.25">
      <c r="A34" s="44" t="s">
        <v>53</v>
      </c>
      <c r="B34" s="80">
        <v>68</v>
      </c>
    </row>
    <row r="35" spans="1:2" x14ac:dyDescent="0.25">
      <c r="A35" s="44" t="s">
        <v>54</v>
      </c>
      <c r="B35" s="79">
        <v>67</v>
      </c>
    </row>
    <row r="36" spans="1:2" x14ac:dyDescent="0.25">
      <c r="A36" s="44" t="s">
        <v>55</v>
      </c>
      <c r="B36" s="80">
        <v>66</v>
      </c>
    </row>
    <row r="37" spans="1:2" x14ac:dyDescent="0.25">
      <c r="A37" s="44" t="s">
        <v>56</v>
      </c>
      <c r="B37" s="80">
        <v>65</v>
      </c>
    </row>
    <row r="38" spans="1:2" x14ac:dyDescent="0.25">
      <c r="A38" s="44" t="s">
        <v>57</v>
      </c>
      <c r="B38" s="79">
        <v>64</v>
      </c>
    </row>
    <row r="39" spans="1:2" x14ac:dyDescent="0.25">
      <c r="A39" s="44" t="s">
        <v>58</v>
      </c>
      <c r="B39" s="80">
        <v>63</v>
      </c>
    </row>
    <row r="40" spans="1:2" x14ac:dyDescent="0.25">
      <c r="A40" s="44" t="s">
        <v>59</v>
      </c>
      <c r="B40" s="80">
        <v>62</v>
      </c>
    </row>
    <row r="41" spans="1:2" x14ac:dyDescent="0.25">
      <c r="A41" s="44" t="s">
        <v>60</v>
      </c>
      <c r="B41" s="79">
        <v>61</v>
      </c>
    </row>
    <row r="42" spans="1:2" x14ac:dyDescent="0.25">
      <c r="A42" s="44" t="s">
        <v>61</v>
      </c>
      <c r="B42" s="80">
        <v>60</v>
      </c>
    </row>
    <row r="43" spans="1:2" x14ac:dyDescent="0.25">
      <c r="A43" s="44" t="s">
        <v>62</v>
      </c>
      <c r="B43" s="80">
        <v>59</v>
      </c>
    </row>
    <row r="44" spans="1:2" x14ac:dyDescent="0.25">
      <c r="A44" s="44" t="s">
        <v>63</v>
      </c>
      <c r="B44" s="79">
        <v>58</v>
      </c>
    </row>
    <row r="45" spans="1:2" x14ac:dyDescent="0.25">
      <c r="A45" s="44" t="s">
        <v>64</v>
      </c>
      <c r="B45" s="80">
        <v>57</v>
      </c>
    </row>
    <row r="46" spans="1:2" x14ac:dyDescent="0.25">
      <c r="A46" s="44" t="s">
        <v>65</v>
      </c>
      <c r="B46" s="80">
        <v>56</v>
      </c>
    </row>
    <row r="47" spans="1:2" x14ac:dyDescent="0.25">
      <c r="A47" s="44" t="s">
        <v>66</v>
      </c>
      <c r="B47" s="79">
        <v>55</v>
      </c>
    </row>
    <row r="48" spans="1:2" x14ac:dyDescent="0.25">
      <c r="A48" s="44" t="s">
        <v>67</v>
      </c>
      <c r="B48" s="80">
        <v>54</v>
      </c>
    </row>
    <row r="49" spans="1:2" x14ac:dyDescent="0.25">
      <c r="A49" s="44" t="s">
        <v>68</v>
      </c>
      <c r="B49" s="80">
        <v>53</v>
      </c>
    </row>
    <row r="50" spans="1:2" x14ac:dyDescent="0.25">
      <c r="A50" s="44" t="s">
        <v>69</v>
      </c>
      <c r="B50" s="79">
        <v>52</v>
      </c>
    </row>
    <row r="51" spans="1:2" x14ac:dyDescent="0.25">
      <c r="A51" s="44" t="s">
        <v>70</v>
      </c>
      <c r="B51" s="80">
        <v>51</v>
      </c>
    </row>
    <row r="52" spans="1:2" x14ac:dyDescent="0.25">
      <c r="A52" s="44" t="s">
        <v>71</v>
      </c>
      <c r="B52" s="80">
        <v>50</v>
      </c>
    </row>
    <row r="53" spans="1:2" x14ac:dyDescent="0.25">
      <c r="A53" s="44" t="s">
        <v>72</v>
      </c>
      <c r="B53" s="79">
        <v>49</v>
      </c>
    </row>
    <row r="54" spans="1:2" x14ac:dyDescent="0.25">
      <c r="A54" s="44" t="s">
        <v>73</v>
      </c>
      <c r="B54" s="80">
        <v>48</v>
      </c>
    </row>
    <row r="55" spans="1:2" x14ac:dyDescent="0.25">
      <c r="A55" s="44" t="s">
        <v>74</v>
      </c>
      <c r="B55" s="80">
        <v>47</v>
      </c>
    </row>
    <row r="56" spans="1:2" x14ac:dyDescent="0.25">
      <c r="A56" s="44" t="s">
        <v>75</v>
      </c>
      <c r="B56" s="79">
        <v>46</v>
      </c>
    </row>
    <row r="57" spans="1:2" x14ac:dyDescent="0.25">
      <c r="A57" s="44" t="s">
        <v>76</v>
      </c>
      <c r="B57" s="80">
        <v>45</v>
      </c>
    </row>
    <row r="58" spans="1:2" x14ac:dyDescent="0.25">
      <c r="A58" s="44" t="s">
        <v>77</v>
      </c>
      <c r="B58" s="80">
        <v>44</v>
      </c>
    </row>
    <row r="59" spans="1:2" x14ac:dyDescent="0.25">
      <c r="A59" s="44" t="s">
        <v>78</v>
      </c>
      <c r="B59" s="79">
        <v>43</v>
      </c>
    </row>
    <row r="60" spans="1:2" x14ac:dyDescent="0.25">
      <c r="A60" s="44" t="s">
        <v>79</v>
      </c>
      <c r="B60" s="80">
        <v>42</v>
      </c>
    </row>
    <row r="61" spans="1:2" x14ac:dyDescent="0.25">
      <c r="A61" s="44" t="s">
        <v>80</v>
      </c>
      <c r="B61" s="80">
        <v>41</v>
      </c>
    </row>
    <row r="62" spans="1:2" x14ac:dyDescent="0.25">
      <c r="A62" s="44" t="s">
        <v>81</v>
      </c>
      <c r="B62" s="79">
        <v>40</v>
      </c>
    </row>
    <row r="63" spans="1:2" x14ac:dyDescent="0.25">
      <c r="A63" s="44" t="s">
        <v>82</v>
      </c>
      <c r="B63" s="80">
        <v>39</v>
      </c>
    </row>
    <row r="64" spans="1:2" x14ac:dyDescent="0.25">
      <c r="A64" s="44" t="s">
        <v>83</v>
      </c>
      <c r="B64" s="80">
        <v>38</v>
      </c>
    </row>
    <row r="65" spans="1:2" x14ac:dyDescent="0.25">
      <c r="A65" s="44" t="s">
        <v>84</v>
      </c>
      <c r="B65" s="79">
        <v>37</v>
      </c>
    </row>
    <row r="66" spans="1:2" x14ac:dyDescent="0.25">
      <c r="A66" s="44" t="s">
        <v>85</v>
      </c>
      <c r="B66" s="80">
        <v>36</v>
      </c>
    </row>
    <row r="67" spans="1:2" x14ac:dyDescent="0.25">
      <c r="A67" s="44" t="s">
        <v>86</v>
      </c>
      <c r="B67" s="80">
        <v>35</v>
      </c>
    </row>
    <row r="68" spans="1:2" x14ac:dyDescent="0.25">
      <c r="A68" s="44" t="s">
        <v>87</v>
      </c>
      <c r="B68" s="79">
        <v>34</v>
      </c>
    </row>
    <row r="69" spans="1:2" x14ac:dyDescent="0.25">
      <c r="A69" s="44" t="s">
        <v>88</v>
      </c>
      <c r="B69" s="80">
        <v>33</v>
      </c>
    </row>
    <row r="70" spans="1:2" x14ac:dyDescent="0.25">
      <c r="A70" s="44" t="s">
        <v>89</v>
      </c>
      <c r="B70" s="80">
        <v>32</v>
      </c>
    </row>
    <row r="71" spans="1:2" x14ac:dyDescent="0.25">
      <c r="A71" s="44" t="s">
        <v>90</v>
      </c>
      <c r="B71" s="79">
        <v>31</v>
      </c>
    </row>
    <row r="72" spans="1:2" x14ac:dyDescent="0.25">
      <c r="A72" s="44" t="s">
        <v>91</v>
      </c>
      <c r="B72" s="80">
        <v>30</v>
      </c>
    </row>
    <row r="73" spans="1:2" x14ac:dyDescent="0.25">
      <c r="A73" s="44" t="s">
        <v>92</v>
      </c>
      <c r="B73" s="80">
        <v>29</v>
      </c>
    </row>
    <row r="74" spans="1:2" x14ac:dyDescent="0.25">
      <c r="A74" s="44" t="s">
        <v>93</v>
      </c>
      <c r="B74" s="79">
        <v>28</v>
      </c>
    </row>
    <row r="75" spans="1:2" x14ac:dyDescent="0.25">
      <c r="A75" s="44" t="s">
        <v>94</v>
      </c>
      <c r="B75" s="80">
        <v>27</v>
      </c>
    </row>
    <row r="76" spans="1:2" x14ac:dyDescent="0.25">
      <c r="A76" s="44" t="s">
        <v>95</v>
      </c>
      <c r="B76" s="80">
        <v>26</v>
      </c>
    </row>
    <row r="77" spans="1:2" x14ac:dyDescent="0.25">
      <c r="A77" s="44" t="s">
        <v>96</v>
      </c>
      <c r="B77" s="79">
        <v>25</v>
      </c>
    </row>
    <row r="78" spans="1:2" x14ac:dyDescent="0.25">
      <c r="A78" s="44" t="s">
        <v>97</v>
      </c>
      <c r="B78" s="80">
        <v>24</v>
      </c>
    </row>
    <row r="79" spans="1:2" x14ac:dyDescent="0.25">
      <c r="A79" s="44" t="s">
        <v>98</v>
      </c>
      <c r="B79" s="80">
        <v>23</v>
      </c>
    </row>
    <row r="80" spans="1:2" x14ac:dyDescent="0.25">
      <c r="A80" s="44" t="s">
        <v>99</v>
      </c>
      <c r="B80" s="79">
        <v>22</v>
      </c>
    </row>
    <row r="81" spans="1:2" x14ac:dyDescent="0.25">
      <c r="A81" s="44" t="s">
        <v>100</v>
      </c>
      <c r="B81" s="80">
        <v>21</v>
      </c>
    </row>
    <row r="82" spans="1:2" x14ac:dyDescent="0.25">
      <c r="A82" s="44" t="s">
        <v>101</v>
      </c>
      <c r="B82" s="80">
        <v>20</v>
      </c>
    </row>
    <row r="83" spans="1:2" x14ac:dyDescent="0.25">
      <c r="A83" s="44" t="s">
        <v>102</v>
      </c>
      <c r="B83" s="79">
        <v>19</v>
      </c>
    </row>
    <row r="84" spans="1:2" x14ac:dyDescent="0.25">
      <c r="A84" s="44" t="s">
        <v>103</v>
      </c>
      <c r="B84" s="80">
        <v>18</v>
      </c>
    </row>
    <row r="85" spans="1:2" x14ac:dyDescent="0.25">
      <c r="A85" s="44" t="s">
        <v>104</v>
      </c>
      <c r="B85" s="80">
        <v>17</v>
      </c>
    </row>
    <row r="86" spans="1:2" x14ac:dyDescent="0.25">
      <c r="A86" s="44" t="s">
        <v>105</v>
      </c>
      <c r="B86" s="79">
        <v>16</v>
      </c>
    </row>
    <row r="87" spans="1:2" x14ac:dyDescent="0.25">
      <c r="A87" s="44" t="s">
        <v>106</v>
      </c>
      <c r="B87" s="80">
        <v>15</v>
      </c>
    </row>
    <row r="88" spans="1:2" x14ac:dyDescent="0.25">
      <c r="A88" s="44" t="s">
        <v>107</v>
      </c>
      <c r="B88" s="80">
        <v>14</v>
      </c>
    </row>
    <row r="89" spans="1:2" x14ac:dyDescent="0.25">
      <c r="A89" s="44" t="s">
        <v>108</v>
      </c>
      <c r="B89" s="79">
        <v>13</v>
      </c>
    </row>
    <row r="90" spans="1:2" x14ac:dyDescent="0.25">
      <c r="A90" s="44" t="s">
        <v>109</v>
      </c>
      <c r="B90" s="80">
        <v>12</v>
      </c>
    </row>
    <row r="91" spans="1:2" x14ac:dyDescent="0.25">
      <c r="A91" s="44" t="s">
        <v>110</v>
      </c>
      <c r="B91" s="80">
        <v>11</v>
      </c>
    </row>
    <row r="92" spans="1:2" x14ac:dyDescent="0.25">
      <c r="A92" s="44" t="s">
        <v>111</v>
      </c>
      <c r="B92" s="79">
        <v>10</v>
      </c>
    </row>
    <row r="93" spans="1:2" x14ac:dyDescent="0.25">
      <c r="A93" s="44" t="s">
        <v>112</v>
      </c>
      <c r="B93" s="80">
        <v>9</v>
      </c>
    </row>
    <row r="94" spans="1:2" x14ac:dyDescent="0.25">
      <c r="A94" s="44" t="s">
        <v>113</v>
      </c>
      <c r="B94" s="80">
        <v>8</v>
      </c>
    </row>
    <row r="95" spans="1:2" x14ac:dyDescent="0.25">
      <c r="A95" s="44" t="s">
        <v>114</v>
      </c>
      <c r="B95" s="79">
        <v>7</v>
      </c>
    </row>
    <row r="96" spans="1:2" x14ac:dyDescent="0.25">
      <c r="A96" s="44" t="s">
        <v>115</v>
      </c>
      <c r="B96" s="80">
        <v>6</v>
      </c>
    </row>
    <row r="97" spans="1:2" x14ac:dyDescent="0.25">
      <c r="A97" s="44" t="s">
        <v>116</v>
      </c>
      <c r="B97" s="80">
        <v>5</v>
      </c>
    </row>
    <row r="98" spans="1:2" x14ac:dyDescent="0.25">
      <c r="A98" s="44" t="s">
        <v>117</v>
      </c>
      <c r="B98" s="79">
        <v>4</v>
      </c>
    </row>
    <row r="99" spans="1:2" x14ac:dyDescent="0.25">
      <c r="A99" s="44" t="s">
        <v>118</v>
      </c>
      <c r="B99" s="80">
        <v>3</v>
      </c>
    </row>
    <row r="100" spans="1:2" x14ac:dyDescent="0.25">
      <c r="A100" s="44" t="s">
        <v>119</v>
      </c>
      <c r="B100" s="80">
        <v>2</v>
      </c>
    </row>
    <row r="101" spans="1:2" x14ac:dyDescent="0.25">
      <c r="A101" s="44" t="s">
        <v>120</v>
      </c>
      <c r="B101" s="81">
        <v>1</v>
      </c>
    </row>
    <row r="102" spans="1:2" x14ac:dyDescent="0.25">
      <c r="A102" s="44" t="s">
        <v>121</v>
      </c>
      <c r="B102" s="81">
        <v>1</v>
      </c>
    </row>
    <row r="103" spans="1:2" x14ac:dyDescent="0.25">
      <c r="A103" s="44" t="s">
        <v>122</v>
      </c>
      <c r="B103" s="81">
        <v>1</v>
      </c>
    </row>
    <row r="104" spans="1:2" x14ac:dyDescent="0.25">
      <c r="A104" s="44" t="s">
        <v>123</v>
      </c>
      <c r="B104" s="81">
        <v>1</v>
      </c>
    </row>
    <row r="105" spans="1:2" x14ac:dyDescent="0.25">
      <c r="A105" s="44" t="s">
        <v>124</v>
      </c>
      <c r="B105" s="81">
        <v>1</v>
      </c>
    </row>
    <row r="106" spans="1:2" x14ac:dyDescent="0.25">
      <c r="A106" s="44" t="s">
        <v>125</v>
      </c>
      <c r="B106" s="81">
        <v>1</v>
      </c>
    </row>
    <row r="107" spans="1:2" x14ac:dyDescent="0.25">
      <c r="A107" s="44" t="s">
        <v>126</v>
      </c>
      <c r="B107" s="81">
        <v>1</v>
      </c>
    </row>
    <row r="108" spans="1:2" x14ac:dyDescent="0.25">
      <c r="A108" s="44" t="s">
        <v>127</v>
      </c>
      <c r="B108" s="81">
        <v>1</v>
      </c>
    </row>
    <row r="109" spans="1:2" x14ac:dyDescent="0.25">
      <c r="A109" s="44" t="s">
        <v>128</v>
      </c>
      <c r="B109" s="81">
        <v>1</v>
      </c>
    </row>
    <row r="110" spans="1:2" x14ac:dyDescent="0.25">
      <c r="A110" s="44" t="s">
        <v>129</v>
      </c>
      <c r="B110" s="81">
        <v>1</v>
      </c>
    </row>
    <row r="111" spans="1:2" x14ac:dyDescent="0.25">
      <c r="A111" s="44" t="s">
        <v>130</v>
      </c>
      <c r="B111" s="81">
        <v>1</v>
      </c>
    </row>
    <row r="112" spans="1:2" x14ac:dyDescent="0.25">
      <c r="A112" s="44" t="s">
        <v>131</v>
      </c>
      <c r="B112" s="81">
        <v>1</v>
      </c>
    </row>
    <row r="113" spans="1:2" x14ac:dyDescent="0.25">
      <c r="A113" s="44" t="s">
        <v>132</v>
      </c>
      <c r="B113" s="81">
        <v>1</v>
      </c>
    </row>
    <row r="114" spans="1:2" x14ac:dyDescent="0.25">
      <c r="A114" s="44" t="s">
        <v>133</v>
      </c>
      <c r="B114" s="81">
        <v>1</v>
      </c>
    </row>
    <row r="115" spans="1:2" x14ac:dyDescent="0.25">
      <c r="A115" s="44" t="s">
        <v>134</v>
      </c>
      <c r="B115" s="81">
        <v>1</v>
      </c>
    </row>
    <row r="116" spans="1:2" x14ac:dyDescent="0.25">
      <c r="A116" s="44" t="s">
        <v>135</v>
      </c>
      <c r="B116" s="81">
        <v>1</v>
      </c>
    </row>
    <row r="117" spans="1:2" x14ac:dyDescent="0.25">
      <c r="A117" s="44" t="s">
        <v>136</v>
      </c>
      <c r="B117" s="81">
        <v>1</v>
      </c>
    </row>
    <row r="118" spans="1:2" x14ac:dyDescent="0.25">
      <c r="A118" s="44" t="s">
        <v>137</v>
      </c>
      <c r="B118" s="81">
        <v>1</v>
      </c>
    </row>
    <row r="119" spans="1:2" x14ac:dyDescent="0.25">
      <c r="A119" s="44" t="s">
        <v>138</v>
      </c>
      <c r="B119" s="81">
        <v>1</v>
      </c>
    </row>
    <row r="120" spans="1:2" x14ac:dyDescent="0.25">
      <c r="A120" s="44" t="s">
        <v>139</v>
      </c>
      <c r="B120" s="81">
        <v>1</v>
      </c>
    </row>
    <row r="121" spans="1:2" x14ac:dyDescent="0.25">
      <c r="A121" s="44" t="s">
        <v>140</v>
      </c>
      <c r="B121" s="81">
        <v>1</v>
      </c>
    </row>
    <row r="122" spans="1:2" x14ac:dyDescent="0.25">
      <c r="A122" s="44" t="s">
        <v>141</v>
      </c>
      <c r="B122" s="81">
        <v>1</v>
      </c>
    </row>
    <row r="123" spans="1:2" x14ac:dyDescent="0.25">
      <c r="A123" s="44" t="s">
        <v>142</v>
      </c>
      <c r="B123" s="81">
        <v>1</v>
      </c>
    </row>
    <row r="124" spans="1:2" x14ac:dyDescent="0.25">
      <c r="A124" s="44" t="s">
        <v>143</v>
      </c>
      <c r="B124" s="81">
        <v>1</v>
      </c>
    </row>
    <row r="125" spans="1:2" x14ac:dyDescent="0.25">
      <c r="A125" s="44" t="s">
        <v>144</v>
      </c>
      <c r="B125" s="81">
        <v>1</v>
      </c>
    </row>
    <row r="126" spans="1:2" x14ac:dyDescent="0.25">
      <c r="A126" s="44" t="s">
        <v>145</v>
      </c>
      <c r="B126" s="81">
        <v>1</v>
      </c>
    </row>
    <row r="127" spans="1:2" x14ac:dyDescent="0.25">
      <c r="A127" s="44" t="s">
        <v>146</v>
      </c>
      <c r="B127" s="81">
        <v>1</v>
      </c>
    </row>
    <row r="128" spans="1:2" x14ac:dyDescent="0.25">
      <c r="A128" s="44" t="s">
        <v>147</v>
      </c>
      <c r="B128" s="81">
        <v>1</v>
      </c>
    </row>
    <row r="129" spans="1:2" x14ac:dyDescent="0.25">
      <c r="A129" s="44" t="s">
        <v>148</v>
      </c>
      <c r="B129" s="81">
        <v>1</v>
      </c>
    </row>
    <row r="130" spans="1:2" x14ac:dyDescent="0.25">
      <c r="A130" s="44" t="s">
        <v>149</v>
      </c>
      <c r="B130" s="81">
        <v>1</v>
      </c>
    </row>
    <row r="131" spans="1:2" x14ac:dyDescent="0.25">
      <c r="A131" s="44" t="s">
        <v>150</v>
      </c>
      <c r="B131" s="81">
        <v>1</v>
      </c>
    </row>
    <row r="132" spans="1:2" x14ac:dyDescent="0.25">
      <c r="A132" s="44" t="s">
        <v>151</v>
      </c>
      <c r="B132" s="81">
        <v>1</v>
      </c>
    </row>
    <row r="133" spans="1:2" x14ac:dyDescent="0.25">
      <c r="A133" s="44" t="s">
        <v>152</v>
      </c>
      <c r="B133" s="81">
        <v>1</v>
      </c>
    </row>
    <row r="134" spans="1:2" x14ac:dyDescent="0.25">
      <c r="A134" s="44" t="s">
        <v>153</v>
      </c>
      <c r="B134" s="81">
        <v>1</v>
      </c>
    </row>
    <row r="135" spans="1:2" x14ac:dyDescent="0.25">
      <c r="A135" s="44" t="s">
        <v>154</v>
      </c>
      <c r="B135" s="81">
        <v>1</v>
      </c>
    </row>
    <row r="136" spans="1:2" x14ac:dyDescent="0.25">
      <c r="A136" s="44" t="s">
        <v>155</v>
      </c>
      <c r="B136" s="81">
        <v>1</v>
      </c>
    </row>
    <row r="137" spans="1:2" x14ac:dyDescent="0.25">
      <c r="A137" s="44" t="s">
        <v>156</v>
      </c>
      <c r="B137" s="81">
        <v>1</v>
      </c>
    </row>
    <row r="138" spans="1:2" x14ac:dyDescent="0.25">
      <c r="A138" s="44" t="s">
        <v>157</v>
      </c>
      <c r="B138" s="81">
        <v>1</v>
      </c>
    </row>
    <row r="139" spans="1:2" x14ac:dyDescent="0.25">
      <c r="A139" s="44" t="s">
        <v>158</v>
      </c>
      <c r="B139" s="81">
        <v>1</v>
      </c>
    </row>
    <row r="140" spans="1:2" x14ac:dyDescent="0.25">
      <c r="A140" s="44" t="s">
        <v>159</v>
      </c>
      <c r="B140" s="81">
        <v>1</v>
      </c>
    </row>
    <row r="141" spans="1:2" x14ac:dyDescent="0.25">
      <c r="A141" s="44" t="s">
        <v>160</v>
      </c>
      <c r="B141" s="81">
        <v>1</v>
      </c>
    </row>
    <row r="142" spans="1:2" x14ac:dyDescent="0.25">
      <c r="A142" s="44" t="s">
        <v>161</v>
      </c>
      <c r="B142" s="81">
        <v>1</v>
      </c>
    </row>
    <row r="143" spans="1:2" x14ac:dyDescent="0.25">
      <c r="A143" s="44" t="s">
        <v>162</v>
      </c>
      <c r="B143" s="81">
        <v>1</v>
      </c>
    </row>
    <row r="144" spans="1:2" x14ac:dyDescent="0.25">
      <c r="A144" s="44" t="s">
        <v>163</v>
      </c>
      <c r="B144" s="81">
        <v>1</v>
      </c>
    </row>
    <row r="145" spans="1:2" x14ac:dyDescent="0.25">
      <c r="A145" s="44" t="s">
        <v>164</v>
      </c>
      <c r="B145" s="81">
        <v>1</v>
      </c>
    </row>
    <row r="146" spans="1:2" x14ac:dyDescent="0.25">
      <c r="A146" s="44" t="s">
        <v>165</v>
      </c>
      <c r="B146" s="81">
        <v>1</v>
      </c>
    </row>
    <row r="147" spans="1:2" x14ac:dyDescent="0.25">
      <c r="A147" s="44" t="s">
        <v>166</v>
      </c>
      <c r="B147" s="81">
        <v>1</v>
      </c>
    </row>
    <row r="148" spans="1:2" x14ac:dyDescent="0.25">
      <c r="A148" s="44" t="s">
        <v>167</v>
      </c>
      <c r="B148" s="81">
        <v>1</v>
      </c>
    </row>
    <row r="149" spans="1:2" x14ac:dyDescent="0.25">
      <c r="A149" s="44" t="s">
        <v>168</v>
      </c>
      <c r="B149" s="81">
        <v>1</v>
      </c>
    </row>
    <row r="150" spans="1:2" x14ac:dyDescent="0.25">
      <c r="A150" s="44" t="s">
        <v>169</v>
      </c>
      <c r="B150" s="81">
        <v>1</v>
      </c>
    </row>
    <row r="151" spans="1:2" x14ac:dyDescent="0.25">
      <c r="A151" s="44" t="s">
        <v>170</v>
      </c>
      <c r="B151" s="81">
        <v>1</v>
      </c>
    </row>
    <row r="152" spans="1:2" x14ac:dyDescent="0.25">
      <c r="A152" s="44" t="s">
        <v>171</v>
      </c>
      <c r="B152" s="81">
        <v>1</v>
      </c>
    </row>
    <row r="153" spans="1:2" x14ac:dyDescent="0.25">
      <c r="A153" s="44" t="s">
        <v>172</v>
      </c>
      <c r="B153" s="81">
        <v>1</v>
      </c>
    </row>
    <row r="154" spans="1:2" x14ac:dyDescent="0.25">
      <c r="A154" s="44" t="s">
        <v>173</v>
      </c>
      <c r="B154" s="81">
        <v>1</v>
      </c>
    </row>
    <row r="155" spans="1:2" x14ac:dyDescent="0.25">
      <c r="A155" s="44" t="s">
        <v>174</v>
      </c>
      <c r="B155" s="81">
        <v>1</v>
      </c>
    </row>
    <row r="156" spans="1:2" x14ac:dyDescent="0.25">
      <c r="A156" s="44" t="s">
        <v>175</v>
      </c>
      <c r="B156" s="81">
        <v>1</v>
      </c>
    </row>
    <row r="157" spans="1:2" x14ac:dyDescent="0.25">
      <c r="A157" s="44" t="s">
        <v>176</v>
      </c>
      <c r="B157" s="81">
        <v>1</v>
      </c>
    </row>
    <row r="158" spans="1:2" x14ac:dyDescent="0.25">
      <c r="A158" s="44" t="s">
        <v>177</v>
      </c>
      <c r="B158" s="81">
        <v>1</v>
      </c>
    </row>
    <row r="159" spans="1:2" x14ac:dyDescent="0.25">
      <c r="A159" s="44" t="s">
        <v>178</v>
      </c>
      <c r="B159" s="81">
        <v>1</v>
      </c>
    </row>
    <row r="160" spans="1:2" x14ac:dyDescent="0.25">
      <c r="A160" s="44" t="s">
        <v>179</v>
      </c>
      <c r="B160" s="81">
        <v>1</v>
      </c>
    </row>
    <row r="161" spans="1:2" x14ac:dyDescent="0.25">
      <c r="A161" s="44" t="s">
        <v>180</v>
      </c>
      <c r="B161" s="81">
        <v>1</v>
      </c>
    </row>
    <row r="162" spans="1:2" x14ac:dyDescent="0.25">
      <c r="A162" s="44" t="s">
        <v>181</v>
      </c>
      <c r="B162" s="81">
        <v>1</v>
      </c>
    </row>
    <row r="163" spans="1:2" x14ac:dyDescent="0.25">
      <c r="A163" s="44" t="s">
        <v>182</v>
      </c>
      <c r="B163" s="81">
        <v>1</v>
      </c>
    </row>
    <row r="164" spans="1:2" x14ac:dyDescent="0.25">
      <c r="A164" s="44" t="s">
        <v>183</v>
      </c>
      <c r="B164" s="81">
        <v>1</v>
      </c>
    </row>
    <row r="165" spans="1:2" x14ac:dyDescent="0.25">
      <c r="A165" s="44" t="s">
        <v>184</v>
      </c>
      <c r="B165" s="81">
        <v>1</v>
      </c>
    </row>
    <row r="166" spans="1:2" x14ac:dyDescent="0.25">
      <c r="A166" s="44" t="s">
        <v>185</v>
      </c>
      <c r="B166" s="81">
        <v>1</v>
      </c>
    </row>
    <row r="167" spans="1:2" x14ac:dyDescent="0.25">
      <c r="A167" s="44" t="s">
        <v>186</v>
      </c>
      <c r="B167" s="81">
        <v>1</v>
      </c>
    </row>
    <row r="168" spans="1:2" x14ac:dyDescent="0.25">
      <c r="A168" s="44" t="s">
        <v>187</v>
      </c>
      <c r="B168" s="81">
        <v>1</v>
      </c>
    </row>
    <row r="169" spans="1:2" x14ac:dyDescent="0.25">
      <c r="A169" s="44" t="s">
        <v>188</v>
      </c>
      <c r="B169" s="81">
        <v>1</v>
      </c>
    </row>
    <row r="170" spans="1:2" x14ac:dyDescent="0.25">
      <c r="A170" s="44" t="s">
        <v>189</v>
      </c>
      <c r="B170" s="81">
        <v>1</v>
      </c>
    </row>
    <row r="171" spans="1:2" x14ac:dyDescent="0.25">
      <c r="A171" s="44" t="s">
        <v>190</v>
      </c>
      <c r="B171" s="81">
        <v>1</v>
      </c>
    </row>
    <row r="172" spans="1:2" x14ac:dyDescent="0.25">
      <c r="A172" s="44" t="s">
        <v>191</v>
      </c>
      <c r="B172" s="81">
        <v>1</v>
      </c>
    </row>
    <row r="173" spans="1:2" x14ac:dyDescent="0.25">
      <c r="A173" s="44" t="s">
        <v>192</v>
      </c>
      <c r="B173" s="81">
        <v>1</v>
      </c>
    </row>
    <row r="174" spans="1:2" x14ac:dyDescent="0.25">
      <c r="A174" s="44" t="s">
        <v>193</v>
      </c>
      <c r="B174" s="81">
        <v>1</v>
      </c>
    </row>
    <row r="175" spans="1:2" x14ac:dyDescent="0.25">
      <c r="A175" s="44" t="s">
        <v>194</v>
      </c>
      <c r="B175" s="81">
        <v>1</v>
      </c>
    </row>
    <row r="176" spans="1:2" x14ac:dyDescent="0.25">
      <c r="A176" s="44" t="s">
        <v>195</v>
      </c>
      <c r="B176" s="81">
        <v>1</v>
      </c>
    </row>
    <row r="177" spans="1:2" x14ac:dyDescent="0.25">
      <c r="A177" s="44" t="s">
        <v>196</v>
      </c>
      <c r="B177" s="81">
        <v>1</v>
      </c>
    </row>
    <row r="178" spans="1:2" x14ac:dyDescent="0.25">
      <c r="A178" s="44" t="s">
        <v>197</v>
      </c>
      <c r="B178" s="81">
        <v>1</v>
      </c>
    </row>
    <row r="179" spans="1:2" x14ac:dyDescent="0.25">
      <c r="A179" s="44" t="s">
        <v>198</v>
      </c>
      <c r="B179" s="81">
        <v>1</v>
      </c>
    </row>
    <row r="180" spans="1:2" x14ac:dyDescent="0.25">
      <c r="A180" s="44" t="s">
        <v>199</v>
      </c>
      <c r="B180" s="81">
        <v>1</v>
      </c>
    </row>
    <row r="181" spans="1:2" x14ac:dyDescent="0.25">
      <c r="A181" s="44" t="s">
        <v>200</v>
      </c>
      <c r="B181" s="81">
        <v>1</v>
      </c>
    </row>
    <row r="182" spans="1:2" x14ac:dyDescent="0.25">
      <c r="A182" s="44" t="s">
        <v>201</v>
      </c>
      <c r="B182" s="81">
        <v>1</v>
      </c>
    </row>
    <row r="183" spans="1:2" x14ac:dyDescent="0.25">
      <c r="A183" s="44" t="s">
        <v>202</v>
      </c>
      <c r="B183" s="81">
        <v>1</v>
      </c>
    </row>
    <row r="184" spans="1:2" x14ac:dyDescent="0.25">
      <c r="A184" s="44" t="s">
        <v>203</v>
      </c>
      <c r="B184" s="81">
        <v>1</v>
      </c>
    </row>
    <row r="185" spans="1:2" x14ac:dyDescent="0.25">
      <c r="A185" s="44" t="s">
        <v>204</v>
      </c>
      <c r="B185" s="81">
        <v>1</v>
      </c>
    </row>
    <row r="186" spans="1:2" x14ac:dyDescent="0.25">
      <c r="A186" s="44" t="s">
        <v>205</v>
      </c>
      <c r="B186" s="81">
        <v>1</v>
      </c>
    </row>
    <row r="187" spans="1:2" x14ac:dyDescent="0.25">
      <c r="A187" s="44" t="s">
        <v>206</v>
      </c>
      <c r="B187" s="81">
        <v>1</v>
      </c>
    </row>
    <row r="188" spans="1:2" x14ac:dyDescent="0.25">
      <c r="A188" s="44" t="s">
        <v>207</v>
      </c>
      <c r="B188" s="81">
        <v>1</v>
      </c>
    </row>
    <row r="189" spans="1:2" x14ac:dyDescent="0.25">
      <c r="A189" s="44" t="s">
        <v>208</v>
      </c>
      <c r="B189" s="81">
        <v>1</v>
      </c>
    </row>
    <row r="190" spans="1:2" x14ac:dyDescent="0.25">
      <c r="A190" s="44" t="s">
        <v>209</v>
      </c>
      <c r="B190" s="81">
        <v>1</v>
      </c>
    </row>
    <row r="191" spans="1:2" x14ac:dyDescent="0.25">
      <c r="A191" s="44" t="s">
        <v>210</v>
      </c>
      <c r="B191" s="81">
        <v>1</v>
      </c>
    </row>
    <row r="192" spans="1:2" x14ac:dyDescent="0.25">
      <c r="A192" s="44" t="s">
        <v>211</v>
      </c>
      <c r="B192" s="81">
        <v>1</v>
      </c>
    </row>
    <row r="193" spans="1:2" x14ac:dyDescent="0.25">
      <c r="A193" s="44" t="s">
        <v>212</v>
      </c>
      <c r="B193" s="81">
        <v>1</v>
      </c>
    </row>
    <row r="194" spans="1:2" x14ac:dyDescent="0.25">
      <c r="A194" s="44" t="s">
        <v>213</v>
      </c>
      <c r="B194" s="81">
        <v>1</v>
      </c>
    </row>
    <row r="195" spans="1:2" x14ac:dyDescent="0.25">
      <c r="A195" s="44" t="s">
        <v>214</v>
      </c>
      <c r="B195" s="81">
        <v>1</v>
      </c>
    </row>
    <row r="196" spans="1:2" x14ac:dyDescent="0.25">
      <c r="A196" s="44" t="s">
        <v>215</v>
      </c>
      <c r="B196" s="81">
        <v>1</v>
      </c>
    </row>
    <row r="197" spans="1:2" x14ac:dyDescent="0.25">
      <c r="A197" s="44" t="s">
        <v>216</v>
      </c>
      <c r="B197" s="81">
        <v>1</v>
      </c>
    </row>
    <row r="198" spans="1:2" x14ac:dyDescent="0.25">
      <c r="A198" s="44" t="s">
        <v>217</v>
      </c>
      <c r="B198" s="81">
        <v>1</v>
      </c>
    </row>
    <row r="199" spans="1:2" x14ac:dyDescent="0.25">
      <c r="A199" s="44" t="s">
        <v>218</v>
      </c>
      <c r="B199" s="81">
        <v>1</v>
      </c>
    </row>
    <row r="200" spans="1:2" x14ac:dyDescent="0.25">
      <c r="A200" s="44" t="s">
        <v>219</v>
      </c>
      <c r="B200" s="81">
        <v>1</v>
      </c>
    </row>
    <row r="201" spans="1:2" x14ac:dyDescent="0.25">
      <c r="A201" s="44" t="s">
        <v>220</v>
      </c>
      <c r="B201" s="81">
        <v>1</v>
      </c>
    </row>
    <row r="202" spans="1:2" x14ac:dyDescent="0.25">
      <c r="A202" s="44" t="s">
        <v>221</v>
      </c>
      <c r="B202" s="81">
        <v>1</v>
      </c>
    </row>
    <row r="203" spans="1:2" x14ac:dyDescent="0.25">
      <c r="A203" s="44" t="s">
        <v>222</v>
      </c>
      <c r="B203" s="81">
        <v>1</v>
      </c>
    </row>
    <row r="204" spans="1:2" x14ac:dyDescent="0.25">
      <c r="A204" s="44" t="s">
        <v>223</v>
      </c>
      <c r="B204" s="81">
        <v>1</v>
      </c>
    </row>
    <row r="205" spans="1:2" x14ac:dyDescent="0.25">
      <c r="A205" s="44" t="s">
        <v>224</v>
      </c>
      <c r="B205" s="81">
        <v>1</v>
      </c>
    </row>
    <row r="206" spans="1:2" x14ac:dyDescent="0.25">
      <c r="A206" s="44" t="s">
        <v>225</v>
      </c>
      <c r="B206" s="81">
        <v>1</v>
      </c>
    </row>
    <row r="207" spans="1:2" x14ac:dyDescent="0.25">
      <c r="A207" s="44" t="s">
        <v>226</v>
      </c>
      <c r="B207" s="81">
        <v>1</v>
      </c>
    </row>
    <row r="208" spans="1:2" x14ac:dyDescent="0.25">
      <c r="A208" s="44" t="s">
        <v>227</v>
      </c>
      <c r="B208" s="81">
        <v>1</v>
      </c>
    </row>
    <row r="209" spans="1:2" x14ac:dyDescent="0.25">
      <c r="A209" s="44" t="s">
        <v>228</v>
      </c>
      <c r="B209" s="81">
        <v>1</v>
      </c>
    </row>
    <row r="210" spans="1:2" x14ac:dyDescent="0.25">
      <c r="A210" s="44" t="s">
        <v>229</v>
      </c>
      <c r="B210" s="81">
        <v>1</v>
      </c>
    </row>
    <row r="211" spans="1:2" x14ac:dyDescent="0.25">
      <c r="A211" s="44" t="s">
        <v>230</v>
      </c>
      <c r="B211" s="81">
        <v>1</v>
      </c>
    </row>
    <row r="212" spans="1:2" x14ac:dyDescent="0.25">
      <c r="A212" s="44" t="s">
        <v>231</v>
      </c>
      <c r="B212" s="8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5273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INSCRITOS</vt:lpstr>
      <vt:lpstr>EQUIPAS</vt:lpstr>
      <vt:lpstr>Escalões Jov</vt:lpstr>
      <vt:lpstr>Clubes Jov</vt:lpstr>
      <vt:lpstr>Pontos</vt:lpstr>
      <vt:lpstr>'Escalões Jov'!_FiltrarBancodeDados</vt:lpstr>
      <vt:lpstr>EQUIPAS!Area_de_impressao</vt:lpstr>
      <vt:lpstr>'Escalões Jov'!Area_de_impressao</vt:lpstr>
      <vt:lpstr>INSCRITOS!Area_de_impressao</vt:lpstr>
      <vt:lpstr>EQUIPAS!Titulos_de_impressao</vt:lpstr>
      <vt:lpstr>'Escalões Jov'!Titulos_de_impressao</vt:lpstr>
      <vt:lpstr>INSCRITOS!Titulos_de_impressao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Artur Parreira</cp:lastModifiedBy>
  <cp:revision>40</cp:revision>
  <cp:lastPrinted>2021-05-15T16:13:44Z</cp:lastPrinted>
  <dcterms:created xsi:type="dcterms:W3CDTF">2016-04-26T14:30:14Z</dcterms:created>
  <dcterms:modified xsi:type="dcterms:W3CDTF">2021-05-17T13:13:23Z</dcterms:modified>
  <dc:language>pt-PT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