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MÉDIO SUL\2021_05_15_I Triatlo Jovem de Pinhal Novo_Palmela\INSCRIÇÕES E RESULTADOS\"/>
    </mc:Choice>
  </mc:AlternateContent>
  <bookViews>
    <workbookView xWindow="-105" yWindow="-105" windowWidth="23250" windowHeight="12570" tabRatio="667" firstSheet="1" activeTab="1"/>
  </bookViews>
  <sheets>
    <sheet name="INSCRITOS" sheetId="1" state="hidden" r:id="rId1"/>
    <sheet name="Escalões Jov" sheetId="2" r:id="rId2"/>
    <sheet name="Clubes Jov" sheetId="4" state="hidden" r:id="rId3"/>
    <sheet name="Pontos" sheetId="5" state="hidden" r:id="rId4"/>
    <sheet name="Acompanhantes" sheetId="6" state="hidden" r:id="rId5"/>
  </sheets>
  <definedNames>
    <definedName name="_xlnm._FilterDatabase" localSheetId="1">'Escalões Jov'!$G$1:$G$91</definedName>
    <definedName name="_xlnm._FilterDatabase" localSheetId="0" hidden="1">INSCRITOS!$A$1:$H$56</definedName>
    <definedName name="_xlnm.Print_Area" localSheetId="1">'Escalões Jov'!$A$1:$I$87</definedName>
    <definedName name="_xlnm.Print_Area" localSheetId="0">INSCRITOS!$A$1:$J$30</definedName>
    <definedName name="_xlnm.Print_Titles" localSheetId="1">'Escalões Jov'!$1:$2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7" i="2" l="1"/>
  <c r="G78" i="2"/>
  <c r="F77" i="2"/>
  <c r="F78" i="2"/>
  <c r="E77" i="2"/>
  <c r="E78" i="2"/>
  <c r="D77" i="2"/>
  <c r="D78" i="2"/>
  <c r="C77" i="2"/>
  <c r="C78" i="2"/>
  <c r="G84" i="2"/>
  <c r="G83" i="2"/>
  <c r="G86" i="2"/>
  <c r="G85" i="2"/>
  <c r="G71" i="2"/>
  <c r="G72" i="2"/>
  <c r="F71" i="2"/>
  <c r="F72" i="2"/>
  <c r="E71" i="2"/>
  <c r="E72" i="2"/>
  <c r="C71" i="2"/>
  <c r="C72" i="2"/>
  <c r="D71" i="2"/>
  <c r="D72" i="2"/>
  <c r="G58" i="2"/>
  <c r="G59" i="2"/>
  <c r="G60" i="2"/>
  <c r="G61" i="2"/>
  <c r="F58" i="2"/>
  <c r="F59" i="2"/>
  <c r="F60" i="2"/>
  <c r="F61" i="2"/>
  <c r="E58" i="2"/>
  <c r="E59" i="2"/>
  <c r="E60" i="2"/>
  <c r="E61" i="2"/>
  <c r="D58" i="2"/>
  <c r="D59" i="2"/>
  <c r="D60" i="2"/>
  <c r="D61" i="2"/>
  <c r="C58" i="2"/>
  <c r="C59" i="2"/>
  <c r="C60" i="2"/>
  <c r="C61" i="2"/>
  <c r="G53" i="2"/>
  <c r="F53" i="2"/>
  <c r="E53" i="2"/>
  <c r="D53" i="2"/>
  <c r="C53" i="2"/>
  <c r="G39" i="2"/>
  <c r="G40" i="2"/>
  <c r="G41" i="2"/>
  <c r="G42" i="2"/>
  <c r="G43" i="2"/>
  <c r="G44" i="2"/>
  <c r="G45" i="2"/>
  <c r="G46" i="2"/>
  <c r="G47" i="2"/>
  <c r="G48" i="2"/>
  <c r="F39" i="2"/>
  <c r="F40" i="2"/>
  <c r="F41" i="2"/>
  <c r="F42" i="2"/>
  <c r="F43" i="2"/>
  <c r="F44" i="2"/>
  <c r="F45" i="2"/>
  <c r="F46" i="2"/>
  <c r="F47" i="2"/>
  <c r="F48" i="2"/>
  <c r="E39" i="2"/>
  <c r="E40" i="2"/>
  <c r="E41" i="2"/>
  <c r="E42" i="2"/>
  <c r="E43" i="2"/>
  <c r="E44" i="2"/>
  <c r="E45" i="2"/>
  <c r="E46" i="2"/>
  <c r="E47" i="2"/>
  <c r="E48" i="2"/>
  <c r="D39" i="2"/>
  <c r="D40" i="2"/>
  <c r="D41" i="2"/>
  <c r="D42" i="2"/>
  <c r="D43" i="2"/>
  <c r="D44" i="2"/>
  <c r="D45" i="2"/>
  <c r="D46" i="2"/>
  <c r="D47" i="2"/>
  <c r="D48" i="2"/>
  <c r="C39" i="2"/>
  <c r="C40" i="2"/>
  <c r="C41" i="2"/>
  <c r="C42" i="2"/>
  <c r="C43" i="2"/>
  <c r="C44" i="2"/>
  <c r="C45" i="2"/>
  <c r="C46" i="2"/>
  <c r="C47" i="2"/>
  <c r="C48" i="2"/>
  <c r="G24" i="2"/>
  <c r="G25" i="2"/>
  <c r="G26" i="2"/>
  <c r="G27" i="2"/>
  <c r="G28" i="2"/>
  <c r="F24" i="2"/>
  <c r="F25" i="2"/>
  <c r="F26" i="2"/>
  <c r="F27" i="2"/>
  <c r="F28" i="2"/>
  <c r="E24" i="2"/>
  <c r="E25" i="2"/>
  <c r="E26" i="2"/>
  <c r="E27" i="2"/>
  <c r="E28" i="2"/>
  <c r="D24" i="2"/>
  <c r="D25" i="2"/>
  <c r="D26" i="2"/>
  <c r="D27" i="2"/>
  <c r="D28" i="2"/>
  <c r="C24" i="2"/>
  <c r="C25" i="2"/>
  <c r="C26" i="2"/>
  <c r="C27" i="2"/>
  <c r="C28" i="2"/>
  <c r="D6" i="2"/>
  <c r="G6" i="2" l="1"/>
  <c r="F6" i="2"/>
  <c r="E6" i="2"/>
  <c r="C6" i="2"/>
  <c r="G8" i="2"/>
  <c r="F8" i="2"/>
  <c r="E8" i="2"/>
  <c r="D8" i="2"/>
  <c r="C8" i="2"/>
  <c r="G10" i="2"/>
  <c r="F10" i="2"/>
  <c r="E10" i="2"/>
  <c r="D10" i="2"/>
  <c r="C10" i="2"/>
  <c r="G7" i="2"/>
  <c r="F7" i="2"/>
  <c r="E7" i="2"/>
  <c r="D7" i="2"/>
  <c r="C7" i="2"/>
  <c r="C52" i="2" l="1"/>
  <c r="D52" i="2"/>
  <c r="E52" i="2"/>
  <c r="F52" i="2"/>
  <c r="G52" i="2"/>
  <c r="C38" i="2"/>
  <c r="D38" i="2"/>
  <c r="E38" i="2"/>
  <c r="F38" i="2"/>
  <c r="G38" i="2"/>
  <c r="C32" i="2"/>
  <c r="D32" i="2"/>
  <c r="E32" i="2"/>
  <c r="F32" i="2"/>
  <c r="G32" i="2"/>
  <c r="C33" i="2"/>
  <c r="D33" i="2"/>
  <c r="E33" i="2"/>
  <c r="F33" i="2"/>
  <c r="G33" i="2"/>
  <c r="C23" i="2"/>
  <c r="D23" i="2"/>
  <c r="E23" i="2"/>
  <c r="F23" i="2"/>
  <c r="G23" i="2"/>
  <c r="C22" i="2"/>
  <c r="D22" i="2"/>
  <c r="E22" i="2"/>
  <c r="F22" i="2"/>
  <c r="G22" i="2"/>
  <c r="C21" i="2"/>
  <c r="D21" i="2"/>
  <c r="E21" i="2"/>
  <c r="F21" i="2"/>
  <c r="G21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G76" i="2" l="1"/>
  <c r="F76" i="2"/>
  <c r="E76" i="2"/>
  <c r="D76" i="2"/>
  <c r="C76" i="2"/>
  <c r="G70" i="2" l="1"/>
  <c r="F70" i="2"/>
  <c r="E70" i="2"/>
  <c r="D70" i="2"/>
  <c r="C70" i="2"/>
  <c r="G66" i="2"/>
  <c r="F66" i="2"/>
  <c r="E66" i="2"/>
  <c r="D66" i="2"/>
  <c r="C66" i="2"/>
  <c r="G65" i="2"/>
  <c r="F65" i="2"/>
  <c r="E65" i="2"/>
  <c r="D65" i="2"/>
  <c r="C65" i="2"/>
  <c r="G57" i="2"/>
  <c r="F57" i="2"/>
  <c r="E57" i="2"/>
  <c r="D57" i="2"/>
  <c r="C57" i="2"/>
  <c r="G34" i="2"/>
  <c r="F34" i="2"/>
  <c r="E34" i="2"/>
  <c r="D34" i="2"/>
  <c r="C34" i="2"/>
  <c r="G9" i="2"/>
  <c r="F9" i="2"/>
  <c r="E9" i="2"/>
  <c r="D9" i="2"/>
  <c r="C9" i="2"/>
  <c r="C9" i="4" l="1"/>
  <c r="H84" i="2" s="1"/>
  <c r="C10" i="4"/>
  <c r="H83" i="2" s="1"/>
  <c r="C11" i="4"/>
  <c r="H86" i="2" s="1"/>
  <c r="C12" i="4"/>
  <c r="C8" i="4"/>
  <c r="H85" i="2" s="1"/>
</calcChain>
</file>

<file path=xl/sharedStrings.xml><?xml version="1.0" encoding="utf-8"?>
<sst xmlns="http://schemas.openxmlformats.org/spreadsheetml/2006/main" count="638" uniqueCount="329">
  <si>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</si>
  <si>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</si>
  <si>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</si>
  <si>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</si>
  <si>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</si>
  <si>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</si>
  <si>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</si>
  <si>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</si>
  <si>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F</t>
  </si>
  <si>
    <t>Idades</t>
  </si>
  <si>
    <t>Benjamins</t>
  </si>
  <si>
    <t>M</t>
  </si>
  <si>
    <t>VAL</t>
  </si>
  <si>
    <t>Infantis</t>
  </si>
  <si>
    <t>Iniciados</t>
  </si>
  <si>
    <t>Juvenis</t>
  </si>
  <si>
    <t>Cadetes</t>
  </si>
  <si>
    <t>Pos</t>
  </si>
  <si>
    <t>Pontos</t>
  </si>
  <si>
    <t>CLASSIFICAÇÃO POR CLUBES</t>
  </si>
  <si>
    <t>Atletas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</si>
  <si>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</si>
  <si>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</si>
  <si>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</si>
  <si>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</si>
  <si>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</si>
  <si>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</si>
  <si>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</si>
  <si>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</si>
  <si>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</si>
  <si>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</si>
  <si>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</si>
  <si>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</si>
  <si>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</si>
  <si>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</si>
  <si>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</si>
  <si>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</si>
  <si>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</si>
  <si>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</si>
  <si>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</si>
  <si>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</si>
  <si>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</si>
  <si>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</si>
  <si>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</si>
  <si>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</si>
  <si>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</si>
  <si>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</si>
  <si>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</si>
  <si>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</si>
  <si>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</si>
  <si>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</si>
  <si>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</si>
  <si>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</si>
  <si>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</si>
  <si>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</si>
  <si>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</si>
  <si>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</si>
  <si>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</si>
  <si>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</si>
  <si>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</si>
  <si>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</si>
  <si>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</si>
  <si>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</si>
  <si>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</si>
  <si>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</si>
  <si>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</si>
  <si>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</si>
  <si>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</si>
  <si>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</si>
  <si>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</si>
  <si>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</si>
  <si>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</si>
  <si>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</si>
  <si>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</si>
  <si>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</si>
  <si>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</si>
  <si>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</si>
  <si>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</si>
  <si>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</si>
  <si>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</si>
  <si>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</si>
  <si>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</si>
  <si>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</si>
  <si>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</si>
  <si>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</si>
  <si>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</si>
  <si>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</si>
  <si>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</si>
  <si>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</si>
  <si>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</si>
  <si>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</si>
  <si>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</si>
  <si>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</si>
  <si>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</si>
  <si>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</si>
  <si>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</si>
  <si>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</si>
  <si>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</si>
  <si>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</si>
  <si>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</si>
  <si>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</si>
  <si>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</si>
  <si>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</si>
  <si>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</si>
  <si>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</si>
  <si>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</si>
  <si>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</si>
  <si>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</si>
  <si>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</si>
  <si>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</si>
  <si>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</si>
  <si>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</si>
  <si>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</si>
  <si>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</si>
  <si>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</si>
  <si>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</si>
  <si>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</si>
  <si>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</si>
  <si>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</si>
  <si>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</si>
  <si>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</si>
  <si>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</si>
  <si>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</si>
  <si>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</si>
  <si>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</si>
  <si>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</si>
  <si>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</si>
  <si>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</si>
  <si>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</si>
  <si>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</si>
  <si>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</si>
  <si>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</si>
  <si>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</si>
  <si>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</si>
  <si>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</si>
  <si>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</si>
  <si>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</si>
  <si>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</si>
  <si>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</si>
  <si>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</si>
  <si>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</si>
  <si>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</si>
  <si>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</si>
  <si>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</si>
  <si>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</si>
  <si>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</si>
  <si>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</si>
  <si>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</si>
  <si>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</si>
  <si>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</si>
  <si>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</si>
  <si>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</si>
  <si>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</si>
  <si>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</si>
  <si>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</si>
  <si>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</si>
  <si>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</si>
  <si>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</si>
  <si>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</si>
  <si>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</si>
  <si>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</si>
  <si>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</si>
  <si>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</si>
  <si>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</si>
  <si>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</si>
  <si>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</si>
  <si>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</si>
  <si>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</si>
  <si>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</si>
  <si>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</si>
  <si>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</si>
  <si>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</si>
  <si>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</si>
  <si>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</si>
  <si>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</si>
  <si>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</si>
  <si>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</si>
  <si>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</si>
  <si>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</si>
  <si>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</si>
  <si>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</si>
  <si>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</si>
  <si>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</si>
  <si>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</si>
  <si>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</si>
  <si>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</si>
  <si>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</si>
  <si>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</si>
  <si>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</si>
  <si>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</si>
  <si>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</si>
  <si>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</si>
  <si>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</si>
  <si>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</si>
  <si>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</si>
  <si>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</si>
  <si>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</si>
  <si>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</si>
  <si>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</si>
  <si>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</si>
  <si>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</si>
  <si>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</si>
  <si>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</si>
  <si>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</si>
  <si>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</si>
  <si>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</si>
  <si>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</si>
  <si>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</si>
  <si>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</si>
  <si>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</si>
  <si>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</si>
  <si>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</si>
  <si>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</si>
  <si>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</si>
  <si>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</si>
  <si>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</si>
  <si>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</si>
  <si>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</si>
  <si>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</si>
  <si>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</si>
  <si>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</si>
  <si>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</si>
  <si>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</si>
  <si>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</si>
  <si>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</si>
  <si>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</si>
  <si>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</si>
  <si>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</si>
  <si>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</si>
  <si>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</si>
  <si>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</si>
  <si>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</si>
  <si>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Tempo</t>
  </si>
  <si>
    <t>INV</t>
  </si>
  <si>
    <t>Os Extra são atletas que ainda não são federados ou que têm o atestado médico inválido/ fora de prazo</t>
  </si>
  <si>
    <t>A quem não tem nº de dorsal ou se esqueceu: Entregar dorsal e papel autocolante para a bicicleta com o mesmo nº do dorsal</t>
  </si>
  <si>
    <t>15 de Maio de 2021</t>
  </si>
  <si>
    <t>Pré-Benjamins</t>
  </si>
  <si>
    <t>6 e 7 anos (Nascidos entre 2014 e 2015)</t>
  </si>
  <si>
    <t>8 e 9 anos (Nascidos entre 2012 e 2013)</t>
  </si>
  <si>
    <t>10 e 11 anos (Nascidos em 2010 e 2011)</t>
  </si>
  <si>
    <t>12 e 13 anos (Nascidos em 2008 e 2009)</t>
  </si>
  <si>
    <t>14 e 15 anos (Nascidos em 2006 e 2007)</t>
  </si>
  <si>
    <t>16 e 17 anos (Nascidos em 2004 e 2005)</t>
  </si>
  <si>
    <t>Rodrigo Silva</t>
  </si>
  <si>
    <t>Martim Rodrigues</t>
  </si>
  <si>
    <t>Extra</t>
  </si>
  <si>
    <t>Não são atribuídos pontos aos Individuais e extra</t>
  </si>
  <si>
    <t>6-7 anos</t>
  </si>
  <si>
    <t>8-9 anos</t>
  </si>
  <si>
    <t>10-11 anos</t>
  </si>
  <si>
    <t>12-13 anos</t>
  </si>
  <si>
    <t>14-15 anos</t>
  </si>
  <si>
    <t>16-17 anos</t>
  </si>
  <si>
    <t>GI 8-9 anos Masculinos (BENJAMINS)</t>
  </si>
  <si>
    <t>GI 8-9 anos Femininos (BENJAMINS)</t>
  </si>
  <si>
    <t>GI 10-11 anos Masculinos (INFANTIS)</t>
  </si>
  <si>
    <t>GI 10-11 anos Femininos (INFANTIS)</t>
  </si>
  <si>
    <t>GI 12-13 anos Masculinos (INICIADOS)</t>
  </si>
  <si>
    <t>GI 12-13 anos Femininos (INICIADOS)</t>
  </si>
  <si>
    <t>GI 14-15 anos Masculinos (JUVENIS)</t>
  </si>
  <si>
    <t>GI 14-15 anos Femininos (JUVENIS)</t>
  </si>
  <si>
    <t>GI 16-17 anos Masculinos (CADETES)</t>
  </si>
  <si>
    <t>GI 16-17 anos Femininos (CADETES)</t>
  </si>
  <si>
    <t>I Triatlo Jovem de Pinhal Novo-Palmela - Campeonato de Triatlo Jovem do Médio Sul - 1ª Etapa</t>
  </si>
  <si>
    <t>Alice Barreto</t>
  </si>
  <si>
    <t>Escola Triatlo Palmela Desporto</t>
  </si>
  <si>
    <t>Alícia Lopes</t>
  </si>
  <si>
    <t>António Salvador</t>
  </si>
  <si>
    <t>Arnaldo Camões</t>
  </si>
  <si>
    <t>António Borges</t>
  </si>
  <si>
    <t>Daniela Lopes</t>
  </si>
  <si>
    <t>David Castor</t>
  </si>
  <si>
    <t>Dinis Cabral</t>
  </si>
  <si>
    <t>Dário Cabral</t>
  </si>
  <si>
    <t>Francisco Borges</t>
  </si>
  <si>
    <t>Gonçalo José</t>
  </si>
  <si>
    <t>Gonçalo Neves</t>
  </si>
  <si>
    <t>Iris Augusto</t>
  </si>
  <si>
    <t>Leonor Medronheira</t>
  </si>
  <si>
    <t>Mateus Ventura</t>
  </si>
  <si>
    <t>Matilde Pinto</t>
  </si>
  <si>
    <t>Mia Conceição</t>
  </si>
  <si>
    <t>Miguel Medronheira</t>
  </si>
  <si>
    <t>Rodrigo Narigueta</t>
  </si>
  <si>
    <t>Santiago Lopes</t>
  </si>
  <si>
    <t>Áurea Augusto</t>
  </si>
  <si>
    <t>Caetana Faustino</t>
  </si>
  <si>
    <t>Associação Naval Amorense</t>
  </si>
  <si>
    <t>Carolina Namora</t>
  </si>
  <si>
    <t>Denis Fragoso</t>
  </si>
  <si>
    <t>Diego Cruz</t>
  </si>
  <si>
    <t>Diogo Gomes</t>
  </si>
  <si>
    <t>Eduardo Couto Lopes</t>
  </si>
  <si>
    <t>Ivan Fragoso</t>
  </si>
  <si>
    <t>João Razina Oliveira</t>
  </si>
  <si>
    <t>Leticia Pires</t>
  </si>
  <si>
    <t>Linda Vicente</t>
  </si>
  <si>
    <t>Matilde Paulo</t>
  </si>
  <si>
    <t>Santiago Faustino</t>
  </si>
  <si>
    <t>Tomas Martins</t>
  </si>
  <si>
    <t>Tomás Sousa</t>
  </si>
  <si>
    <t>André Nepomuceno</t>
  </si>
  <si>
    <t>Escola Triatlo Santo António Évora</t>
  </si>
  <si>
    <t>Diana Galinhola</t>
  </si>
  <si>
    <t>Diana Mira</t>
  </si>
  <si>
    <t>Dinis Figueiredo</t>
  </si>
  <si>
    <t>Diogo Marques</t>
  </si>
  <si>
    <t>Francisco Magro</t>
  </si>
  <si>
    <t>Guilherme Marques</t>
  </si>
  <si>
    <t>José Pedro Mira</t>
  </si>
  <si>
    <t>João Padeiro</t>
  </si>
  <si>
    <t>Luis Filipe</t>
  </si>
  <si>
    <t>Margarida Magro</t>
  </si>
  <si>
    <t>Margarida Ramos</t>
  </si>
  <si>
    <t>Mariana Martins Soares</t>
  </si>
  <si>
    <t>Miguel Neto</t>
  </si>
  <si>
    <t>Tomás Ruivo</t>
  </si>
  <si>
    <t xml:space="preserve">Tomás Moreira </t>
  </si>
  <si>
    <t>Guilherme Figueiredo</t>
  </si>
  <si>
    <t>TRIATLO - Santo André Sport Club</t>
  </si>
  <si>
    <t>Milena Melim</t>
  </si>
  <si>
    <t>Individual</t>
  </si>
  <si>
    <t>dorsal Original</t>
  </si>
  <si>
    <t>Dorsal Atleta</t>
  </si>
  <si>
    <t>Dorsal acompanhante</t>
  </si>
  <si>
    <t>Nome acompanhante</t>
  </si>
  <si>
    <t>David Martins</t>
  </si>
  <si>
    <t>Luis Faustino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</si>
</sst>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BE5D6"/>
        <bgColor rgb="FFFFF2CC"/>
      </patternFill>
    </fill>
    <fill>
      <patternFill patternType="solid">
        <fgColor rgb="FFEDEDED"/>
        <bgColor rgb="FFDEEBF7"/>
      </patternFill>
    </fill>
    <fill>
      <patternFill patternType="solid">
        <fgColor rgb="FFFFF2CC"/>
        <bgColor rgb="FFFFF5CE"/>
      </patternFill>
    </fill>
    <fill>
      <patternFill patternType="solid">
        <fgColor rgb="FFDAE3F3"/>
        <bgColor rgb="FFDEEBF7"/>
      </patternFill>
    </fill>
    <fill>
      <patternFill patternType="solid">
        <fgColor rgb="FFE2F0D9"/>
        <bgColor rgb="FFEDEDED"/>
      </patternFill>
    </fill>
    <fill>
      <patternFill patternType="solid">
        <fgColor rgb="FFBDD7EE"/>
        <bgColor rgb="FFB4C7E7"/>
      </patternFill>
    </fill>
    <fill>
      <patternFill patternType="solid">
        <fgColor rgb="FFF8CBAD"/>
        <bgColor rgb="FFFFE699"/>
      </patternFill>
    </fill>
    <fill>
      <patternFill patternType="solid">
        <fgColor rgb="FFDBDBDB"/>
        <bgColor rgb="FFD9D9D9"/>
      </patternFill>
    </fill>
    <fill>
      <patternFill patternType="solid">
        <fgColor rgb="FFFFE699"/>
        <bgColor rgb="FFFFF2CC"/>
      </patternFill>
    </fill>
    <fill>
      <patternFill patternType="solid">
        <fgColor rgb="FFB4C7E7"/>
        <bgColor rgb="FFBDD7EE"/>
      </patternFill>
    </fill>
    <fill>
      <patternFill patternType="solid">
        <fgColor rgb="FFC5E0B4"/>
        <bgColor rgb="FFD9D9D9"/>
      </patternFill>
    </fill>
    <fill>
      <patternFill patternType="solid">
        <fgColor rgb="FFFFFFCC"/>
        <bgColor rgb="FFFFF5CE"/>
      </patternFill>
    </fill>
    <fill>
      <patternFill patternType="solid">
        <fgColor rgb="FF00B0F0"/>
        <bgColor rgb="FF33CCCC"/>
      </patternFill>
    </fill>
    <fill>
      <patternFill patternType="solid">
        <fgColor rgb="FFFFFF00"/>
        <bgColor rgb="FFFFE699"/>
      </patternFill>
    </fill>
    <fill>
      <patternFill patternType="solid">
        <fgColor rgb="FF8497B0"/>
        <bgColor rgb="FF808080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6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9" borderId="0" applyBorder="0" applyProtection="0"/>
    <xf numFmtId="0" fontId="9" fillId="10" borderId="0" applyBorder="0" applyProtection="0"/>
    <xf numFmtId="0" fontId="9" fillId="11" borderId="0" applyBorder="0" applyProtection="0"/>
    <xf numFmtId="0" fontId="9" fillId="12" borderId="0" applyBorder="0" applyProtection="0"/>
    <xf numFmtId="0" fontId="9" fillId="13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14" borderId="1" applyProtection="0"/>
    <xf numFmtId="0" fontId="9" fillId="14" borderId="1" applyProtection="0"/>
  </cellStyleXfs>
  <cellXfs count="7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15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/>
    </xf>
    <xf numFmtId="0" fontId="2" fillId="15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45" fontId="6" fillId="15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7" fillId="17" borderId="2" xfId="17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1" fontId="0" fillId="0" borderId="2" xfId="2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0" xfId="20" applyFont="1" applyBorder="1" applyAlignment="1">
      <alignment horizontal="center" vertical="center" shrinkToFit="1"/>
    </xf>
    <xf numFmtId="1" fontId="0" fillId="0" borderId="0" xfId="2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9" fillId="0" borderId="2" xfId="17" applyBorder="1" applyAlignment="1">
      <alignment horizontal="center"/>
    </xf>
    <xf numFmtId="164" fontId="2" fillId="0" borderId="0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47" fontId="2" fillId="0" borderId="0" xfId="17" applyNumberFormat="1" applyFont="1" applyBorder="1" applyAlignment="1">
      <alignment horizontal="center" vertical="center"/>
    </xf>
    <xf numFmtId="0" fontId="7" fillId="16" borderId="4" xfId="0" applyFont="1" applyFill="1" applyBorder="1" applyAlignment="1">
      <alignment horizontal="center"/>
    </xf>
    <xf numFmtId="0" fontId="7" fillId="16" borderId="4" xfId="0" applyFont="1" applyFill="1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vertical="center"/>
    </xf>
    <xf numFmtId="1" fontId="0" fillId="0" borderId="2" xfId="0" applyNumberForma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2" fillId="18" borderId="5" xfId="0" applyNumberFormat="1" applyFont="1" applyFill="1" applyBorder="1" applyAlignment="1">
      <alignment horizontal="center" vertical="center"/>
    </xf>
    <xf numFmtId="1" fontId="12" fillId="18" borderId="2" xfId="0" applyNumberFormat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2" fillId="19" borderId="2" xfId="0" applyFont="1" applyFill="1" applyBorder="1" applyAlignment="1">
      <alignment horizontal="center" vertical="center"/>
    </xf>
    <xf numFmtId="1" fontId="0" fillId="0" borderId="2" xfId="20" applyNumberFormat="1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164" fontId="2" fillId="0" borderId="2" xfId="17" applyNumberFormat="1" applyFont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</cellXfs>
  <cellStyles count="23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Normal" xfId="0" builtinId="0"/>
    <cellStyle name="Normal 2" xfId="13"/>
    <cellStyle name="Normal 2 2" xfId="14"/>
    <cellStyle name="Normal 3" xfId="15"/>
    <cellStyle name="Normal 3 2" xfId="16"/>
    <cellStyle name="Normal 4" xfId="17"/>
    <cellStyle name="Normal 4 2" xfId="18"/>
    <cellStyle name="Normal 5" xfId="19"/>
    <cellStyle name="Normal_Folha1" xfId="20"/>
    <cellStyle name="Nota 2" xfId="21"/>
    <cellStyle name="Nota 2 2" xfId="2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C5E0B4"/>
      <rgbColor rgb="FF993366"/>
      <rgbColor rgb="FFFFFFCC"/>
      <rgbColor rgb="FFDEEBF7"/>
      <rgbColor rgb="FF660066"/>
      <rgbColor rgb="FFFFF2CC"/>
      <rgbColor rgb="FF0066CC"/>
      <rgbColor rgb="FFBDD7EE"/>
      <rgbColor rgb="FF000080"/>
      <rgbColor rgb="FFFF00FF"/>
      <rgbColor rgb="FFFFE699"/>
      <rgbColor rgb="FF00FFFF"/>
      <rgbColor rgb="FF800080"/>
      <rgbColor rgb="FF800000"/>
      <rgbColor rgb="FF008080"/>
      <rgbColor rgb="FF0000FF"/>
      <rgbColor rgb="FF00B0F0"/>
      <rgbColor rgb="FFDAE3F3"/>
      <rgbColor rgb="FFE2F0D9"/>
      <rgbColor rgb="FFFFF5CE"/>
      <rgbColor rgb="FFB4C7E7"/>
      <rgbColor rgb="FFDBDBDB"/>
      <rgbColor rgb="FFD9D9D9"/>
      <rgbColor rgb="FFF8CBAD"/>
      <rgbColor rgb="FF3366FF"/>
      <rgbColor rgb="FF33CCCC"/>
      <rgbColor rgb="FFEDEDED"/>
      <rgbColor rgb="FFFBE5D6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topLeftCell="A28" zoomScaleNormal="100" zoomScaleSheetLayoutView="85" zoomScalePageLayoutView="90" workbookViewId="0">
      <selection activeCell="F63" sqref="F63"/>
    </sheetView>
  </sheetViews>
  <sheetFormatPr defaultColWidth="9.140625" defaultRowHeight="15" x14ac:dyDescent="0.25"/>
  <cols>
    <col min="1" max="1" width="8.7109375" style="1" customWidth="1"/>
    <col min="2" max="2" width="9.28515625" style="1" customWidth="1"/>
    <col min="3" max="3" width="10.28515625" style="60" bestFit="1" customWidth="1"/>
    <col min="4" max="4" width="23.7109375" style="2" bestFit="1" customWidth="1"/>
    <col min="5" max="5" width="12.7109375" style="1" customWidth="1"/>
    <col min="6" max="6" width="8.42578125" style="1" customWidth="1"/>
    <col min="7" max="7" width="16" style="1" customWidth="1"/>
    <col min="8" max="8" width="31.5703125" style="3" bestFit="1" customWidth="1"/>
    <col min="9" max="9" width="2.85546875" style="4" customWidth="1"/>
    <col min="10" max="10" width="14.140625" style="4" bestFit="1" customWidth="1"/>
    <col min="11" max="11" width="41.7109375" style="4" customWidth="1"/>
    <col min="12" max="1024" width="9.140625" style="4"/>
    <col min="1025" max="16384" width="9.140625" style="55"/>
  </cols>
  <sheetData>
    <row r="1" spans="1:13" ht="18" customHeight="1" x14ac:dyDescent="0.25">
      <c r="A1" s="5" t="s">
        <v>0</v>
      </c>
      <c r="B1" s="6" t="s">
        <v>1</v>
      </c>
      <c r="C1" s="59" t="s">
        <v>2</v>
      </c>
      <c r="D1" s="50" t="s">
        <v>3</v>
      </c>
      <c r="E1" s="51" t="s">
        <v>4</v>
      </c>
      <c r="F1" s="51" t="s">
        <v>5</v>
      </c>
      <c r="G1" s="51" t="s">
        <v>6</v>
      </c>
      <c r="H1" s="52" t="s">
        <v>7</v>
      </c>
      <c r="M1" s="4" t="s">
        <v>323</v>
      </c>
    </row>
    <row r="2" spans="1:13" ht="15" customHeight="1" x14ac:dyDescent="0.25">
      <c r="A2" s="63">
        <v>148</v>
      </c>
      <c r="B2" s="63">
        <v>107505</v>
      </c>
      <c r="C2" s="61" t="s">
        <v>248</v>
      </c>
      <c r="D2" s="64" t="s">
        <v>287</v>
      </c>
      <c r="E2" s="65">
        <v>42187</v>
      </c>
      <c r="F2" s="63" t="s">
        <v>8</v>
      </c>
      <c r="G2" s="63" t="s">
        <v>12</v>
      </c>
      <c r="H2" s="64" t="s">
        <v>288</v>
      </c>
      <c r="J2" s="41" t="s">
        <v>2</v>
      </c>
      <c r="K2" s="41" t="s">
        <v>9</v>
      </c>
    </row>
    <row r="3" spans="1:13" ht="15" customHeight="1" x14ac:dyDescent="0.25">
      <c r="A3" s="63">
        <v>1110</v>
      </c>
      <c r="B3" s="63">
        <v>107243</v>
      </c>
      <c r="C3" s="61" t="s">
        <v>248</v>
      </c>
      <c r="D3" s="64" t="s">
        <v>300</v>
      </c>
      <c r="E3" s="65">
        <v>41856</v>
      </c>
      <c r="F3" s="63" t="s">
        <v>11</v>
      </c>
      <c r="G3" s="63" t="s">
        <v>12</v>
      </c>
      <c r="H3" s="64" t="s">
        <v>288</v>
      </c>
      <c r="J3" s="42" t="s">
        <v>237</v>
      </c>
      <c r="K3" s="42" t="s">
        <v>238</v>
      </c>
    </row>
    <row r="4" spans="1:13" ht="15" customHeight="1" x14ac:dyDescent="0.25">
      <c r="A4" s="63">
        <v>151</v>
      </c>
      <c r="B4" s="63">
        <v>107518</v>
      </c>
      <c r="C4" s="62" t="s">
        <v>249</v>
      </c>
      <c r="D4" s="64" t="s">
        <v>292</v>
      </c>
      <c r="E4" s="65">
        <v>41558</v>
      </c>
      <c r="F4" s="63" t="s">
        <v>11</v>
      </c>
      <c r="G4" s="63" t="s">
        <v>233</v>
      </c>
      <c r="H4" s="64" t="s">
        <v>246</v>
      </c>
      <c r="J4" s="42" t="s">
        <v>10</v>
      </c>
      <c r="K4" s="42" t="s">
        <v>239</v>
      </c>
    </row>
    <row r="5" spans="1:13" ht="15" customHeight="1" x14ac:dyDescent="0.25">
      <c r="A5" s="63">
        <v>182</v>
      </c>
      <c r="B5" s="63">
        <v>107537</v>
      </c>
      <c r="C5" s="62" t="s">
        <v>249</v>
      </c>
      <c r="D5" s="64" t="s">
        <v>297</v>
      </c>
      <c r="E5" s="65">
        <v>41339</v>
      </c>
      <c r="F5" s="63" t="s">
        <v>8</v>
      </c>
      <c r="G5" s="63" t="s">
        <v>12</v>
      </c>
      <c r="H5" s="64" t="s">
        <v>288</v>
      </c>
      <c r="J5" s="42" t="s">
        <v>13</v>
      </c>
      <c r="K5" s="42" t="s">
        <v>240</v>
      </c>
    </row>
    <row r="6" spans="1:13" ht="15" customHeight="1" x14ac:dyDescent="0.25">
      <c r="A6" s="63">
        <v>155</v>
      </c>
      <c r="B6" s="63">
        <v>107520</v>
      </c>
      <c r="C6" s="62" t="s">
        <v>249</v>
      </c>
      <c r="D6" s="64" t="s">
        <v>298</v>
      </c>
      <c r="E6" s="65">
        <v>41320</v>
      </c>
      <c r="F6" s="63" t="s">
        <v>8</v>
      </c>
      <c r="G6" s="63" t="s">
        <v>12</v>
      </c>
      <c r="H6" s="64" t="s">
        <v>288</v>
      </c>
      <c r="J6" s="42" t="s">
        <v>14</v>
      </c>
      <c r="K6" s="42" t="s">
        <v>241</v>
      </c>
    </row>
    <row r="7" spans="1:13" ht="15" customHeight="1" x14ac:dyDescent="0.25">
      <c r="A7" s="63">
        <v>1210</v>
      </c>
      <c r="B7" s="63">
        <v>107302</v>
      </c>
      <c r="C7" s="62" t="s">
        <v>249</v>
      </c>
      <c r="D7" s="64" t="s">
        <v>286</v>
      </c>
      <c r="E7" s="65">
        <v>41319</v>
      </c>
      <c r="F7" s="63" t="s">
        <v>8</v>
      </c>
      <c r="G7" s="63" t="s">
        <v>12</v>
      </c>
      <c r="H7" s="64" t="s">
        <v>266</v>
      </c>
      <c r="J7" s="42" t="s">
        <v>15</v>
      </c>
      <c r="K7" s="42" t="s">
        <v>242</v>
      </c>
    </row>
    <row r="8" spans="1:13" ht="15" customHeight="1" x14ac:dyDescent="0.25">
      <c r="A8" s="63">
        <v>158</v>
      </c>
      <c r="B8" s="63">
        <v>107521</v>
      </c>
      <c r="C8" s="62" t="s">
        <v>249</v>
      </c>
      <c r="D8" s="64" t="s">
        <v>314</v>
      </c>
      <c r="E8" s="65">
        <v>41253</v>
      </c>
      <c r="F8" s="63" t="s">
        <v>8</v>
      </c>
      <c r="G8" s="63" t="s">
        <v>12</v>
      </c>
      <c r="H8" s="64" t="s">
        <v>303</v>
      </c>
      <c r="J8" s="42" t="s">
        <v>16</v>
      </c>
      <c r="K8" s="42" t="s">
        <v>243</v>
      </c>
    </row>
    <row r="9" spans="1:13" ht="15" customHeight="1" x14ac:dyDescent="0.25">
      <c r="A9" s="63">
        <v>1143</v>
      </c>
      <c r="B9" s="63">
        <v>107245</v>
      </c>
      <c r="C9" s="62" t="s">
        <v>249</v>
      </c>
      <c r="D9" s="64" t="s">
        <v>293</v>
      </c>
      <c r="E9" s="65">
        <v>41222</v>
      </c>
      <c r="F9" s="63" t="s">
        <v>11</v>
      </c>
      <c r="G9" s="63" t="s">
        <v>12</v>
      </c>
      <c r="H9" s="64" t="s">
        <v>288</v>
      </c>
      <c r="K9" s="70" t="s">
        <v>247</v>
      </c>
    </row>
    <row r="10" spans="1:13" ht="15" customHeight="1" x14ac:dyDescent="0.25">
      <c r="A10" s="69">
        <v>448</v>
      </c>
      <c r="B10" s="63">
        <v>106841</v>
      </c>
      <c r="C10" s="62" t="s">
        <v>249</v>
      </c>
      <c r="D10" s="64" t="s">
        <v>267</v>
      </c>
      <c r="E10" s="65">
        <v>41199</v>
      </c>
      <c r="F10" s="63" t="s">
        <v>8</v>
      </c>
      <c r="G10" s="63" t="s">
        <v>233</v>
      </c>
      <c r="H10" s="64" t="s">
        <v>246</v>
      </c>
      <c r="J10" s="1"/>
      <c r="K10" s="70"/>
    </row>
    <row r="11" spans="1:13" ht="15" customHeight="1" x14ac:dyDescent="0.25">
      <c r="A11" s="67">
        <v>5324</v>
      </c>
      <c r="B11" s="63">
        <v>106842</v>
      </c>
      <c r="C11" s="62" t="s">
        <v>249</v>
      </c>
      <c r="D11" s="64" t="s">
        <v>285</v>
      </c>
      <c r="E11" s="65">
        <v>41199</v>
      </c>
      <c r="F11" s="63" t="s">
        <v>11</v>
      </c>
      <c r="G11" s="63" t="s">
        <v>233</v>
      </c>
      <c r="H11" s="64" t="s">
        <v>246</v>
      </c>
      <c r="J11" s="1"/>
      <c r="K11" s="70"/>
      <c r="M11" s="4">
        <v>452</v>
      </c>
    </row>
    <row r="12" spans="1:13" ht="15" customHeight="1" x14ac:dyDescent="0.25">
      <c r="A12" s="63">
        <v>1231</v>
      </c>
      <c r="B12" s="63">
        <v>106119</v>
      </c>
      <c r="C12" s="62" t="s">
        <v>249</v>
      </c>
      <c r="D12" s="64" t="s">
        <v>294</v>
      </c>
      <c r="E12" s="65">
        <v>41120</v>
      </c>
      <c r="F12" s="63" t="s">
        <v>11</v>
      </c>
      <c r="G12" s="63" t="s">
        <v>12</v>
      </c>
      <c r="H12" s="64" t="s">
        <v>288</v>
      </c>
      <c r="J12" s="1"/>
      <c r="K12" s="70" t="s">
        <v>234</v>
      </c>
    </row>
    <row r="13" spans="1:13" ht="15" customHeight="1" x14ac:dyDescent="0.25">
      <c r="A13" s="63">
        <v>94</v>
      </c>
      <c r="B13" s="63">
        <v>107464</v>
      </c>
      <c r="C13" s="62" t="s">
        <v>249</v>
      </c>
      <c r="D13" s="64" t="s">
        <v>318</v>
      </c>
      <c r="E13" s="65">
        <v>40986</v>
      </c>
      <c r="F13" s="63" t="s">
        <v>11</v>
      </c>
      <c r="G13" s="63" t="s">
        <v>12</v>
      </c>
      <c r="H13" s="64" t="s">
        <v>303</v>
      </c>
      <c r="J13" s="1"/>
      <c r="K13" s="70"/>
    </row>
    <row r="14" spans="1:13" ht="15" customHeight="1" x14ac:dyDescent="0.25">
      <c r="A14" s="69">
        <v>440</v>
      </c>
      <c r="B14" s="63">
        <v>106840</v>
      </c>
      <c r="C14" s="62" t="s">
        <v>250</v>
      </c>
      <c r="D14" s="64" t="s">
        <v>280</v>
      </c>
      <c r="E14" s="65">
        <v>40847</v>
      </c>
      <c r="F14" s="63" t="s">
        <v>11</v>
      </c>
      <c r="G14" s="63" t="s">
        <v>12</v>
      </c>
      <c r="H14" s="64" t="s">
        <v>266</v>
      </c>
      <c r="K14" s="70"/>
    </row>
    <row r="15" spans="1:13" ht="15" customHeight="1" x14ac:dyDescent="0.25">
      <c r="A15" s="63">
        <v>282</v>
      </c>
      <c r="B15" s="63">
        <v>107627</v>
      </c>
      <c r="C15" s="62" t="s">
        <v>250</v>
      </c>
      <c r="D15" s="64" t="s">
        <v>291</v>
      </c>
      <c r="E15" s="65">
        <v>40813</v>
      </c>
      <c r="F15" s="63" t="s">
        <v>11</v>
      </c>
      <c r="G15" s="63" t="s">
        <v>233</v>
      </c>
      <c r="H15" s="64" t="s">
        <v>246</v>
      </c>
    </row>
    <row r="16" spans="1:13" ht="15" customHeight="1" x14ac:dyDescent="0.25">
      <c r="A16" s="63">
        <v>434</v>
      </c>
      <c r="B16" s="63">
        <v>106839</v>
      </c>
      <c r="C16" s="62" t="s">
        <v>250</v>
      </c>
      <c r="D16" s="64" t="s">
        <v>275</v>
      </c>
      <c r="E16" s="65">
        <v>40789</v>
      </c>
      <c r="F16" s="63" t="s">
        <v>11</v>
      </c>
      <c r="G16" s="63" t="s">
        <v>12</v>
      </c>
      <c r="H16" s="64" t="s">
        <v>266</v>
      </c>
      <c r="K16" s="71" t="s">
        <v>235</v>
      </c>
    </row>
    <row r="17" spans="1:13" ht="15" customHeight="1" x14ac:dyDescent="0.25">
      <c r="A17" s="67">
        <v>5374</v>
      </c>
      <c r="B17" s="63">
        <v>105124</v>
      </c>
      <c r="C17" s="62" t="s">
        <v>250</v>
      </c>
      <c r="D17" s="64" t="s">
        <v>317</v>
      </c>
      <c r="E17" s="65">
        <v>40775</v>
      </c>
      <c r="F17" s="63" t="s">
        <v>11</v>
      </c>
      <c r="G17" s="63" t="s">
        <v>12</v>
      </c>
      <c r="H17" s="64" t="s">
        <v>303</v>
      </c>
      <c r="K17" s="71"/>
      <c r="M17" s="4">
        <v>615</v>
      </c>
    </row>
    <row r="18" spans="1:13" ht="15" customHeight="1" x14ac:dyDescent="0.25">
      <c r="A18" s="63">
        <v>761</v>
      </c>
      <c r="B18" s="63">
        <v>107079</v>
      </c>
      <c r="C18" s="62" t="s">
        <v>250</v>
      </c>
      <c r="D18" s="64" t="s">
        <v>273</v>
      </c>
      <c r="E18" s="65">
        <v>40767</v>
      </c>
      <c r="F18" s="63" t="s">
        <v>11</v>
      </c>
      <c r="G18" s="63" t="s">
        <v>12</v>
      </c>
      <c r="H18" s="64" t="s">
        <v>266</v>
      </c>
      <c r="K18" s="71"/>
    </row>
    <row r="19" spans="1:13" ht="15" customHeight="1" x14ac:dyDescent="0.25">
      <c r="A19" s="63">
        <v>614</v>
      </c>
      <c r="B19" s="63">
        <v>105123</v>
      </c>
      <c r="C19" s="62" t="s">
        <v>250</v>
      </c>
      <c r="D19" s="64" t="s">
        <v>313</v>
      </c>
      <c r="E19" s="65">
        <v>40747</v>
      </c>
      <c r="F19" s="63" t="s">
        <v>8</v>
      </c>
      <c r="G19" s="63" t="s">
        <v>12</v>
      </c>
      <c r="H19" s="64" t="s">
        <v>303</v>
      </c>
    </row>
    <row r="20" spans="1:13" ht="15" customHeight="1" x14ac:dyDescent="0.25">
      <c r="A20" s="63">
        <v>1204</v>
      </c>
      <c r="B20" s="63">
        <v>107301</v>
      </c>
      <c r="C20" s="62" t="s">
        <v>250</v>
      </c>
      <c r="D20" s="64" t="s">
        <v>276</v>
      </c>
      <c r="E20" s="65">
        <v>40734</v>
      </c>
      <c r="F20" s="63" t="s">
        <v>11</v>
      </c>
      <c r="G20" s="63" t="s">
        <v>12</v>
      </c>
      <c r="H20" s="64" t="s">
        <v>266</v>
      </c>
      <c r="J20" s="66"/>
      <c r="K20" s="2"/>
    </row>
    <row r="21" spans="1:13" ht="15" customHeight="1" x14ac:dyDescent="0.25">
      <c r="A21" s="63">
        <v>252</v>
      </c>
      <c r="B21" s="63">
        <v>106733</v>
      </c>
      <c r="C21" s="62" t="s">
        <v>250</v>
      </c>
      <c r="D21" s="64" t="s">
        <v>316</v>
      </c>
      <c r="E21" s="65">
        <v>40682</v>
      </c>
      <c r="F21" s="63" t="s">
        <v>11</v>
      </c>
      <c r="G21" s="63" t="s">
        <v>12</v>
      </c>
      <c r="H21" s="64" t="s">
        <v>303</v>
      </c>
      <c r="J21" s="66"/>
      <c r="K21" s="2"/>
    </row>
    <row r="22" spans="1:13" ht="15" customHeight="1" x14ac:dyDescent="0.25">
      <c r="A22" s="63">
        <v>1285</v>
      </c>
      <c r="B22" s="63">
        <v>106278</v>
      </c>
      <c r="C22" s="62" t="s">
        <v>250</v>
      </c>
      <c r="D22" s="64" t="s">
        <v>315</v>
      </c>
      <c r="E22" s="65">
        <v>40625</v>
      </c>
      <c r="F22" s="63" t="s">
        <v>8</v>
      </c>
      <c r="G22" s="63" t="s">
        <v>12</v>
      </c>
      <c r="H22" s="64" t="s">
        <v>303</v>
      </c>
      <c r="J22" s="66"/>
      <c r="K22" s="2"/>
    </row>
    <row r="23" spans="1:13" ht="15" customHeight="1" x14ac:dyDescent="0.25">
      <c r="A23" s="63">
        <v>423</v>
      </c>
      <c r="B23" s="63">
        <v>106837</v>
      </c>
      <c r="C23" s="62" t="s">
        <v>250</v>
      </c>
      <c r="D23" s="64" t="s">
        <v>269</v>
      </c>
      <c r="E23" s="65">
        <v>40590</v>
      </c>
      <c r="F23" s="63" t="s">
        <v>11</v>
      </c>
      <c r="G23" s="63" t="s">
        <v>12</v>
      </c>
      <c r="H23" s="64" t="s">
        <v>266</v>
      </c>
      <c r="J23" s="66"/>
      <c r="K23" s="2"/>
    </row>
    <row r="24" spans="1:13" ht="15" customHeight="1" x14ac:dyDescent="0.25">
      <c r="A24" s="69">
        <v>718</v>
      </c>
      <c r="B24" s="63">
        <v>107046</v>
      </c>
      <c r="C24" s="62" t="s">
        <v>250</v>
      </c>
      <c r="D24" s="64" t="s">
        <v>272</v>
      </c>
      <c r="E24" s="65">
        <v>40557</v>
      </c>
      <c r="F24" s="63" t="s">
        <v>11</v>
      </c>
      <c r="G24" s="63" t="s">
        <v>12</v>
      </c>
      <c r="H24" s="64" t="s">
        <v>266</v>
      </c>
    </row>
    <row r="25" spans="1:13" ht="15" customHeight="1" x14ac:dyDescent="0.25">
      <c r="A25" s="63">
        <v>707</v>
      </c>
      <c r="B25" s="63">
        <v>107022</v>
      </c>
      <c r="C25" s="62" t="s">
        <v>250</v>
      </c>
      <c r="D25" s="64" t="s">
        <v>321</v>
      </c>
      <c r="E25" s="65">
        <v>40516</v>
      </c>
      <c r="F25" s="63" t="s">
        <v>8</v>
      </c>
      <c r="G25" s="63" t="s">
        <v>12</v>
      </c>
      <c r="H25" s="64" t="s">
        <v>320</v>
      </c>
    </row>
    <row r="26" spans="1:13" ht="15" customHeight="1" x14ac:dyDescent="0.25">
      <c r="A26" s="63">
        <v>574</v>
      </c>
      <c r="B26" s="63">
        <v>106895</v>
      </c>
      <c r="C26" s="62" t="s">
        <v>250</v>
      </c>
      <c r="D26" s="64" t="s">
        <v>299</v>
      </c>
      <c r="E26" s="65">
        <v>40511</v>
      </c>
      <c r="F26" s="63" t="s">
        <v>11</v>
      </c>
      <c r="G26" s="63" t="s">
        <v>12</v>
      </c>
      <c r="H26" s="64" t="s">
        <v>288</v>
      </c>
    </row>
    <row r="27" spans="1:13" ht="15" customHeight="1" x14ac:dyDescent="0.25">
      <c r="A27" s="69">
        <v>756</v>
      </c>
      <c r="B27" s="63">
        <v>107078</v>
      </c>
      <c r="C27" s="62" t="s">
        <v>250</v>
      </c>
      <c r="D27" s="64" t="s">
        <v>282</v>
      </c>
      <c r="E27" s="65">
        <v>40276</v>
      </c>
      <c r="F27" s="63" t="s">
        <v>8</v>
      </c>
      <c r="G27" s="63" t="s">
        <v>12</v>
      </c>
      <c r="H27" s="64" t="s">
        <v>322</v>
      </c>
    </row>
    <row r="28" spans="1:13" ht="15" customHeight="1" x14ac:dyDescent="0.25">
      <c r="A28" s="69">
        <v>453</v>
      </c>
      <c r="B28" s="63">
        <v>106843</v>
      </c>
      <c r="C28" s="62" t="s">
        <v>251</v>
      </c>
      <c r="D28" s="64" t="s">
        <v>271</v>
      </c>
      <c r="E28" s="65">
        <v>40147</v>
      </c>
      <c r="F28" s="63" t="s">
        <v>8</v>
      </c>
      <c r="G28" s="63" t="s">
        <v>233</v>
      </c>
      <c r="H28" s="64" t="s">
        <v>246</v>
      </c>
    </row>
    <row r="29" spans="1:13" ht="15" customHeight="1" x14ac:dyDescent="0.25">
      <c r="A29" s="69">
        <v>201</v>
      </c>
      <c r="B29" s="63">
        <v>104184</v>
      </c>
      <c r="C29" s="62" t="s">
        <v>251</v>
      </c>
      <c r="D29" s="64" t="s">
        <v>312</v>
      </c>
      <c r="E29" s="65">
        <v>40117</v>
      </c>
      <c r="F29" s="63" t="s">
        <v>11</v>
      </c>
      <c r="G29" s="63" t="s">
        <v>12</v>
      </c>
      <c r="H29" s="64" t="s">
        <v>303</v>
      </c>
    </row>
    <row r="30" spans="1:13" ht="15" customHeight="1" x14ac:dyDescent="0.25">
      <c r="A30" s="63">
        <v>1039</v>
      </c>
      <c r="B30" s="63">
        <v>105730</v>
      </c>
      <c r="C30" s="62" t="s">
        <v>251</v>
      </c>
      <c r="D30" s="64" t="s">
        <v>283</v>
      </c>
      <c r="E30" s="65">
        <v>40099</v>
      </c>
      <c r="F30" s="63" t="s">
        <v>11</v>
      </c>
      <c r="G30" s="63" t="s">
        <v>12</v>
      </c>
      <c r="H30" s="64" t="s">
        <v>266</v>
      </c>
    </row>
    <row r="31" spans="1:13" x14ac:dyDescent="0.25">
      <c r="A31" s="63">
        <v>169</v>
      </c>
      <c r="B31" s="63">
        <v>103164</v>
      </c>
      <c r="C31" s="62" t="s">
        <v>251</v>
      </c>
      <c r="D31" s="64" t="s">
        <v>290</v>
      </c>
      <c r="E31" s="65">
        <v>39979</v>
      </c>
      <c r="F31" s="63" t="s">
        <v>11</v>
      </c>
      <c r="G31" s="63" t="s">
        <v>12</v>
      </c>
      <c r="H31" s="64" t="s">
        <v>288</v>
      </c>
    </row>
    <row r="32" spans="1:13" x14ac:dyDescent="0.25">
      <c r="A32" s="63">
        <v>762</v>
      </c>
      <c r="B32" s="63">
        <v>107080</v>
      </c>
      <c r="C32" s="62" t="s">
        <v>251</v>
      </c>
      <c r="D32" s="64" t="s">
        <v>274</v>
      </c>
      <c r="E32" s="65">
        <v>39970</v>
      </c>
      <c r="F32" s="63" t="s">
        <v>11</v>
      </c>
      <c r="G32" s="63" t="s">
        <v>12</v>
      </c>
      <c r="H32" s="64" t="s">
        <v>266</v>
      </c>
    </row>
    <row r="33" spans="1:13" x14ac:dyDescent="0.25">
      <c r="A33" s="63">
        <v>1375</v>
      </c>
      <c r="B33" s="63">
        <v>105491</v>
      </c>
      <c r="C33" s="62" t="s">
        <v>251</v>
      </c>
      <c r="D33" s="64" t="s">
        <v>310</v>
      </c>
      <c r="E33" s="65">
        <v>39949</v>
      </c>
      <c r="F33" s="63" t="s">
        <v>11</v>
      </c>
      <c r="G33" s="63" t="s">
        <v>12</v>
      </c>
      <c r="H33" s="64" t="s">
        <v>303</v>
      </c>
    </row>
    <row r="34" spans="1:13" x14ac:dyDescent="0.25">
      <c r="A34" s="67">
        <v>5344</v>
      </c>
      <c r="B34" s="63">
        <v>107529</v>
      </c>
      <c r="C34" s="62" t="s">
        <v>251</v>
      </c>
      <c r="D34" s="64" t="s">
        <v>284</v>
      </c>
      <c r="E34" s="65">
        <v>39927</v>
      </c>
      <c r="F34" s="63" t="s">
        <v>11</v>
      </c>
      <c r="G34" s="63" t="s">
        <v>12</v>
      </c>
      <c r="H34" s="64" t="s">
        <v>266</v>
      </c>
      <c r="M34" s="4">
        <v>161</v>
      </c>
    </row>
    <row r="35" spans="1:13" x14ac:dyDescent="0.25">
      <c r="A35" s="63">
        <v>836</v>
      </c>
      <c r="B35" s="63">
        <v>103904</v>
      </c>
      <c r="C35" s="62" t="s">
        <v>251</v>
      </c>
      <c r="D35" s="64" t="s">
        <v>245</v>
      </c>
      <c r="E35" s="65">
        <v>39899</v>
      </c>
      <c r="F35" s="63" t="s">
        <v>11</v>
      </c>
      <c r="G35" s="63" t="s">
        <v>12</v>
      </c>
      <c r="H35" s="64" t="s">
        <v>288</v>
      </c>
    </row>
    <row r="36" spans="1:13" x14ac:dyDescent="0.25">
      <c r="A36" s="63">
        <v>754</v>
      </c>
      <c r="B36" s="63">
        <v>107077</v>
      </c>
      <c r="C36" s="62" t="s">
        <v>251</v>
      </c>
      <c r="D36" s="64" t="s">
        <v>265</v>
      </c>
      <c r="E36" s="65">
        <v>39802</v>
      </c>
      <c r="F36" s="63" t="s">
        <v>8</v>
      </c>
      <c r="G36" s="63" t="s">
        <v>12</v>
      </c>
      <c r="H36" s="64" t="s">
        <v>266</v>
      </c>
    </row>
    <row r="37" spans="1:13" x14ac:dyDescent="0.25">
      <c r="A37" s="63">
        <v>686</v>
      </c>
      <c r="B37" s="63">
        <v>107001</v>
      </c>
      <c r="C37" s="62" t="s">
        <v>251</v>
      </c>
      <c r="D37" s="64" t="s">
        <v>289</v>
      </c>
      <c r="E37" s="65">
        <v>39763</v>
      </c>
      <c r="F37" s="63" t="s">
        <v>8</v>
      </c>
      <c r="G37" s="63" t="s">
        <v>12</v>
      </c>
      <c r="H37" s="64" t="s">
        <v>288</v>
      </c>
    </row>
    <row r="38" spans="1:13" x14ac:dyDescent="0.25">
      <c r="A38" s="63">
        <v>433</v>
      </c>
      <c r="B38" s="63">
        <v>106838</v>
      </c>
      <c r="C38" s="62" t="s">
        <v>251</v>
      </c>
      <c r="D38" s="64" t="s">
        <v>270</v>
      </c>
      <c r="E38" s="65">
        <v>39632</v>
      </c>
      <c r="F38" s="63" t="s">
        <v>11</v>
      </c>
      <c r="G38" s="63" t="s">
        <v>12</v>
      </c>
      <c r="H38" s="64" t="s">
        <v>266</v>
      </c>
    </row>
    <row r="39" spans="1:13" x14ac:dyDescent="0.25">
      <c r="A39" s="67">
        <v>5331</v>
      </c>
      <c r="B39" s="63">
        <v>102469</v>
      </c>
      <c r="C39" s="62" t="s">
        <v>251</v>
      </c>
      <c r="D39" s="64" t="s">
        <v>301</v>
      </c>
      <c r="E39" s="65">
        <v>39550</v>
      </c>
      <c r="F39" s="63" t="s">
        <v>11</v>
      </c>
      <c r="G39" s="63" t="s">
        <v>12</v>
      </c>
      <c r="H39" s="64" t="s">
        <v>288</v>
      </c>
      <c r="M39" s="4">
        <v>991</v>
      </c>
    </row>
    <row r="40" spans="1:13" x14ac:dyDescent="0.25">
      <c r="A40" s="63">
        <v>705</v>
      </c>
      <c r="B40" s="63">
        <v>107021</v>
      </c>
      <c r="C40" s="62" t="s">
        <v>251</v>
      </c>
      <c r="D40" s="64" t="s">
        <v>319</v>
      </c>
      <c r="E40" s="65">
        <v>39545</v>
      </c>
      <c r="F40" s="63" t="s">
        <v>11</v>
      </c>
      <c r="G40" s="63" t="s">
        <v>12</v>
      </c>
      <c r="H40" s="64" t="s">
        <v>320</v>
      </c>
    </row>
    <row r="41" spans="1:13" x14ac:dyDescent="0.25">
      <c r="A41" s="63">
        <v>751</v>
      </c>
      <c r="B41" s="63">
        <v>107076</v>
      </c>
      <c r="C41" s="62" t="s">
        <v>251</v>
      </c>
      <c r="D41" s="64" t="s">
        <v>244</v>
      </c>
      <c r="E41" s="65">
        <v>39511</v>
      </c>
      <c r="F41" s="63" t="s">
        <v>11</v>
      </c>
      <c r="G41" s="63" t="s">
        <v>12</v>
      </c>
      <c r="H41" s="64" t="s">
        <v>266</v>
      </c>
    </row>
    <row r="42" spans="1:13" x14ac:dyDescent="0.25">
      <c r="A42" s="63">
        <v>64</v>
      </c>
      <c r="B42" s="63">
        <v>103202</v>
      </c>
      <c r="C42" s="62" t="s">
        <v>251</v>
      </c>
      <c r="D42" s="64" t="s">
        <v>309</v>
      </c>
      <c r="E42" s="65">
        <v>39504</v>
      </c>
      <c r="F42" s="63" t="s">
        <v>11</v>
      </c>
      <c r="G42" s="63" t="s">
        <v>12</v>
      </c>
      <c r="H42" s="64" t="s">
        <v>303</v>
      </c>
    </row>
    <row r="43" spans="1:13" x14ac:dyDescent="0.25">
      <c r="A43" s="63">
        <v>984</v>
      </c>
      <c r="B43" s="63">
        <v>102410</v>
      </c>
      <c r="C43" s="62" t="s">
        <v>252</v>
      </c>
      <c r="D43" s="64" t="s">
        <v>306</v>
      </c>
      <c r="E43" s="65">
        <v>39342</v>
      </c>
      <c r="F43" s="63" t="s">
        <v>11</v>
      </c>
      <c r="G43" s="63" t="s">
        <v>12</v>
      </c>
      <c r="H43" s="64" t="s">
        <v>303</v>
      </c>
    </row>
    <row r="44" spans="1:13" x14ac:dyDescent="0.25">
      <c r="A44" s="69">
        <v>1309</v>
      </c>
      <c r="B44" s="63">
        <v>105346</v>
      </c>
      <c r="C44" s="62" t="s">
        <v>252</v>
      </c>
      <c r="D44" s="64" t="s">
        <v>296</v>
      </c>
      <c r="E44" s="65">
        <v>39219</v>
      </c>
      <c r="F44" s="63" t="s">
        <v>8</v>
      </c>
      <c r="G44" s="63" t="s">
        <v>12</v>
      </c>
      <c r="H44" s="64" t="s">
        <v>288</v>
      </c>
    </row>
    <row r="45" spans="1:13" x14ac:dyDescent="0.25">
      <c r="A45" s="63">
        <v>1124</v>
      </c>
      <c r="B45" s="63">
        <v>107244</v>
      </c>
      <c r="C45" s="62" t="s">
        <v>252</v>
      </c>
      <c r="D45" s="64" t="s">
        <v>295</v>
      </c>
      <c r="E45" s="65">
        <v>39131</v>
      </c>
      <c r="F45" s="63" t="s">
        <v>11</v>
      </c>
      <c r="G45" s="63" t="s">
        <v>12</v>
      </c>
      <c r="H45" s="64" t="s">
        <v>288</v>
      </c>
    </row>
    <row r="46" spans="1:13" x14ac:dyDescent="0.25">
      <c r="A46" s="63">
        <v>1250</v>
      </c>
      <c r="B46" s="63">
        <v>106151</v>
      </c>
      <c r="C46" s="62" t="s">
        <v>252</v>
      </c>
      <c r="D46" s="64" t="s">
        <v>304</v>
      </c>
      <c r="E46" s="65">
        <v>39066</v>
      </c>
      <c r="F46" s="63" t="s">
        <v>8</v>
      </c>
      <c r="G46" s="63" t="s">
        <v>12</v>
      </c>
      <c r="H46" s="64" t="s">
        <v>303</v>
      </c>
    </row>
    <row r="47" spans="1:13" x14ac:dyDescent="0.25">
      <c r="A47" s="63">
        <v>747</v>
      </c>
      <c r="B47" s="63">
        <v>102409</v>
      </c>
      <c r="C47" s="62" t="s">
        <v>252</v>
      </c>
      <c r="D47" s="64" t="s">
        <v>302</v>
      </c>
      <c r="E47" s="65">
        <v>39021</v>
      </c>
      <c r="F47" s="63" t="s">
        <v>11</v>
      </c>
      <c r="G47" s="63" t="s">
        <v>12</v>
      </c>
      <c r="H47" s="64" t="s">
        <v>303</v>
      </c>
    </row>
    <row r="48" spans="1:13" x14ac:dyDescent="0.25">
      <c r="A48" s="63">
        <v>210</v>
      </c>
      <c r="B48" s="63">
        <v>104185</v>
      </c>
      <c r="C48" s="62" t="s">
        <v>252</v>
      </c>
      <c r="D48" s="64" t="s">
        <v>308</v>
      </c>
      <c r="E48" s="65">
        <v>38917</v>
      </c>
      <c r="F48" s="63" t="s">
        <v>11</v>
      </c>
      <c r="G48" s="63" t="s">
        <v>12</v>
      </c>
      <c r="H48" s="64" t="s">
        <v>303</v>
      </c>
    </row>
    <row r="49" spans="1:8" x14ac:dyDescent="0.25">
      <c r="A49" s="63">
        <v>678</v>
      </c>
      <c r="B49" s="63">
        <v>103704</v>
      </c>
      <c r="C49" s="62" t="s">
        <v>252</v>
      </c>
      <c r="D49" s="64" t="s">
        <v>311</v>
      </c>
      <c r="E49" s="65">
        <v>38886</v>
      </c>
      <c r="F49" s="63" t="s">
        <v>11</v>
      </c>
      <c r="G49" s="63" t="s">
        <v>12</v>
      </c>
      <c r="H49" s="64" t="s">
        <v>303</v>
      </c>
    </row>
    <row r="50" spans="1:8" x14ac:dyDescent="0.25">
      <c r="A50" s="63">
        <v>1244</v>
      </c>
      <c r="B50" s="63">
        <v>107303</v>
      </c>
      <c r="C50" s="62" t="s">
        <v>252</v>
      </c>
      <c r="D50" s="64" t="s">
        <v>278</v>
      </c>
      <c r="E50" s="65">
        <v>38861</v>
      </c>
      <c r="F50" s="63" t="s">
        <v>8</v>
      </c>
      <c r="G50" s="63" t="s">
        <v>12</v>
      </c>
      <c r="H50" s="64" t="s">
        <v>266</v>
      </c>
    </row>
    <row r="51" spans="1:8" x14ac:dyDescent="0.25">
      <c r="A51" s="63">
        <v>1872</v>
      </c>
      <c r="B51" s="63">
        <v>103201</v>
      </c>
      <c r="C51" s="63" t="s">
        <v>253</v>
      </c>
      <c r="D51" s="64" t="s">
        <v>307</v>
      </c>
      <c r="E51" s="65">
        <v>38714</v>
      </c>
      <c r="F51" s="63" t="s">
        <v>11</v>
      </c>
      <c r="G51" s="63" t="s">
        <v>12</v>
      </c>
      <c r="H51" s="64" t="s">
        <v>303</v>
      </c>
    </row>
    <row r="52" spans="1:8" x14ac:dyDescent="0.25">
      <c r="A52" s="63">
        <v>1827</v>
      </c>
      <c r="B52" s="63">
        <v>104276</v>
      </c>
      <c r="C52" s="63" t="s">
        <v>253</v>
      </c>
      <c r="D52" s="64" t="s">
        <v>279</v>
      </c>
      <c r="E52" s="65">
        <v>38710</v>
      </c>
      <c r="F52" s="63" t="s">
        <v>8</v>
      </c>
      <c r="G52" s="63" t="s">
        <v>12</v>
      </c>
      <c r="H52" s="64" t="s">
        <v>266</v>
      </c>
    </row>
    <row r="53" spans="1:8" x14ac:dyDescent="0.25">
      <c r="A53" s="63">
        <v>1873</v>
      </c>
      <c r="B53" s="63">
        <v>105828</v>
      </c>
      <c r="C53" s="63" t="s">
        <v>253</v>
      </c>
      <c r="D53" s="64" t="s">
        <v>305</v>
      </c>
      <c r="E53" s="65">
        <v>38699</v>
      </c>
      <c r="F53" s="63" t="s">
        <v>8</v>
      </c>
      <c r="G53" s="63" t="s">
        <v>12</v>
      </c>
      <c r="H53" s="64" t="s">
        <v>303</v>
      </c>
    </row>
    <row r="54" spans="1:8" x14ac:dyDescent="0.25">
      <c r="A54" s="63">
        <v>1826</v>
      </c>
      <c r="B54" s="63">
        <v>106836</v>
      </c>
      <c r="C54" s="63" t="s">
        <v>253</v>
      </c>
      <c r="D54" s="64" t="s">
        <v>268</v>
      </c>
      <c r="E54" s="65">
        <v>38518</v>
      </c>
      <c r="F54" s="63" t="s">
        <v>11</v>
      </c>
      <c r="G54" s="63" t="s">
        <v>12</v>
      </c>
      <c r="H54" s="64" t="s">
        <v>266</v>
      </c>
    </row>
    <row r="55" spans="1:8" x14ac:dyDescent="0.25">
      <c r="A55" s="63">
        <v>1816</v>
      </c>
      <c r="B55" s="63">
        <v>107075</v>
      </c>
      <c r="C55" s="63" t="s">
        <v>253</v>
      </c>
      <c r="D55" s="64" t="s">
        <v>281</v>
      </c>
      <c r="E55" s="65">
        <v>38252</v>
      </c>
      <c r="F55" s="63" t="s">
        <v>8</v>
      </c>
      <c r="G55" s="63" t="s">
        <v>12</v>
      </c>
      <c r="H55" s="64" t="s">
        <v>266</v>
      </c>
    </row>
    <row r="56" spans="1:8" x14ac:dyDescent="0.25">
      <c r="A56" s="63">
        <v>1875</v>
      </c>
      <c r="B56" s="63">
        <v>107488</v>
      </c>
      <c r="C56" s="63" t="s">
        <v>253</v>
      </c>
      <c r="D56" s="64" t="s">
        <v>277</v>
      </c>
      <c r="E56" s="65">
        <v>38126</v>
      </c>
      <c r="F56" s="63" t="s">
        <v>11</v>
      </c>
      <c r="G56" s="63" t="s">
        <v>12</v>
      </c>
      <c r="H56" s="64" t="s">
        <v>266</v>
      </c>
    </row>
  </sheetData>
  <autoFilter ref="A1:H56">
    <sortState ref="A2:H56">
      <sortCondition descending="1" ref="E2:E56"/>
    </sortState>
  </autoFilter>
  <sortState ref="A2:H55">
    <sortCondition descending="1" ref="E2:E55"/>
  </sortState>
  <mergeCells count="3">
    <mergeCell ref="K9:K11"/>
    <mergeCell ref="K12:K14"/>
    <mergeCell ref="K16:K18"/>
  </mergeCells>
  <printOptions horizontalCentered="1"/>
  <pageMargins left="0.35433070866141736" right="0.15748031496062992" top="0.74803149606299213" bottom="0.15748031496062992" header="0.31496062992125984" footer="0.31496062992125984"/>
  <pageSetup paperSize="9" scale="84" firstPageNumber="0" orientation="portrait" horizontalDpi="4294967293" verticalDpi="4294967293" r:id="rId1"/>
  <headerFooter>
    <oddFooter>&amp;C&amp;1#&amp;"Arial"&amp;9&amp;K737373Interno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6"/>
  <sheetViews>
    <sheetView tabSelected="1" zoomScaleNormal="100" workbookViewId="0">
      <selection activeCell="E90" sqref="E90"/>
    </sheetView>
  </sheetViews>
  <sheetFormatPr defaultColWidth="9" defaultRowHeight="15.75" x14ac:dyDescent="0.25"/>
  <cols>
    <col min="1" max="1" width="5.28515625" style="4" customWidth="1"/>
    <col min="2" max="2" width="7.7109375" style="9" customWidth="1"/>
    <col min="3" max="3" width="7.7109375" style="4" customWidth="1"/>
    <col min="4" max="4" width="10.28515625" style="4" bestFit="1" customWidth="1"/>
    <col min="5" max="5" width="25.5703125" style="4" bestFit="1" customWidth="1"/>
    <col min="6" max="6" width="8.140625" style="4" customWidth="1"/>
    <col min="7" max="7" width="31.5703125" style="4" bestFit="1" customWidth="1"/>
    <col min="8" max="8" width="12.140625" style="1" customWidth="1"/>
    <col min="9" max="9" width="7.85546875" style="1" bestFit="1" customWidth="1"/>
    <col min="10" max="1011" width="9" style="4"/>
    <col min="1012" max="1024" width="9.140625" style="10" customWidth="1"/>
  </cols>
  <sheetData>
    <row r="1" spans="1:9" ht="18" customHeight="1" x14ac:dyDescent="0.25">
      <c r="A1" s="11" t="s">
        <v>264</v>
      </c>
      <c r="B1" s="12"/>
      <c r="C1" s="13"/>
      <c r="D1" s="13"/>
      <c r="E1" s="11"/>
      <c r="F1" s="11"/>
      <c r="G1" s="11"/>
      <c r="H1" s="14"/>
      <c r="I1" s="15"/>
    </row>
    <row r="2" spans="1:9" ht="18" customHeight="1" x14ac:dyDescent="0.25">
      <c r="A2" s="11" t="s">
        <v>236</v>
      </c>
      <c r="B2" s="12"/>
      <c r="C2" s="13"/>
      <c r="D2" s="13"/>
      <c r="E2" s="11"/>
      <c r="F2" s="11"/>
      <c r="G2" s="11"/>
      <c r="H2" s="14"/>
      <c r="I2" s="16"/>
    </row>
    <row r="3" spans="1:9" ht="18" customHeight="1" x14ac:dyDescent="0.25">
      <c r="A3" s="17"/>
      <c r="B3" s="17"/>
      <c r="C3" s="17"/>
      <c r="D3" s="17"/>
      <c r="E3" s="17"/>
      <c r="F3" s="18"/>
      <c r="I3" s="17"/>
    </row>
    <row r="4" spans="1:9" x14ac:dyDescent="0.25">
      <c r="A4" s="19" t="s">
        <v>254</v>
      </c>
      <c r="B4" s="17"/>
      <c r="C4" s="19"/>
      <c r="D4" s="19"/>
      <c r="E4" s="19"/>
      <c r="F4" s="19"/>
      <c r="G4" s="19"/>
      <c r="H4" s="20"/>
      <c r="I4" s="19"/>
    </row>
    <row r="5" spans="1:9" x14ac:dyDescent="0.25">
      <c r="A5" s="21" t="s">
        <v>17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5</v>
      </c>
      <c r="G5" s="22" t="s">
        <v>7</v>
      </c>
      <c r="H5" s="23" t="s">
        <v>232</v>
      </c>
      <c r="I5" s="21" t="s">
        <v>18</v>
      </c>
    </row>
    <row r="6" spans="1:9" ht="18" customHeight="1" x14ac:dyDescent="0.25">
      <c r="A6" s="7">
        <v>1</v>
      </c>
      <c r="B6" s="7">
        <v>1231</v>
      </c>
      <c r="C6" s="7">
        <f>IFERROR((VLOOKUP(B6,INSCRITOS!A:B,2,0)),"")</f>
        <v>106119</v>
      </c>
      <c r="D6" s="7" t="str">
        <f>IFERROR((VLOOKUP(B6,INSCRITOS!A:C,3,0)),"")</f>
        <v>8-9 anos</v>
      </c>
      <c r="E6" s="8" t="str">
        <f>IFERROR((VLOOKUP(B6,INSCRITOS!A:D,4,0)),"")</f>
        <v>Ivan Fragoso</v>
      </c>
      <c r="F6" s="7" t="str">
        <f>IFERROR((VLOOKUP(B6,INSCRITOS!A:F,6,0)),"")</f>
        <v>M</v>
      </c>
      <c r="G6" s="25" t="str">
        <f>IFERROR((VLOOKUP(B6,INSCRITOS!A:H,8,0)),"")</f>
        <v>Associação Naval Amorense</v>
      </c>
      <c r="H6" s="68">
        <v>6.238425925925925E-3</v>
      </c>
      <c r="I6" s="58">
        <v>100</v>
      </c>
    </row>
    <row r="7" spans="1:9" ht="18" customHeight="1" x14ac:dyDescent="0.25">
      <c r="A7" s="7">
        <v>2</v>
      </c>
      <c r="B7" s="24">
        <v>94</v>
      </c>
      <c r="C7" s="7">
        <f>IFERROR((VLOOKUP(B7,INSCRITOS!A:B,2,0)),"")</f>
        <v>107464</v>
      </c>
      <c r="D7" s="7" t="str">
        <f>IFERROR((VLOOKUP(B7,INSCRITOS!A:C,3,0)),"")</f>
        <v>8-9 anos</v>
      </c>
      <c r="E7" s="8" t="str">
        <f>IFERROR((VLOOKUP(B7,INSCRITOS!A:D,4,0)),"")</f>
        <v xml:space="preserve">Tomás Moreira </v>
      </c>
      <c r="F7" s="7" t="str">
        <f>IFERROR((VLOOKUP(B7,INSCRITOS!A:F,6,0)),"")</f>
        <v>M</v>
      </c>
      <c r="G7" s="25" t="str">
        <f>IFERROR((VLOOKUP(B7,INSCRITOS!A:H,8,0)),"")</f>
        <v>Escola Triatlo Santo António Évora</v>
      </c>
      <c r="H7" s="68">
        <v>7.160300925925925E-3</v>
      </c>
      <c r="I7" s="58">
        <v>99</v>
      </c>
    </row>
    <row r="8" spans="1:9" ht="18" customHeight="1" x14ac:dyDescent="0.25">
      <c r="A8" s="7">
        <v>3</v>
      </c>
      <c r="B8" s="57">
        <v>1143</v>
      </c>
      <c r="C8" s="7">
        <f>IFERROR((VLOOKUP(B8,INSCRITOS!A:B,2,0)),"")</f>
        <v>107245</v>
      </c>
      <c r="D8" s="7" t="str">
        <f>IFERROR((VLOOKUP(B8,INSCRITOS!A:C,3,0)),"")</f>
        <v>8-9 anos</v>
      </c>
      <c r="E8" s="8" t="str">
        <f>IFERROR((VLOOKUP(B8,INSCRITOS!A:D,4,0)),"")</f>
        <v>Eduardo Couto Lopes</v>
      </c>
      <c r="F8" s="7" t="str">
        <f>IFERROR((VLOOKUP(B8,INSCRITOS!A:F,6,0)),"")</f>
        <v>M</v>
      </c>
      <c r="G8" s="25" t="str">
        <f>IFERROR((VLOOKUP(B8,INSCRITOS!A:H,8,0)),"")</f>
        <v>Associação Naval Amorense</v>
      </c>
      <c r="H8" s="68">
        <v>7.5928240740740748E-3</v>
      </c>
      <c r="I8" s="58">
        <v>98</v>
      </c>
    </row>
    <row r="9" spans="1:9" ht="18" customHeight="1" x14ac:dyDescent="0.25">
      <c r="A9" s="7">
        <v>4</v>
      </c>
      <c r="B9" s="7">
        <v>5324</v>
      </c>
      <c r="C9" s="7">
        <f>IFERROR((VLOOKUP(B9,INSCRITOS!A:B,2,0)),"")</f>
        <v>106842</v>
      </c>
      <c r="D9" s="7" t="str">
        <f>IFERROR((VLOOKUP(B9,INSCRITOS!A:C,3,0)),"")</f>
        <v>8-9 anos</v>
      </c>
      <c r="E9" s="8" t="str">
        <f>IFERROR((VLOOKUP(B9,INSCRITOS!A:D,4,0)),"")</f>
        <v>Santiago Lopes</v>
      </c>
      <c r="F9" s="7" t="str">
        <f>IFERROR((VLOOKUP(B9,INSCRITOS!A:F,6,0)),"")</f>
        <v>M</v>
      </c>
      <c r="G9" s="25" t="str">
        <f>IFERROR((VLOOKUP(B9,INSCRITOS!A:H,8,0)),"")</f>
        <v>Extra</v>
      </c>
      <c r="H9" s="68">
        <v>7.7607638888888891E-3</v>
      </c>
      <c r="I9" s="58"/>
    </row>
    <row r="10" spans="1:9" ht="18" customHeight="1" x14ac:dyDescent="0.25">
      <c r="A10" s="7">
        <v>5</v>
      </c>
      <c r="B10" s="57">
        <v>151</v>
      </c>
      <c r="C10" s="7">
        <f>IFERROR((VLOOKUP(B10,INSCRITOS!A:B,2,0)),"")</f>
        <v>107518</v>
      </c>
      <c r="D10" s="7" t="str">
        <f>IFERROR((VLOOKUP(B10,INSCRITOS!A:C,3,0)),"")</f>
        <v>8-9 anos</v>
      </c>
      <c r="E10" s="8" t="str">
        <f>IFERROR((VLOOKUP(B10,INSCRITOS!A:D,4,0)),"")</f>
        <v>Diogo Gomes</v>
      </c>
      <c r="F10" s="7" t="str">
        <f>IFERROR((VLOOKUP(B10,INSCRITOS!A:F,6,0)),"")</f>
        <v>M</v>
      </c>
      <c r="G10" s="25" t="str">
        <f>IFERROR((VLOOKUP(B10,INSCRITOS!A:H,8,0)),"")</f>
        <v>Extra</v>
      </c>
      <c r="H10" s="68">
        <v>9.1458333333333339E-3</v>
      </c>
      <c r="I10" s="58"/>
    </row>
    <row r="11" spans="1:9" ht="18" customHeight="1" x14ac:dyDescent="0.25">
      <c r="A11" s="1"/>
      <c r="C11" s="1"/>
      <c r="D11" s="1"/>
      <c r="F11" s="1"/>
      <c r="I11" s="18"/>
    </row>
    <row r="12" spans="1:9" ht="18" customHeight="1" x14ac:dyDescent="0.25">
      <c r="A12" s="19" t="s">
        <v>255</v>
      </c>
      <c r="B12" s="17"/>
      <c r="C12" s="19"/>
      <c r="D12" s="19"/>
      <c r="E12" s="19"/>
      <c r="F12" s="19"/>
      <c r="G12" s="19"/>
      <c r="I12" s="19"/>
    </row>
    <row r="13" spans="1:9" x14ac:dyDescent="0.25">
      <c r="A13" s="21" t="s">
        <v>17</v>
      </c>
      <c r="B13" s="21" t="s">
        <v>0</v>
      </c>
      <c r="C13" s="21" t="s">
        <v>1</v>
      </c>
      <c r="D13" s="21" t="s">
        <v>2</v>
      </c>
      <c r="E13" s="21" t="s">
        <v>3</v>
      </c>
      <c r="F13" s="21" t="s">
        <v>5</v>
      </c>
      <c r="G13" s="21" t="s">
        <v>7</v>
      </c>
      <c r="H13" s="23" t="s">
        <v>232</v>
      </c>
      <c r="I13" s="21" t="s">
        <v>18</v>
      </c>
    </row>
    <row r="14" spans="1:9" ht="18" customHeight="1" x14ac:dyDescent="0.25">
      <c r="A14" s="27">
        <v>1</v>
      </c>
      <c r="B14" s="7">
        <v>158</v>
      </c>
      <c r="C14" s="7">
        <f>IFERROR((VLOOKUP(B14,INSCRITOS!A:B,2,0)),"")</f>
        <v>107521</v>
      </c>
      <c r="D14" s="7" t="str">
        <f>IFERROR((VLOOKUP(B14,INSCRITOS!A:C,3,0)),"")</f>
        <v>8-9 anos</v>
      </c>
      <c r="E14" s="8" t="str">
        <f>IFERROR((VLOOKUP(B14,INSCRITOS!A:D,4,0)),"")</f>
        <v>Margarida Ramos</v>
      </c>
      <c r="F14" s="7" t="str">
        <f>IFERROR((VLOOKUP(B14,INSCRITOS!A:F,6,0)),"")</f>
        <v>F</v>
      </c>
      <c r="G14" s="8" t="str">
        <f>IFERROR((VLOOKUP(B14,INSCRITOS!A:H,8,0)),"")</f>
        <v>Escola Triatlo Santo António Évora</v>
      </c>
      <c r="H14" s="68">
        <v>7.1078703703703694E-3</v>
      </c>
      <c r="I14" s="58">
        <v>100</v>
      </c>
    </row>
    <row r="15" spans="1:9" ht="18" customHeight="1" x14ac:dyDescent="0.25">
      <c r="A15" s="27">
        <v>2</v>
      </c>
      <c r="B15" s="57">
        <v>1210</v>
      </c>
      <c r="C15" s="7">
        <f>IFERROR((VLOOKUP(B15,INSCRITOS!A:B,2,0)),"")</f>
        <v>107302</v>
      </c>
      <c r="D15" s="7" t="str">
        <f>IFERROR((VLOOKUP(B15,INSCRITOS!A:C,3,0)),"")</f>
        <v>8-9 anos</v>
      </c>
      <c r="E15" s="8" t="str">
        <f>IFERROR((VLOOKUP(B15,INSCRITOS!A:D,4,0)),"")</f>
        <v>Áurea Augusto</v>
      </c>
      <c r="F15" s="7" t="str">
        <f>IFERROR((VLOOKUP(B15,INSCRITOS!A:F,6,0)),"")</f>
        <v>F</v>
      </c>
      <c r="G15" s="8" t="str">
        <f>IFERROR((VLOOKUP(B15,INSCRITOS!A:H,8,0)),"")</f>
        <v>Escola Triatlo Palmela Desporto</v>
      </c>
      <c r="H15" s="68">
        <v>7.3489583333333332E-3</v>
      </c>
      <c r="I15" s="58">
        <v>99</v>
      </c>
    </row>
    <row r="16" spans="1:9" ht="18" customHeight="1" x14ac:dyDescent="0.25">
      <c r="A16" s="27">
        <v>3</v>
      </c>
      <c r="B16" s="57">
        <v>155</v>
      </c>
      <c r="C16" s="7">
        <f>IFERROR((VLOOKUP(B16,INSCRITOS!A:B,2,0)),"")</f>
        <v>107520</v>
      </c>
      <c r="D16" s="7" t="str">
        <f>IFERROR((VLOOKUP(B16,INSCRITOS!A:C,3,0)),"")</f>
        <v>8-9 anos</v>
      </c>
      <c r="E16" s="8" t="str">
        <f>IFERROR((VLOOKUP(B16,INSCRITOS!A:D,4,0)),"")</f>
        <v>Matilde Paulo</v>
      </c>
      <c r="F16" s="7" t="str">
        <f>IFERROR((VLOOKUP(B16,INSCRITOS!A:F,6,0)),"")</f>
        <v>F</v>
      </c>
      <c r="G16" s="8" t="str">
        <f>IFERROR((VLOOKUP(B16,INSCRITOS!A:H,8,0)),"")</f>
        <v>Associação Naval Amorense</v>
      </c>
      <c r="H16" s="68">
        <v>9.22824074074074E-3</v>
      </c>
      <c r="I16" s="58">
        <v>98</v>
      </c>
    </row>
    <row r="17" spans="1:9" ht="18" customHeight="1" x14ac:dyDescent="0.25">
      <c r="A17" s="27">
        <v>4</v>
      </c>
      <c r="B17" s="57">
        <v>182</v>
      </c>
      <c r="C17" s="7">
        <f>IFERROR((VLOOKUP(B17,INSCRITOS!A:B,2,0)),"")</f>
        <v>107537</v>
      </c>
      <c r="D17" s="7" t="str">
        <f>IFERROR((VLOOKUP(B17,INSCRITOS!A:C,3,0)),"")</f>
        <v>8-9 anos</v>
      </c>
      <c r="E17" s="8" t="str">
        <f>IFERROR((VLOOKUP(B17,INSCRITOS!A:D,4,0)),"")</f>
        <v>Linda Vicente</v>
      </c>
      <c r="F17" s="7" t="str">
        <f>IFERROR((VLOOKUP(B17,INSCRITOS!A:F,6,0)),"")</f>
        <v>F</v>
      </c>
      <c r="G17" s="8" t="str">
        <f>IFERROR((VLOOKUP(B17,INSCRITOS!A:H,8,0)),"")</f>
        <v>Associação Naval Amorense</v>
      </c>
      <c r="H17" s="68">
        <v>9.638425925925927E-3</v>
      </c>
      <c r="I17" s="58">
        <v>97</v>
      </c>
    </row>
    <row r="18" spans="1:9" ht="18" customHeight="1" x14ac:dyDescent="0.25">
      <c r="A18" s="9"/>
      <c r="B18" s="28"/>
      <c r="C18" s="1"/>
      <c r="D18" s="1"/>
      <c r="F18" s="1"/>
      <c r="I18" s="29"/>
    </row>
    <row r="19" spans="1:9" ht="18" customHeight="1" x14ac:dyDescent="0.25">
      <c r="A19" s="19" t="s">
        <v>256</v>
      </c>
      <c r="B19" s="17"/>
      <c r="C19" s="19"/>
      <c r="D19" s="19"/>
      <c r="E19" s="19"/>
      <c r="F19" s="19"/>
      <c r="G19" s="19"/>
      <c r="I19" s="19"/>
    </row>
    <row r="20" spans="1:9" x14ac:dyDescent="0.25">
      <c r="A20" s="21" t="s">
        <v>17</v>
      </c>
      <c r="B20" s="21" t="s">
        <v>0</v>
      </c>
      <c r="C20" s="21" t="s">
        <v>1</v>
      </c>
      <c r="D20" s="21" t="s">
        <v>2</v>
      </c>
      <c r="E20" s="21" t="s">
        <v>3</v>
      </c>
      <c r="F20" s="21" t="s">
        <v>5</v>
      </c>
      <c r="G20" s="21" t="s">
        <v>7</v>
      </c>
      <c r="H20" s="23" t="s">
        <v>232</v>
      </c>
      <c r="I20" s="21" t="s">
        <v>18</v>
      </c>
    </row>
    <row r="21" spans="1:9" ht="18" customHeight="1" x14ac:dyDescent="0.25">
      <c r="A21" s="7">
        <v>1</v>
      </c>
      <c r="B21" s="57">
        <v>761</v>
      </c>
      <c r="C21" s="7">
        <f>IFERROR((VLOOKUP(B21,INSCRITOS!A:B,2,0)),"")</f>
        <v>107079</v>
      </c>
      <c r="D21" s="7" t="str">
        <f>IFERROR((VLOOKUP(B21,INSCRITOS!A:C,3,0)),"")</f>
        <v>10-11 anos</v>
      </c>
      <c r="E21" s="8" t="str">
        <f>IFERROR((VLOOKUP(B21,INSCRITOS!A:D,4,0)),"")</f>
        <v>Dinis Cabral</v>
      </c>
      <c r="F21" s="7" t="str">
        <f>IFERROR((VLOOKUP(B21,INSCRITOS!A:F,6,0)),"")</f>
        <v>M</v>
      </c>
      <c r="G21" s="8" t="str">
        <f>IFERROR((VLOOKUP(B21,INSCRITOS!A:H,8,0)),"")</f>
        <v>Escola Triatlo Palmela Desporto</v>
      </c>
      <c r="H21" s="68">
        <v>9.5131944444444439E-3</v>
      </c>
      <c r="I21" s="58">
        <v>100</v>
      </c>
    </row>
    <row r="22" spans="1:9" ht="18" customHeight="1" x14ac:dyDescent="0.25">
      <c r="A22" s="7">
        <v>2</v>
      </c>
      <c r="B22" s="57">
        <v>574</v>
      </c>
      <c r="C22" s="7">
        <f>IFERROR((VLOOKUP(B22,INSCRITOS!A:B,2,0)),"")</f>
        <v>106895</v>
      </c>
      <c r="D22" s="7" t="str">
        <f>IFERROR((VLOOKUP(B22,INSCRITOS!A:C,3,0)),"")</f>
        <v>10-11 anos</v>
      </c>
      <c r="E22" s="8" t="str">
        <f>IFERROR((VLOOKUP(B22,INSCRITOS!A:D,4,0)),"")</f>
        <v>Santiago Faustino</v>
      </c>
      <c r="F22" s="7" t="str">
        <f>IFERROR((VLOOKUP(B22,INSCRITOS!A:F,6,0)),"")</f>
        <v>M</v>
      </c>
      <c r="G22" s="8" t="str">
        <f>IFERROR((VLOOKUP(B22,INSCRITOS!A:H,8,0)),"")</f>
        <v>Associação Naval Amorense</v>
      </c>
      <c r="H22" s="68">
        <v>1.0798958333333332E-2</v>
      </c>
      <c r="I22" s="58">
        <v>99</v>
      </c>
    </row>
    <row r="23" spans="1:9" ht="18" customHeight="1" x14ac:dyDescent="0.25">
      <c r="A23" s="7">
        <v>3</v>
      </c>
      <c r="B23" s="7">
        <v>1204</v>
      </c>
      <c r="C23" s="7">
        <f>IFERROR((VLOOKUP(B23,INSCRITOS!A:B,2,0)),"")</f>
        <v>107301</v>
      </c>
      <c r="D23" s="7" t="str">
        <f>IFERROR((VLOOKUP(B23,INSCRITOS!A:C,3,0)),"")</f>
        <v>10-11 anos</v>
      </c>
      <c r="E23" s="8" t="str">
        <f>IFERROR((VLOOKUP(B23,INSCRITOS!A:D,4,0)),"")</f>
        <v>Gonçalo José</v>
      </c>
      <c r="F23" s="7" t="str">
        <f>IFERROR((VLOOKUP(B23,INSCRITOS!A:F,6,0)),"")</f>
        <v>M</v>
      </c>
      <c r="G23" s="8" t="str">
        <f>IFERROR((VLOOKUP(B23,INSCRITOS!A:H,8,0)),"")</f>
        <v>Escola Triatlo Palmela Desporto</v>
      </c>
      <c r="H23" s="68">
        <v>1.0887500000000001E-2</v>
      </c>
      <c r="I23" s="58">
        <v>98</v>
      </c>
    </row>
    <row r="24" spans="1:9" ht="18" customHeight="1" x14ac:dyDescent="0.25">
      <c r="A24" s="7">
        <v>4</v>
      </c>
      <c r="B24" s="7">
        <v>5374</v>
      </c>
      <c r="C24" s="7">
        <f>IFERROR((VLOOKUP(B24,INSCRITOS!A:B,2,0)),"")</f>
        <v>105124</v>
      </c>
      <c r="D24" s="7" t="str">
        <f>IFERROR((VLOOKUP(B24,INSCRITOS!A:C,3,0)),"")</f>
        <v>10-11 anos</v>
      </c>
      <c r="E24" s="8" t="str">
        <f>IFERROR((VLOOKUP(B24,INSCRITOS!A:D,4,0)),"")</f>
        <v>Tomás Ruivo</v>
      </c>
      <c r="F24" s="7" t="str">
        <f>IFERROR((VLOOKUP(B24,INSCRITOS!A:F,6,0)),"")</f>
        <v>M</v>
      </c>
      <c r="G24" s="8" t="str">
        <f>IFERROR((VLOOKUP(B24,INSCRITOS!A:H,8,0)),"")</f>
        <v>Escola Triatlo Santo António Évora</v>
      </c>
      <c r="H24" s="68">
        <v>1.0908912037037038E-2</v>
      </c>
      <c r="I24" s="58">
        <v>97</v>
      </c>
    </row>
    <row r="25" spans="1:9" ht="18" customHeight="1" x14ac:dyDescent="0.25">
      <c r="A25" s="7">
        <v>5</v>
      </c>
      <c r="B25" s="7">
        <v>423</v>
      </c>
      <c r="C25" s="7">
        <f>IFERROR((VLOOKUP(B25,INSCRITOS!A:B,2,0)),"")</f>
        <v>106837</v>
      </c>
      <c r="D25" s="7" t="str">
        <f>IFERROR((VLOOKUP(B25,INSCRITOS!A:C,3,0)),"")</f>
        <v>10-11 anos</v>
      </c>
      <c r="E25" s="8" t="str">
        <f>IFERROR((VLOOKUP(B25,INSCRITOS!A:D,4,0)),"")</f>
        <v>Arnaldo Camões</v>
      </c>
      <c r="F25" s="7" t="str">
        <f>IFERROR((VLOOKUP(B25,INSCRITOS!A:F,6,0)),"")</f>
        <v>M</v>
      </c>
      <c r="G25" s="8" t="str">
        <f>IFERROR((VLOOKUP(B25,INSCRITOS!A:H,8,0)),"")</f>
        <v>Escola Triatlo Palmela Desporto</v>
      </c>
      <c r="H25" s="68">
        <v>1.1183101851851852E-2</v>
      </c>
      <c r="I25" s="58">
        <v>96</v>
      </c>
    </row>
    <row r="26" spans="1:9" ht="18" customHeight="1" x14ac:dyDescent="0.25">
      <c r="A26" s="7">
        <v>6</v>
      </c>
      <c r="B26" s="7">
        <v>252</v>
      </c>
      <c r="C26" s="7">
        <f>IFERROR((VLOOKUP(B26,INSCRITOS!A:B,2,0)),"")</f>
        <v>106733</v>
      </c>
      <c r="D26" s="7" t="str">
        <f>IFERROR((VLOOKUP(B26,INSCRITOS!A:C,3,0)),"")</f>
        <v>10-11 anos</v>
      </c>
      <c r="E26" s="8" t="str">
        <f>IFERROR((VLOOKUP(B26,INSCRITOS!A:D,4,0)),"")</f>
        <v>Miguel Neto</v>
      </c>
      <c r="F26" s="7" t="str">
        <f>IFERROR((VLOOKUP(B26,INSCRITOS!A:F,6,0)),"")</f>
        <v>M</v>
      </c>
      <c r="G26" s="8" t="str">
        <f>IFERROR((VLOOKUP(B26,INSCRITOS!A:H,8,0)),"")</f>
        <v>Escola Triatlo Santo António Évora</v>
      </c>
      <c r="H26" s="68">
        <v>1.1377430555555556E-2</v>
      </c>
      <c r="I26" s="58">
        <v>95</v>
      </c>
    </row>
    <row r="27" spans="1:9" ht="18" customHeight="1" x14ac:dyDescent="0.25">
      <c r="A27" s="7">
        <v>7</v>
      </c>
      <c r="B27" s="7">
        <v>434</v>
      </c>
      <c r="C27" s="7">
        <f>IFERROR((VLOOKUP(B27,INSCRITOS!A:B,2,0)),"")</f>
        <v>106839</v>
      </c>
      <c r="D27" s="7" t="str">
        <f>IFERROR((VLOOKUP(B27,INSCRITOS!A:C,3,0)),"")</f>
        <v>10-11 anos</v>
      </c>
      <c r="E27" s="8" t="str">
        <f>IFERROR((VLOOKUP(B27,INSCRITOS!A:D,4,0)),"")</f>
        <v>Francisco Borges</v>
      </c>
      <c r="F27" s="7" t="str">
        <f>IFERROR((VLOOKUP(B27,INSCRITOS!A:F,6,0)),"")</f>
        <v>M</v>
      </c>
      <c r="G27" s="8" t="str">
        <f>IFERROR((VLOOKUP(B27,INSCRITOS!A:H,8,0)),"")</f>
        <v>Escola Triatlo Palmela Desporto</v>
      </c>
      <c r="H27" s="68">
        <v>1.194537037037037E-2</v>
      </c>
      <c r="I27" s="58">
        <v>94</v>
      </c>
    </row>
    <row r="28" spans="1:9" ht="18" customHeight="1" x14ac:dyDescent="0.25">
      <c r="A28" s="7">
        <v>8</v>
      </c>
      <c r="B28" s="7">
        <v>282</v>
      </c>
      <c r="C28" s="7">
        <f>IFERROR((VLOOKUP(B28,INSCRITOS!A:B,2,0)),"")</f>
        <v>107627</v>
      </c>
      <c r="D28" s="7" t="str">
        <f>IFERROR((VLOOKUP(B28,INSCRITOS!A:C,3,0)),"")</f>
        <v>10-11 anos</v>
      </c>
      <c r="E28" s="8" t="str">
        <f>IFERROR((VLOOKUP(B28,INSCRITOS!A:D,4,0)),"")</f>
        <v>Diego Cruz</v>
      </c>
      <c r="F28" s="7" t="str">
        <f>IFERROR((VLOOKUP(B28,INSCRITOS!A:F,6,0)),"")</f>
        <v>M</v>
      </c>
      <c r="G28" s="8" t="str">
        <f>IFERROR((VLOOKUP(B28,INSCRITOS!A:H,8,0)),"")</f>
        <v>Extra</v>
      </c>
      <c r="H28" s="68">
        <v>1.3335300925925928E-2</v>
      </c>
      <c r="I28" s="58"/>
    </row>
    <row r="29" spans="1:9" ht="18" customHeight="1" x14ac:dyDescent="0.25">
      <c r="A29" s="1"/>
      <c r="C29" s="1"/>
      <c r="D29" s="1"/>
      <c r="F29" s="1"/>
      <c r="I29" s="30"/>
    </row>
    <row r="30" spans="1:9" ht="18" customHeight="1" x14ac:dyDescent="0.25">
      <c r="A30" s="19" t="s">
        <v>257</v>
      </c>
      <c r="B30" s="17"/>
      <c r="C30" s="19"/>
      <c r="D30" s="19"/>
      <c r="E30" s="19"/>
      <c r="F30" s="19"/>
      <c r="G30" s="19"/>
      <c r="I30" s="19"/>
    </row>
    <row r="31" spans="1:9" x14ac:dyDescent="0.25">
      <c r="A31" s="21" t="s">
        <v>17</v>
      </c>
      <c r="B31" s="21" t="s">
        <v>0</v>
      </c>
      <c r="C31" s="21" t="s">
        <v>1</v>
      </c>
      <c r="D31" s="21" t="s">
        <v>2</v>
      </c>
      <c r="E31" s="21" t="s">
        <v>3</v>
      </c>
      <c r="F31" s="21" t="s">
        <v>5</v>
      </c>
      <c r="G31" s="21" t="s">
        <v>7</v>
      </c>
      <c r="H31" s="23" t="s">
        <v>232</v>
      </c>
      <c r="I31" s="21" t="s">
        <v>18</v>
      </c>
    </row>
    <row r="32" spans="1:9" ht="18" customHeight="1" x14ac:dyDescent="0.25">
      <c r="A32" s="7">
        <v>1</v>
      </c>
      <c r="B32" s="7">
        <v>614</v>
      </c>
      <c r="C32" s="7">
        <f>IFERROR((VLOOKUP(B32,INSCRITOS!A:B,2,0)),"")</f>
        <v>105123</v>
      </c>
      <c r="D32" s="7" t="str">
        <f>IFERROR((VLOOKUP(B32,INSCRITOS!A:C,3,0)),"")</f>
        <v>10-11 anos</v>
      </c>
      <c r="E32" s="8" t="str">
        <f>IFERROR((VLOOKUP(B32,INSCRITOS!A:D,4,0)),"")</f>
        <v>Margarida Magro</v>
      </c>
      <c r="F32" s="7" t="str">
        <f>IFERROR((VLOOKUP(B32,INSCRITOS!A:F,6,0)),"")</f>
        <v>F</v>
      </c>
      <c r="G32" s="8" t="str">
        <f>IFERROR((VLOOKUP(B32,INSCRITOS!A:H,8,0)),"")</f>
        <v>Escola Triatlo Santo António Évora</v>
      </c>
      <c r="H32" s="68">
        <v>1.1451157407407408E-2</v>
      </c>
      <c r="I32" s="58">
        <v>100</v>
      </c>
    </row>
    <row r="33" spans="1:9" ht="18" customHeight="1" x14ac:dyDescent="0.25">
      <c r="A33" s="7">
        <v>2</v>
      </c>
      <c r="B33" s="57">
        <v>1285</v>
      </c>
      <c r="C33" s="7">
        <f>IFERROR((VLOOKUP(B33,INSCRITOS!A:B,2,0)),"")</f>
        <v>106278</v>
      </c>
      <c r="D33" s="7" t="str">
        <f>IFERROR((VLOOKUP(B33,INSCRITOS!A:C,3,0)),"")</f>
        <v>10-11 anos</v>
      </c>
      <c r="E33" s="8" t="str">
        <f>IFERROR((VLOOKUP(B33,INSCRITOS!A:D,4,0)),"")</f>
        <v>Mariana Martins Soares</v>
      </c>
      <c r="F33" s="7" t="str">
        <f>IFERROR((VLOOKUP(B33,INSCRITOS!A:F,6,0)),"")</f>
        <v>F</v>
      </c>
      <c r="G33" s="8" t="str">
        <f>IFERROR((VLOOKUP(B33,INSCRITOS!A:H,8,0)),"")</f>
        <v>Escola Triatlo Santo António Évora</v>
      </c>
      <c r="H33" s="68">
        <v>1.1608796296296296E-2</v>
      </c>
      <c r="I33" s="58">
        <v>99</v>
      </c>
    </row>
    <row r="34" spans="1:9" ht="18" customHeight="1" x14ac:dyDescent="0.25">
      <c r="A34" s="7">
        <v>3</v>
      </c>
      <c r="B34" s="31">
        <v>707</v>
      </c>
      <c r="C34" s="7">
        <f>IFERROR((VLOOKUP(B34,INSCRITOS!A:B,2,0)),"")</f>
        <v>107022</v>
      </c>
      <c r="D34" s="7" t="str">
        <f>IFERROR((VLOOKUP(B34,INSCRITOS!A:C,3,0)),"")</f>
        <v>10-11 anos</v>
      </c>
      <c r="E34" s="8" t="str">
        <f>IFERROR((VLOOKUP(B34,INSCRITOS!A:D,4,0)),"")</f>
        <v>Milena Melim</v>
      </c>
      <c r="F34" s="7" t="str">
        <f>IFERROR((VLOOKUP(B34,INSCRITOS!A:F,6,0)),"")</f>
        <v>F</v>
      </c>
      <c r="G34" s="8" t="str">
        <f>IFERROR((VLOOKUP(B34,INSCRITOS!A:H,8,0)),"")</f>
        <v>TRIATLO - Santo André Sport Club</v>
      </c>
      <c r="H34" s="68">
        <v>1.2164814814814816E-2</v>
      </c>
      <c r="I34" s="58">
        <v>98</v>
      </c>
    </row>
    <row r="35" spans="1:9" ht="18" customHeight="1" x14ac:dyDescent="0.25">
      <c r="A35" s="1"/>
      <c r="C35" s="1"/>
      <c r="D35" s="1"/>
      <c r="F35" s="1"/>
    </row>
    <row r="36" spans="1:9" ht="18" customHeight="1" x14ac:dyDescent="0.25">
      <c r="A36" s="19" t="s">
        <v>258</v>
      </c>
      <c r="B36" s="17"/>
      <c r="C36" s="19"/>
      <c r="D36" s="19"/>
      <c r="E36" s="19"/>
      <c r="F36" s="19"/>
      <c r="G36" s="19"/>
      <c r="I36" s="19"/>
    </row>
    <row r="37" spans="1:9" x14ac:dyDescent="0.25">
      <c r="A37" s="21" t="s">
        <v>17</v>
      </c>
      <c r="B37" s="21" t="s">
        <v>0</v>
      </c>
      <c r="C37" s="21" t="s">
        <v>1</v>
      </c>
      <c r="D37" s="21" t="s">
        <v>2</v>
      </c>
      <c r="E37" s="21" t="s">
        <v>3</v>
      </c>
      <c r="F37" s="21" t="s">
        <v>5</v>
      </c>
      <c r="G37" s="21" t="s">
        <v>7</v>
      </c>
      <c r="H37" s="23" t="s">
        <v>232</v>
      </c>
      <c r="I37" s="21" t="s">
        <v>18</v>
      </c>
    </row>
    <row r="38" spans="1:9" ht="18" customHeight="1" x14ac:dyDescent="0.25">
      <c r="A38" s="7">
        <v>1</v>
      </c>
      <c r="B38" s="38">
        <v>5331</v>
      </c>
      <c r="C38" s="7">
        <f>IFERROR((VLOOKUP(B38,INSCRITOS!A:B,2,0)),"")</f>
        <v>102469</v>
      </c>
      <c r="D38" s="7" t="str">
        <f>IFERROR((VLOOKUP(B38,INSCRITOS!A:C,3,0)),"")</f>
        <v>12-13 anos</v>
      </c>
      <c r="E38" s="8" t="str">
        <f>IFERROR((VLOOKUP(B38,INSCRITOS!A:D,4,0)),"")</f>
        <v>Tomás Sousa</v>
      </c>
      <c r="F38" s="7" t="str">
        <f>IFERROR((VLOOKUP(B38,INSCRITOS!A:F,6,0)),"")</f>
        <v>M</v>
      </c>
      <c r="G38" s="8" t="str">
        <f>IFERROR((VLOOKUP(B38,INSCRITOS!A:H,8,0)),"")</f>
        <v>Associação Naval Amorense</v>
      </c>
      <c r="H38" s="68">
        <v>1.2001388888888888E-2</v>
      </c>
      <c r="I38" s="58">
        <v>100</v>
      </c>
    </row>
    <row r="39" spans="1:9" ht="18" customHeight="1" x14ac:dyDescent="0.25">
      <c r="A39" s="7">
        <v>2</v>
      </c>
      <c r="B39" s="38">
        <v>433</v>
      </c>
      <c r="C39" s="7">
        <f>IFERROR((VLOOKUP(B39,INSCRITOS!A:B,2,0)),"")</f>
        <v>106838</v>
      </c>
      <c r="D39" s="7" t="str">
        <f>IFERROR((VLOOKUP(B39,INSCRITOS!A:C,3,0)),"")</f>
        <v>12-13 anos</v>
      </c>
      <c r="E39" s="8" t="str">
        <f>IFERROR((VLOOKUP(B39,INSCRITOS!A:D,4,0)),"")</f>
        <v>António Borges</v>
      </c>
      <c r="F39" s="7" t="str">
        <f>IFERROR((VLOOKUP(B39,INSCRITOS!A:F,6,0)),"")</f>
        <v>M</v>
      </c>
      <c r="G39" s="8" t="str">
        <f>IFERROR((VLOOKUP(B39,INSCRITOS!A:H,8,0)),"")</f>
        <v>Escola Triatlo Palmela Desporto</v>
      </c>
      <c r="H39" s="68">
        <v>1.2089467592592593E-2</v>
      </c>
      <c r="I39" s="58">
        <v>99</v>
      </c>
    </row>
    <row r="40" spans="1:9" ht="18" customHeight="1" x14ac:dyDescent="0.25">
      <c r="A40" s="7">
        <v>3</v>
      </c>
      <c r="B40" s="38">
        <v>5344</v>
      </c>
      <c r="C40" s="7">
        <f>IFERROR((VLOOKUP(B40,INSCRITOS!A:B,2,0)),"")</f>
        <v>107529</v>
      </c>
      <c r="D40" s="7" t="str">
        <f>IFERROR((VLOOKUP(B40,INSCRITOS!A:C,3,0)),"")</f>
        <v>12-13 anos</v>
      </c>
      <c r="E40" s="8" t="str">
        <f>IFERROR((VLOOKUP(B40,INSCRITOS!A:D,4,0)),"")</f>
        <v>Rodrigo Narigueta</v>
      </c>
      <c r="F40" s="7" t="str">
        <f>IFERROR((VLOOKUP(B40,INSCRITOS!A:F,6,0)),"")</f>
        <v>M</v>
      </c>
      <c r="G40" s="8" t="str">
        <f>IFERROR((VLOOKUP(B40,INSCRITOS!A:H,8,0)),"")</f>
        <v>Escola Triatlo Palmela Desporto</v>
      </c>
      <c r="H40" s="68">
        <v>1.2399305555555558E-2</v>
      </c>
      <c r="I40" s="58">
        <v>98</v>
      </c>
    </row>
    <row r="41" spans="1:9" ht="18" customHeight="1" x14ac:dyDescent="0.25">
      <c r="A41" s="7">
        <v>4</v>
      </c>
      <c r="B41" s="38">
        <v>1039</v>
      </c>
      <c r="C41" s="7">
        <f>IFERROR((VLOOKUP(B41,INSCRITOS!A:B,2,0)),"")</f>
        <v>105730</v>
      </c>
      <c r="D41" s="7" t="str">
        <f>IFERROR((VLOOKUP(B41,INSCRITOS!A:C,3,0)),"")</f>
        <v>12-13 anos</v>
      </c>
      <c r="E41" s="8" t="str">
        <f>IFERROR((VLOOKUP(B41,INSCRITOS!A:D,4,0)),"")</f>
        <v>Miguel Medronheira</v>
      </c>
      <c r="F41" s="7" t="str">
        <f>IFERROR((VLOOKUP(B41,INSCRITOS!A:F,6,0)),"")</f>
        <v>M</v>
      </c>
      <c r="G41" s="8" t="str">
        <f>IFERROR((VLOOKUP(B41,INSCRITOS!A:H,8,0)),"")</f>
        <v>Escola Triatlo Palmela Desporto</v>
      </c>
      <c r="H41" s="68">
        <v>1.2679282407407408E-2</v>
      </c>
      <c r="I41" s="58">
        <v>97</v>
      </c>
    </row>
    <row r="42" spans="1:9" ht="18" customHeight="1" x14ac:dyDescent="0.25">
      <c r="A42" s="7">
        <v>5</v>
      </c>
      <c r="B42" s="38">
        <v>762</v>
      </c>
      <c r="C42" s="7">
        <f>IFERROR((VLOOKUP(B42,INSCRITOS!A:B,2,0)),"")</f>
        <v>107080</v>
      </c>
      <c r="D42" s="7" t="str">
        <f>IFERROR((VLOOKUP(B42,INSCRITOS!A:C,3,0)),"")</f>
        <v>12-13 anos</v>
      </c>
      <c r="E42" s="8" t="str">
        <f>IFERROR((VLOOKUP(B42,INSCRITOS!A:D,4,0)),"")</f>
        <v>Dário Cabral</v>
      </c>
      <c r="F42" s="7" t="str">
        <f>IFERROR((VLOOKUP(B42,INSCRITOS!A:F,6,0)),"")</f>
        <v>M</v>
      </c>
      <c r="G42" s="8" t="str">
        <f>IFERROR((VLOOKUP(B42,INSCRITOS!A:H,8,0)),"")</f>
        <v>Escola Triatlo Palmela Desporto</v>
      </c>
      <c r="H42" s="68">
        <v>1.2722685185185186E-2</v>
      </c>
      <c r="I42" s="58">
        <v>96</v>
      </c>
    </row>
    <row r="43" spans="1:9" ht="18" customHeight="1" x14ac:dyDescent="0.25">
      <c r="A43" s="7">
        <v>6</v>
      </c>
      <c r="B43" s="38">
        <v>64</v>
      </c>
      <c r="C43" s="7">
        <f>IFERROR((VLOOKUP(B43,INSCRITOS!A:B,2,0)),"")</f>
        <v>103202</v>
      </c>
      <c r="D43" s="7" t="str">
        <f>IFERROR((VLOOKUP(B43,INSCRITOS!A:C,3,0)),"")</f>
        <v>12-13 anos</v>
      </c>
      <c r="E43" s="8" t="str">
        <f>IFERROR((VLOOKUP(B43,INSCRITOS!A:D,4,0)),"")</f>
        <v>Guilherme Marques</v>
      </c>
      <c r="F43" s="7" t="str">
        <f>IFERROR((VLOOKUP(B43,INSCRITOS!A:F,6,0)),"")</f>
        <v>M</v>
      </c>
      <c r="G43" s="8" t="str">
        <f>IFERROR((VLOOKUP(B43,INSCRITOS!A:H,8,0)),"")</f>
        <v>Escola Triatlo Santo António Évora</v>
      </c>
      <c r="H43" s="68">
        <v>1.2898495370370369E-2</v>
      </c>
      <c r="I43" s="58">
        <v>95</v>
      </c>
    </row>
    <row r="44" spans="1:9" ht="18" customHeight="1" x14ac:dyDescent="0.25">
      <c r="A44" s="7">
        <v>7</v>
      </c>
      <c r="B44" s="38">
        <v>751</v>
      </c>
      <c r="C44" s="7">
        <f>IFERROR((VLOOKUP(B44,INSCRITOS!A:B,2,0)),"")</f>
        <v>107076</v>
      </c>
      <c r="D44" s="7" t="str">
        <f>IFERROR((VLOOKUP(B44,INSCRITOS!A:C,3,0)),"")</f>
        <v>12-13 anos</v>
      </c>
      <c r="E44" s="8" t="str">
        <f>IFERROR((VLOOKUP(B44,INSCRITOS!A:D,4,0)),"")</f>
        <v>Rodrigo Silva</v>
      </c>
      <c r="F44" s="7" t="str">
        <f>IFERROR((VLOOKUP(B44,INSCRITOS!A:F,6,0)),"")</f>
        <v>M</v>
      </c>
      <c r="G44" s="8" t="str">
        <f>IFERROR((VLOOKUP(B44,INSCRITOS!A:H,8,0)),"")</f>
        <v>Escola Triatlo Palmela Desporto</v>
      </c>
      <c r="H44" s="68">
        <v>1.3406712962962962E-2</v>
      </c>
      <c r="I44" s="58">
        <v>94</v>
      </c>
    </row>
    <row r="45" spans="1:9" ht="18" customHeight="1" x14ac:dyDescent="0.25">
      <c r="A45" s="7">
        <v>8</v>
      </c>
      <c r="B45" s="38">
        <v>836</v>
      </c>
      <c r="C45" s="7">
        <f>IFERROR((VLOOKUP(B45,INSCRITOS!A:B,2,0)),"")</f>
        <v>103904</v>
      </c>
      <c r="D45" s="7" t="str">
        <f>IFERROR((VLOOKUP(B45,INSCRITOS!A:C,3,0)),"")</f>
        <v>12-13 anos</v>
      </c>
      <c r="E45" s="8" t="str">
        <f>IFERROR((VLOOKUP(B45,INSCRITOS!A:D,4,0)),"")</f>
        <v>Martim Rodrigues</v>
      </c>
      <c r="F45" s="7" t="str">
        <f>IFERROR((VLOOKUP(B45,INSCRITOS!A:F,6,0)),"")</f>
        <v>M</v>
      </c>
      <c r="G45" s="8" t="str">
        <f>IFERROR((VLOOKUP(B45,INSCRITOS!A:H,8,0)),"")</f>
        <v>Associação Naval Amorense</v>
      </c>
      <c r="H45" s="68">
        <v>1.3562152777777775E-2</v>
      </c>
      <c r="I45" s="58">
        <v>93</v>
      </c>
    </row>
    <row r="46" spans="1:9" ht="18" customHeight="1" x14ac:dyDescent="0.25">
      <c r="A46" s="7">
        <v>9</v>
      </c>
      <c r="B46" s="38">
        <v>169</v>
      </c>
      <c r="C46" s="7">
        <f>IFERROR((VLOOKUP(B46,INSCRITOS!A:B,2,0)),"")</f>
        <v>103164</v>
      </c>
      <c r="D46" s="7" t="str">
        <f>IFERROR((VLOOKUP(B46,INSCRITOS!A:C,3,0)),"")</f>
        <v>12-13 anos</v>
      </c>
      <c r="E46" s="8" t="str">
        <f>IFERROR((VLOOKUP(B46,INSCRITOS!A:D,4,0)),"")</f>
        <v>Denis Fragoso</v>
      </c>
      <c r="F46" s="7" t="str">
        <f>IFERROR((VLOOKUP(B46,INSCRITOS!A:F,6,0)),"")</f>
        <v>M</v>
      </c>
      <c r="G46" s="8" t="str">
        <f>IFERROR((VLOOKUP(B46,INSCRITOS!A:H,8,0)),"")</f>
        <v>Associação Naval Amorense</v>
      </c>
      <c r="H46" s="68">
        <v>1.3750462962962964E-2</v>
      </c>
      <c r="I46" s="58">
        <v>92</v>
      </c>
    </row>
    <row r="47" spans="1:9" ht="18" customHeight="1" x14ac:dyDescent="0.25">
      <c r="A47" s="7">
        <v>10</v>
      </c>
      <c r="B47" s="38">
        <v>1375</v>
      </c>
      <c r="C47" s="7">
        <f>IFERROR((VLOOKUP(B47,INSCRITOS!A:B,2,0)),"")</f>
        <v>105491</v>
      </c>
      <c r="D47" s="7" t="str">
        <f>IFERROR((VLOOKUP(B47,INSCRITOS!A:C,3,0)),"")</f>
        <v>12-13 anos</v>
      </c>
      <c r="E47" s="8" t="str">
        <f>IFERROR((VLOOKUP(B47,INSCRITOS!A:D,4,0)),"")</f>
        <v>José Pedro Mira</v>
      </c>
      <c r="F47" s="7" t="str">
        <f>IFERROR((VLOOKUP(B47,INSCRITOS!A:F,6,0)),"")</f>
        <v>M</v>
      </c>
      <c r="G47" s="8" t="str">
        <f>IFERROR((VLOOKUP(B47,INSCRITOS!A:H,8,0)),"")</f>
        <v>Escola Triatlo Santo António Évora</v>
      </c>
      <c r="H47" s="68">
        <v>1.3750694444444442E-2</v>
      </c>
      <c r="I47" s="58">
        <v>91</v>
      </c>
    </row>
    <row r="48" spans="1:9" ht="18" customHeight="1" x14ac:dyDescent="0.25">
      <c r="A48" s="7">
        <v>11</v>
      </c>
      <c r="B48" s="38">
        <v>705</v>
      </c>
      <c r="C48" s="7">
        <f>IFERROR((VLOOKUP(B48,INSCRITOS!A:B,2,0)),"")</f>
        <v>107021</v>
      </c>
      <c r="D48" s="7" t="str">
        <f>IFERROR((VLOOKUP(B48,INSCRITOS!A:C,3,0)),"")</f>
        <v>12-13 anos</v>
      </c>
      <c r="E48" s="8" t="str">
        <f>IFERROR((VLOOKUP(B48,INSCRITOS!A:D,4,0)),"")</f>
        <v>Guilherme Figueiredo</v>
      </c>
      <c r="F48" s="7" t="str">
        <f>IFERROR((VLOOKUP(B48,INSCRITOS!A:F,6,0)),"")</f>
        <v>M</v>
      </c>
      <c r="G48" s="8" t="str">
        <f>IFERROR((VLOOKUP(B48,INSCRITOS!A:H,8,0)),"")</f>
        <v>TRIATLO - Santo André Sport Club</v>
      </c>
      <c r="H48" s="68">
        <v>1.7151620370370369E-2</v>
      </c>
      <c r="I48" s="58">
        <v>90</v>
      </c>
    </row>
    <row r="49" spans="1:9" ht="18" customHeight="1" x14ac:dyDescent="0.25">
      <c r="A49" s="1"/>
      <c r="C49" s="1"/>
      <c r="D49" s="1"/>
      <c r="F49" s="1"/>
      <c r="I49" s="30"/>
    </row>
    <row r="50" spans="1:9" ht="18" customHeight="1" x14ac:dyDescent="0.25">
      <c r="A50" s="19" t="s">
        <v>259</v>
      </c>
      <c r="B50" s="17"/>
      <c r="C50" s="19"/>
      <c r="D50" s="19"/>
      <c r="E50" s="19"/>
      <c r="F50" s="19"/>
      <c r="G50" s="19"/>
      <c r="I50" s="19"/>
    </row>
    <row r="51" spans="1:9" x14ac:dyDescent="0.25">
      <c r="A51" s="21" t="s">
        <v>17</v>
      </c>
      <c r="B51" s="21" t="s">
        <v>0</v>
      </c>
      <c r="C51" s="21" t="s">
        <v>1</v>
      </c>
      <c r="D51" s="21" t="s">
        <v>2</v>
      </c>
      <c r="E51" s="21" t="s">
        <v>3</v>
      </c>
      <c r="F51" s="21" t="s">
        <v>5</v>
      </c>
      <c r="G51" s="21" t="s">
        <v>7</v>
      </c>
      <c r="H51" s="23" t="s">
        <v>232</v>
      </c>
      <c r="I51" s="21" t="s">
        <v>18</v>
      </c>
    </row>
    <row r="52" spans="1:9" ht="18" customHeight="1" x14ac:dyDescent="0.25">
      <c r="A52" s="7">
        <v>1</v>
      </c>
      <c r="B52" s="7">
        <v>686</v>
      </c>
      <c r="C52" s="7">
        <f>IFERROR((VLOOKUP(B52,INSCRITOS!A:B,2,0)),"")</f>
        <v>107001</v>
      </c>
      <c r="D52" s="7" t="str">
        <f>IFERROR((VLOOKUP(B52,INSCRITOS!A:C,3,0)),"")</f>
        <v>12-13 anos</v>
      </c>
      <c r="E52" s="8" t="str">
        <f>IFERROR((VLOOKUP(B52,INSCRITOS!A:D,4,0)),"")</f>
        <v>Carolina Namora</v>
      </c>
      <c r="F52" s="7" t="str">
        <f>IFERROR((VLOOKUP(B52,INSCRITOS!A:F,6,0)),"")</f>
        <v>F</v>
      </c>
      <c r="G52" s="8" t="str">
        <f>IFERROR((VLOOKUP(B52,INSCRITOS!A:H,8,0)),"")</f>
        <v>Associação Naval Amorense</v>
      </c>
      <c r="H52" s="68">
        <v>1.3524884259259261E-2</v>
      </c>
      <c r="I52" s="58">
        <v>100</v>
      </c>
    </row>
    <row r="53" spans="1:9" ht="18" customHeight="1" x14ac:dyDescent="0.25">
      <c r="A53" s="7">
        <v>2</v>
      </c>
      <c r="B53" s="57">
        <v>754</v>
      </c>
      <c r="C53" s="7">
        <f>IFERROR((VLOOKUP(B53,INSCRITOS!A:B,2,0)),"")</f>
        <v>107077</v>
      </c>
      <c r="D53" s="7" t="str">
        <f>IFERROR((VLOOKUP(B53,INSCRITOS!A:C,3,0)),"")</f>
        <v>12-13 anos</v>
      </c>
      <c r="E53" s="8" t="str">
        <f>IFERROR((VLOOKUP(B53,INSCRITOS!A:D,4,0)),"")</f>
        <v>Alice Barreto</v>
      </c>
      <c r="F53" s="7" t="str">
        <f>IFERROR((VLOOKUP(B53,INSCRITOS!A:F,6,0)),"")</f>
        <v>F</v>
      </c>
      <c r="G53" s="8" t="str">
        <f>IFERROR((VLOOKUP(B53,INSCRITOS!A:H,8,0)),"")</f>
        <v>Escola Triatlo Palmela Desporto</v>
      </c>
      <c r="H53" s="68">
        <v>1.4687384259259259E-2</v>
      </c>
      <c r="I53" s="58">
        <v>99</v>
      </c>
    </row>
    <row r="54" spans="1:9" ht="18" customHeight="1" x14ac:dyDescent="0.25">
      <c r="A54" s="1"/>
      <c r="C54" s="1"/>
      <c r="D54" s="1"/>
      <c r="F54" s="1"/>
    </row>
    <row r="55" spans="1:9" x14ac:dyDescent="0.25">
      <c r="A55" s="19" t="s">
        <v>260</v>
      </c>
      <c r="B55" s="17"/>
      <c r="C55" s="19"/>
      <c r="D55" s="19"/>
      <c r="E55" s="19"/>
      <c r="F55" s="19"/>
      <c r="G55" s="19"/>
      <c r="H55" s="20"/>
      <c r="I55" s="19"/>
    </row>
    <row r="56" spans="1:9" x14ac:dyDescent="0.25">
      <c r="A56" s="21" t="s">
        <v>17</v>
      </c>
      <c r="B56" s="21" t="s">
        <v>0</v>
      </c>
      <c r="C56" s="21" t="s">
        <v>1</v>
      </c>
      <c r="D56" s="21" t="s">
        <v>2</v>
      </c>
      <c r="E56" s="21" t="s">
        <v>3</v>
      </c>
      <c r="F56" s="21" t="s">
        <v>5</v>
      </c>
      <c r="G56" s="21" t="s">
        <v>7</v>
      </c>
      <c r="H56" s="23" t="s">
        <v>232</v>
      </c>
      <c r="I56" s="21" t="s">
        <v>18</v>
      </c>
    </row>
    <row r="57" spans="1:9" ht="18" customHeight="1" x14ac:dyDescent="0.25">
      <c r="A57" s="7">
        <v>1</v>
      </c>
      <c r="B57" s="57">
        <v>210</v>
      </c>
      <c r="C57" s="7">
        <f>IFERROR((VLOOKUP(B57,INSCRITOS!A:B,2,0)),"")</f>
        <v>104185</v>
      </c>
      <c r="D57" s="7" t="str">
        <f>IFERROR((VLOOKUP(B57,INSCRITOS!A:C,3,0)),"")</f>
        <v>14-15 anos</v>
      </c>
      <c r="E57" s="8" t="str">
        <f>IFERROR((VLOOKUP(B57,INSCRITOS!A:D,4,0)),"")</f>
        <v>Francisco Magro</v>
      </c>
      <c r="F57" s="7" t="str">
        <f>IFERROR((VLOOKUP(B57,INSCRITOS!A:F,6,0)),"")</f>
        <v>M</v>
      </c>
      <c r="G57" s="8" t="str">
        <f>IFERROR((VLOOKUP(B57,INSCRITOS!A:H,8,0)),"")</f>
        <v>Escola Triatlo Santo António Évora</v>
      </c>
      <c r="H57" s="68">
        <v>1.4502662037037034E-2</v>
      </c>
      <c r="I57" s="58">
        <v>100</v>
      </c>
    </row>
    <row r="58" spans="1:9" ht="18" customHeight="1" x14ac:dyDescent="0.25">
      <c r="A58" s="7">
        <v>2</v>
      </c>
      <c r="B58" s="57">
        <v>747</v>
      </c>
      <c r="C58" s="7">
        <f>IFERROR((VLOOKUP(B58,INSCRITOS!A:B,2,0)),"")</f>
        <v>102409</v>
      </c>
      <c r="D58" s="7" t="str">
        <f>IFERROR((VLOOKUP(B58,INSCRITOS!A:C,3,0)),"")</f>
        <v>14-15 anos</v>
      </c>
      <c r="E58" s="8" t="str">
        <f>IFERROR((VLOOKUP(B58,INSCRITOS!A:D,4,0)),"")</f>
        <v>André Nepomuceno</v>
      </c>
      <c r="F58" s="7" t="str">
        <f>IFERROR((VLOOKUP(B58,INSCRITOS!A:F,6,0)),"")</f>
        <v>M</v>
      </c>
      <c r="G58" s="8" t="str">
        <f>IFERROR((VLOOKUP(B58,INSCRITOS!A:H,8,0)),"")</f>
        <v>Escola Triatlo Santo António Évora</v>
      </c>
      <c r="H58" s="68">
        <v>1.4740162037037036E-2</v>
      </c>
      <c r="I58" s="58">
        <v>99</v>
      </c>
    </row>
    <row r="59" spans="1:9" ht="18" customHeight="1" x14ac:dyDescent="0.25">
      <c r="A59" s="7">
        <v>3</v>
      </c>
      <c r="B59" s="57">
        <v>984</v>
      </c>
      <c r="C59" s="7">
        <f>IFERROR((VLOOKUP(B59,INSCRITOS!A:B,2,0)),"")</f>
        <v>102410</v>
      </c>
      <c r="D59" s="7" t="str">
        <f>IFERROR((VLOOKUP(B59,INSCRITOS!A:C,3,0)),"")</f>
        <v>14-15 anos</v>
      </c>
      <c r="E59" s="8" t="str">
        <f>IFERROR((VLOOKUP(B59,INSCRITOS!A:D,4,0)),"")</f>
        <v>Dinis Figueiredo</v>
      </c>
      <c r="F59" s="7" t="str">
        <f>IFERROR((VLOOKUP(B59,INSCRITOS!A:F,6,0)),"")</f>
        <v>M</v>
      </c>
      <c r="G59" s="8" t="str">
        <f>IFERROR((VLOOKUP(B59,INSCRITOS!A:H,8,0)),"")</f>
        <v>Escola Triatlo Santo António Évora</v>
      </c>
      <c r="H59" s="68">
        <v>1.503587962962963E-2</v>
      </c>
      <c r="I59" s="58">
        <v>98</v>
      </c>
    </row>
    <row r="60" spans="1:9" ht="18" customHeight="1" x14ac:dyDescent="0.25">
      <c r="A60" s="7">
        <v>4</v>
      </c>
      <c r="B60" s="57">
        <v>678</v>
      </c>
      <c r="C60" s="7">
        <f>IFERROR((VLOOKUP(B60,INSCRITOS!A:B,2,0)),"")</f>
        <v>103704</v>
      </c>
      <c r="D60" s="7" t="str">
        <f>IFERROR((VLOOKUP(B60,INSCRITOS!A:C,3,0)),"")</f>
        <v>14-15 anos</v>
      </c>
      <c r="E60" s="8" t="str">
        <f>IFERROR((VLOOKUP(B60,INSCRITOS!A:D,4,0)),"")</f>
        <v>João Padeiro</v>
      </c>
      <c r="F60" s="7" t="str">
        <f>IFERROR((VLOOKUP(B60,INSCRITOS!A:F,6,0)),"")</f>
        <v>M</v>
      </c>
      <c r="G60" s="8" t="str">
        <f>IFERROR((VLOOKUP(B60,INSCRITOS!A:H,8,0)),"")</f>
        <v>Escola Triatlo Santo António Évora</v>
      </c>
      <c r="H60" s="68">
        <v>1.6113541666666665E-2</v>
      </c>
      <c r="I60" s="58">
        <v>97</v>
      </c>
    </row>
    <row r="61" spans="1:9" ht="18" customHeight="1" x14ac:dyDescent="0.25">
      <c r="A61" s="7">
        <v>5</v>
      </c>
      <c r="B61" s="57">
        <v>1124</v>
      </c>
      <c r="C61" s="7">
        <f>IFERROR((VLOOKUP(B61,INSCRITOS!A:B,2,0)),"")</f>
        <v>107244</v>
      </c>
      <c r="D61" s="7" t="str">
        <f>IFERROR((VLOOKUP(B61,INSCRITOS!A:C,3,0)),"")</f>
        <v>14-15 anos</v>
      </c>
      <c r="E61" s="8" t="str">
        <f>IFERROR((VLOOKUP(B61,INSCRITOS!A:D,4,0)),"")</f>
        <v>João Razina Oliveira</v>
      </c>
      <c r="F61" s="7" t="str">
        <f>IFERROR((VLOOKUP(B61,INSCRITOS!A:F,6,0)),"")</f>
        <v>M</v>
      </c>
      <c r="G61" s="8" t="str">
        <f>IFERROR((VLOOKUP(B61,INSCRITOS!A:H,8,0)),"")</f>
        <v>Associação Naval Amorense</v>
      </c>
      <c r="H61" s="68">
        <v>1.8615972222222221E-2</v>
      </c>
      <c r="I61" s="58">
        <v>96</v>
      </c>
    </row>
    <row r="62" spans="1:9" ht="18" customHeight="1" x14ac:dyDescent="0.25">
      <c r="A62" s="1"/>
      <c r="B62" s="28"/>
      <c r="C62" s="1"/>
      <c r="D62" s="1"/>
      <c r="F62" s="1"/>
      <c r="H62" s="32"/>
      <c r="I62" s="29"/>
    </row>
    <row r="63" spans="1:9" ht="18" customHeight="1" x14ac:dyDescent="0.25">
      <c r="A63" s="19" t="s">
        <v>261</v>
      </c>
      <c r="B63" s="17"/>
      <c r="C63" s="19"/>
      <c r="D63" s="19"/>
      <c r="E63" s="19"/>
      <c r="F63" s="19"/>
      <c r="G63" s="19"/>
      <c r="H63" s="32"/>
      <c r="I63" s="19"/>
    </row>
    <row r="64" spans="1:9" x14ac:dyDescent="0.25">
      <c r="A64" s="21" t="s">
        <v>17</v>
      </c>
      <c r="B64" s="21" t="s">
        <v>0</v>
      </c>
      <c r="C64" s="21" t="s">
        <v>1</v>
      </c>
      <c r="D64" s="21" t="s">
        <v>2</v>
      </c>
      <c r="E64" s="21" t="s">
        <v>3</v>
      </c>
      <c r="F64" s="21" t="s">
        <v>5</v>
      </c>
      <c r="G64" s="21" t="s">
        <v>7</v>
      </c>
      <c r="H64" s="23" t="s">
        <v>232</v>
      </c>
      <c r="I64" s="21" t="s">
        <v>18</v>
      </c>
    </row>
    <row r="65" spans="1:12" ht="18" customHeight="1" x14ac:dyDescent="0.25">
      <c r="A65" s="7">
        <v>1</v>
      </c>
      <c r="B65" s="24">
        <v>1250</v>
      </c>
      <c r="C65" s="7">
        <f>IFERROR((VLOOKUP(B65,INSCRITOS!A:B,2,0)),"")</f>
        <v>106151</v>
      </c>
      <c r="D65" s="7" t="str">
        <f>IFERROR((VLOOKUP(B65,INSCRITOS!A:C,3,0)),"")</f>
        <v>14-15 anos</v>
      </c>
      <c r="E65" s="8" t="str">
        <f>IFERROR((VLOOKUP(B65,INSCRITOS!A:D,4,0)),"")</f>
        <v>Diana Galinhola</v>
      </c>
      <c r="F65" s="7" t="str">
        <f>IFERROR((VLOOKUP(B65,INSCRITOS!A:F,6,0)),"")</f>
        <v>F</v>
      </c>
      <c r="G65" s="8" t="str">
        <f>IFERROR((VLOOKUP(B65,INSCRITOS!A:H,8,0)),"")</f>
        <v>Escola Triatlo Santo António Évora</v>
      </c>
      <c r="H65" s="68">
        <v>1.7264467592592592E-2</v>
      </c>
      <c r="I65" s="26">
        <v>100</v>
      </c>
    </row>
    <row r="66" spans="1:12" ht="18" customHeight="1" x14ac:dyDescent="0.25">
      <c r="A66" s="7">
        <v>2</v>
      </c>
      <c r="B66" s="24">
        <v>1244</v>
      </c>
      <c r="C66" s="7">
        <f>IFERROR((VLOOKUP(B66,INSCRITOS!A:B,2,0)),"")</f>
        <v>107303</v>
      </c>
      <c r="D66" s="7" t="str">
        <f>IFERROR((VLOOKUP(B66,INSCRITOS!A:C,3,0)),"")</f>
        <v>14-15 anos</v>
      </c>
      <c r="E66" s="8" t="str">
        <f>IFERROR((VLOOKUP(B66,INSCRITOS!A:D,4,0)),"")</f>
        <v>Iris Augusto</v>
      </c>
      <c r="F66" s="7" t="str">
        <f>IFERROR((VLOOKUP(B66,INSCRITOS!A:F,6,0)),"")</f>
        <v>F</v>
      </c>
      <c r="G66" s="8" t="str">
        <f>IFERROR((VLOOKUP(B66,INSCRITOS!A:H,8,0)),"")</f>
        <v>Escola Triatlo Palmela Desporto</v>
      </c>
      <c r="H66" s="68">
        <v>2.0401620370370372E-2</v>
      </c>
      <c r="I66" s="26">
        <v>99</v>
      </c>
    </row>
    <row r="67" spans="1:12" x14ac:dyDescent="0.25">
      <c r="A67" s="1"/>
      <c r="C67" s="1"/>
      <c r="D67" s="1"/>
      <c r="F67" s="1"/>
      <c r="I67" s="33"/>
    </row>
    <row r="68" spans="1:12" x14ac:dyDescent="0.25">
      <c r="A68" s="19" t="s">
        <v>262</v>
      </c>
      <c r="B68" s="17"/>
      <c r="C68" s="19"/>
      <c r="D68" s="19"/>
      <c r="E68" s="19"/>
      <c r="F68" s="19"/>
      <c r="G68" s="19"/>
      <c r="I68" s="19"/>
    </row>
    <row r="69" spans="1:12" x14ac:dyDescent="0.25">
      <c r="A69" s="21" t="s">
        <v>17</v>
      </c>
      <c r="B69" s="21" t="s">
        <v>0</v>
      </c>
      <c r="C69" s="21" t="s">
        <v>1</v>
      </c>
      <c r="D69" s="21" t="s">
        <v>2</v>
      </c>
      <c r="E69" s="21" t="s">
        <v>3</v>
      </c>
      <c r="F69" s="21" t="s">
        <v>5</v>
      </c>
      <c r="G69" s="21" t="s">
        <v>7</v>
      </c>
      <c r="H69" s="23" t="s">
        <v>232</v>
      </c>
      <c r="I69" s="21" t="s">
        <v>18</v>
      </c>
    </row>
    <row r="70" spans="1:12" ht="15" x14ac:dyDescent="0.25">
      <c r="A70" s="7">
        <v>1</v>
      </c>
      <c r="B70" s="7">
        <v>1872</v>
      </c>
      <c r="C70" s="7">
        <f>IFERROR((VLOOKUP(B70,INSCRITOS!A:B,2,0)),"")</f>
        <v>103201</v>
      </c>
      <c r="D70" s="7" t="str">
        <f>IFERROR((VLOOKUP(B70,INSCRITOS!A:C,3,0)),"")</f>
        <v>16-17 anos</v>
      </c>
      <c r="E70" s="8" t="str">
        <f>IFERROR((VLOOKUP(B70,INSCRITOS!A:D,4,0)),"")</f>
        <v>Diogo Marques</v>
      </c>
      <c r="F70" s="7" t="str">
        <f>IFERROR((VLOOKUP(B70,INSCRITOS!A:F,6,0)),"")</f>
        <v>M</v>
      </c>
      <c r="G70" s="8" t="str">
        <f>IFERROR((VLOOKUP(B70,INSCRITOS!A:H,8,0)),"")</f>
        <v>Escola Triatlo Santo António Évora</v>
      </c>
      <c r="H70" s="68">
        <v>1.9432870370370371E-2</v>
      </c>
      <c r="I70" s="34">
        <v>100</v>
      </c>
    </row>
    <row r="71" spans="1:12" ht="15" x14ac:dyDescent="0.25">
      <c r="A71" s="7">
        <v>2</v>
      </c>
      <c r="B71" s="7">
        <v>1826</v>
      </c>
      <c r="C71" s="7">
        <f>IFERROR((VLOOKUP(B71,INSCRITOS!A:B,2,0)),"")</f>
        <v>106836</v>
      </c>
      <c r="D71" s="7" t="str">
        <f>IFERROR((VLOOKUP(B71,INSCRITOS!A:C,3,0)),"")</f>
        <v>16-17 anos</v>
      </c>
      <c r="E71" s="8" t="str">
        <f>IFERROR((VLOOKUP(B71,INSCRITOS!A:D,4,0)),"")</f>
        <v>António Salvador</v>
      </c>
      <c r="F71" s="7" t="str">
        <f>IFERROR((VLOOKUP(B71,INSCRITOS!A:F,6,0)),"")</f>
        <v>M</v>
      </c>
      <c r="G71" s="8" t="str">
        <f>IFERROR((VLOOKUP(B71,INSCRITOS!A:H,8,0)),"")</f>
        <v>Escola Triatlo Palmela Desporto</v>
      </c>
      <c r="H71" s="68">
        <v>2.1216550925925923E-2</v>
      </c>
      <c r="I71" s="34">
        <v>99</v>
      </c>
    </row>
    <row r="72" spans="1:12" ht="15" x14ac:dyDescent="0.25">
      <c r="A72" s="7">
        <v>3</v>
      </c>
      <c r="B72" s="7">
        <v>1875</v>
      </c>
      <c r="C72" s="7">
        <f>IFERROR((VLOOKUP(B72,INSCRITOS!A:B,2,0)),"")</f>
        <v>107488</v>
      </c>
      <c r="D72" s="7" t="str">
        <f>IFERROR((VLOOKUP(B72,INSCRITOS!A:C,3,0)),"")</f>
        <v>16-17 anos</v>
      </c>
      <c r="E72" s="8" t="str">
        <f>IFERROR((VLOOKUP(B72,INSCRITOS!A:D,4,0)),"")</f>
        <v>Gonçalo Neves</v>
      </c>
      <c r="F72" s="7" t="str">
        <f>IFERROR((VLOOKUP(B72,INSCRITOS!A:F,6,0)),"")</f>
        <v>M</v>
      </c>
      <c r="G72" s="8" t="str">
        <f>IFERROR((VLOOKUP(B72,INSCRITOS!A:H,8,0)),"")</f>
        <v>Escola Triatlo Palmela Desporto</v>
      </c>
      <c r="H72" s="68">
        <v>2.1511342592592592E-2</v>
      </c>
      <c r="I72" s="34">
        <v>98</v>
      </c>
    </row>
    <row r="73" spans="1:12" x14ac:dyDescent="0.25">
      <c r="A73" s="1"/>
      <c r="C73" s="1"/>
      <c r="D73" s="1"/>
      <c r="F73" s="1"/>
      <c r="H73" s="35"/>
    </row>
    <row r="74" spans="1:12" x14ac:dyDescent="0.25">
      <c r="A74" s="19" t="s">
        <v>263</v>
      </c>
      <c r="B74" s="17"/>
      <c r="C74" s="19"/>
      <c r="D74" s="19"/>
      <c r="E74" s="19"/>
      <c r="F74" s="19"/>
      <c r="G74" s="19"/>
      <c r="I74" s="19"/>
    </row>
    <row r="75" spans="1:12" x14ac:dyDescent="0.25">
      <c r="A75" s="21" t="s">
        <v>17</v>
      </c>
      <c r="B75" s="21" t="s">
        <v>0</v>
      </c>
      <c r="C75" s="21" t="s">
        <v>1</v>
      </c>
      <c r="D75" s="21" t="s">
        <v>2</v>
      </c>
      <c r="E75" s="21" t="s">
        <v>3</v>
      </c>
      <c r="F75" s="21" t="s">
        <v>5</v>
      </c>
      <c r="G75" s="21" t="s">
        <v>7</v>
      </c>
      <c r="H75" s="23" t="s">
        <v>232</v>
      </c>
      <c r="I75" s="21" t="s">
        <v>18</v>
      </c>
    </row>
    <row r="76" spans="1:12" ht="15" x14ac:dyDescent="0.25">
      <c r="A76" s="7">
        <v>1</v>
      </c>
      <c r="B76" s="38">
        <v>1873</v>
      </c>
      <c r="C76" s="7">
        <f>IFERROR((VLOOKUP(B76,INSCRITOS!A:B,2,0)),"")</f>
        <v>105828</v>
      </c>
      <c r="D76" s="7" t="str">
        <f>IFERROR((VLOOKUP(B76,INSCRITOS!A:C,3,0)),"")</f>
        <v>16-17 anos</v>
      </c>
      <c r="E76" s="8" t="str">
        <f>IFERROR((VLOOKUP(B76,INSCRITOS!A:D,4,0)),"")</f>
        <v>Diana Mira</v>
      </c>
      <c r="F76" s="7" t="str">
        <f>IFERROR((VLOOKUP(B76,INSCRITOS!A:F,6,0)),"")</f>
        <v>F</v>
      </c>
      <c r="G76" s="8" t="str">
        <f>IFERROR((VLOOKUP(B76,INSCRITOS!A:H,8,0)),"")</f>
        <v>Escola Triatlo Santo António Évora</v>
      </c>
      <c r="H76" s="68">
        <v>2.0509375E-2</v>
      </c>
      <c r="I76" s="34">
        <v>100</v>
      </c>
      <c r="L76" s="54"/>
    </row>
    <row r="77" spans="1:12" ht="15" x14ac:dyDescent="0.25">
      <c r="A77" s="7">
        <v>2</v>
      </c>
      <c r="B77" s="38">
        <v>1827</v>
      </c>
      <c r="C77" s="7">
        <f>IFERROR((VLOOKUP(B77,INSCRITOS!A:B,2,0)),"")</f>
        <v>104276</v>
      </c>
      <c r="D77" s="7" t="str">
        <f>IFERROR((VLOOKUP(B77,INSCRITOS!A:C,3,0)),"")</f>
        <v>16-17 anos</v>
      </c>
      <c r="E77" s="8" t="str">
        <f>IFERROR((VLOOKUP(B77,INSCRITOS!A:D,4,0)),"")</f>
        <v>Leonor Medronheira</v>
      </c>
      <c r="F77" s="7" t="str">
        <f>IFERROR((VLOOKUP(B77,INSCRITOS!A:F,6,0)),"")</f>
        <v>F</v>
      </c>
      <c r="G77" s="8" t="str">
        <f>IFERROR((VLOOKUP(B77,INSCRITOS!A:H,8,0)),"")</f>
        <v>Escola Triatlo Palmela Desporto</v>
      </c>
      <c r="H77" s="68">
        <v>2.4158101851851851E-2</v>
      </c>
      <c r="I77" s="34">
        <v>99</v>
      </c>
      <c r="L77" s="54"/>
    </row>
    <row r="78" spans="1:12" ht="15" x14ac:dyDescent="0.25">
      <c r="A78" s="7">
        <v>3</v>
      </c>
      <c r="B78" s="38">
        <v>1816</v>
      </c>
      <c r="C78" s="7">
        <f>IFERROR((VLOOKUP(B78,INSCRITOS!A:B,2,0)),"")</f>
        <v>107075</v>
      </c>
      <c r="D78" s="7" t="str">
        <f>IFERROR((VLOOKUP(B78,INSCRITOS!A:C,3,0)),"")</f>
        <v>16-17 anos</v>
      </c>
      <c r="E78" s="8" t="str">
        <f>IFERROR((VLOOKUP(B78,INSCRITOS!A:D,4,0)),"")</f>
        <v>Matilde Pinto</v>
      </c>
      <c r="F78" s="7" t="str">
        <f>IFERROR((VLOOKUP(B78,INSCRITOS!A:F,6,0)),"")</f>
        <v>F</v>
      </c>
      <c r="G78" s="8" t="str">
        <f>IFERROR((VLOOKUP(B78,INSCRITOS!A:H,8,0)),"")</f>
        <v>Escola Triatlo Palmela Desporto</v>
      </c>
      <c r="H78" s="68">
        <v>2.8205208333333332E-2</v>
      </c>
      <c r="I78" s="34">
        <v>98</v>
      </c>
      <c r="L78" s="54"/>
    </row>
    <row r="79" spans="1:12" x14ac:dyDescent="0.25">
      <c r="A79" s="1"/>
      <c r="C79" s="1"/>
      <c r="D79" s="1"/>
      <c r="F79" s="1"/>
      <c r="H79" s="35"/>
    </row>
    <row r="80" spans="1:12" x14ac:dyDescent="0.25">
      <c r="H80" s="35"/>
    </row>
    <row r="81" spans="6:8" x14ac:dyDescent="0.25">
      <c r="F81" s="72" t="s">
        <v>19</v>
      </c>
      <c r="G81" s="73"/>
      <c r="H81" s="74"/>
    </row>
    <row r="82" spans="6:8" x14ac:dyDescent="0.25">
      <c r="F82" s="36" t="s">
        <v>17</v>
      </c>
      <c r="G82" s="37" t="s">
        <v>7</v>
      </c>
      <c r="H82" s="36" t="s">
        <v>18</v>
      </c>
    </row>
    <row r="83" spans="6:8" x14ac:dyDescent="0.25">
      <c r="F83" s="38">
        <v>1</v>
      </c>
      <c r="G83" s="39" t="str">
        <f>'Clubes Jov'!B10</f>
        <v>Escola Triatlo Palmela Desporto</v>
      </c>
      <c r="H83" s="40">
        <f>'Clubes Jov'!C10</f>
        <v>1563</v>
      </c>
    </row>
    <row r="84" spans="6:8" x14ac:dyDescent="0.25">
      <c r="F84" s="38">
        <v>2</v>
      </c>
      <c r="G84" s="39" t="str">
        <f>'Clubes Jov'!B9</f>
        <v>Escola Triatlo Santo António Évora</v>
      </c>
      <c r="H84" s="40">
        <f>'Clubes Jov'!C9</f>
        <v>1470</v>
      </c>
    </row>
    <row r="85" spans="6:8" x14ac:dyDescent="0.25">
      <c r="F85" s="38">
        <v>3</v>
      </c>
      <c r="G85" s="39" t="str">
        <f>'Clubes Jov'!B8</f>
        <v>Associação Naval Amorense</v>
      </c>
      <c r="H85" s="40">
        <f>'Clubes Jov'!C8</f>
        <v>973</v>
      </c>
    </row>
    <row r="86" spans="6:8" x14ac:dyDescent="0.25">
      <c r="F86" s="38">
        <v>4</v>
      </c>
      <c r="G86" s="39" t="str">
        <f>'Clubes Jov'!B11</f>
        <v>TRIATLO - Santo André Sport Club</v>
      </c>
      <c r="H86" s="40">
        <f>'Clubes Jov'!C11</f>
        <v>188</v>
      </c>
    </row>
  </sheetData>
  <sortState ref="F83:H86">
    <sortCondition descending="1" ref="H83:H86"/>
  </sortState>
  <mergeCells count="1">
    <mergeCell ref="F81:H81"/>
  </mergeCells>
  <printOptions horizontalCentered="1"/>
  <pageMargins left="0.51180555555555496" right="0.196527777777778" top="0.55138888888888904" bottom="0.35416666666666702" header="0.51180555555555496" footer="0.51180555555555496"/>
  <pageSetup paperSize="9" scale="86" firstPageNumber="0" fitToHeight="0" orientation="portrait" horizontalDpi="300" verticalDpi="300" r:id="rId1"/>
  <headerFooter>
    <oddFooter>&amp;C&amp;1#&amp;"Arial"&amp;9&amp;K737373Interno</oddFooter>
  </headerFooter>
  <rowBreaks count="3" manualBreakCount="3">
    <brk id="18" max="16383" man="1"/>
    <brk id="35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8" sqref="C8"/>
    </sheetView>
  </sheetViews>
  <sheetFormatPr defaultRowHeight="15" x14ac:dyDescent="0.25"/>
  <cols>
    <col min="1" max="1" width="9.5703125" customWidth="1"/>
    <col min="2" max="2" width="31.5703125" bestFit="1" customWidth="1"/>
    <col min="6" max="6" width="27.85546875" customWidth="1"/>
  </cols>
  <sheetData>
    <row r="1" spans="1:7" ht="15.75" x14ac:dyDescent="0.25">
      <c r="A1" s="11" t="s">
        <v>264</v>
      </c>
      <c r="B1" s="12"/>
      <c r="C1" s="13"/>
      <c r="D1" s="13"/>
      <c r="E1" s="11"/>
      <c r="F1" s="11"/>
      <c r="G1" s="53"/>
    </row>
    <row r="2" spans="1:7" ht="15.75" x14ac:dyDescent="0.25">
      <c r="A2" s="11" t="s">
        <v>236</v>
      </c>
      <c r="B2" s="12"/>
      <c r="C2" s="13"/>
      <c r="D2" s="13"/>
      <c r="E2" s="11"/>
      <c r="F2" s="11"/>
      <c r="G2" s="53"/>
    </row>
    <row r="3" spans="1:7" ht="15.75" x14ac:dyDescent="0.25">
      <c r="A3" s="43"/>
      <c r="B3" s="43"/>
      <c r="C3" s="43"/>
    </row>
    <row r="4" spans="1:7" ht="15.75" x14ac:dyDescent="0.25">
      <c r="A4" s="75" t="s">
        <v>19</v>
      </c>
      <c r="B4" s="75"/>
      <c r="C4" s="75"/>
    </row>
    <row r="5" spans="1:7" ht="15.75" x14ac:dyDescent="0.25">
      <c r="A5" s="44"/>
    </row>
    <row r="6" spans="1:7" ht="15.75" x14ac:dyDescent="0.25">
      <c r="A6" s="76" t="s">
        <v>19</v>
      </c>
      <c r="B6" s="76"/>
      <c r="C6" s="76"/>
    </row>
    <row r="7" spans="1:7" ht="15.75" x14ac:dyDescent="0.25">
      <c r="A7" s="36" t="s">
        <v>17</v>
      </c>
      <c r="B7" s="37" t="s">
        <v>7</v>
      </c>
      <c r="C7" s="36" t="s">
        <v>18</v>
      </c>
    </row>
    <row r="8" spans="1:7" x14ac:dyDescent="0.25">
      <c r="A8" s="38">
        <v>1</v>
      </c>
      <c r="B8" s="64" t="s">
        <v>288</v>
      </c>
      <c r="C8" s="40">
        <f>SUMIF('Escalões Jov'!G:G,'Clubes Jov'!B8,'Escalões Jov'!I:I)</f>
        <v>973</v>
      </c>
    </row>
    <row r="9" spans="1:7" x14ac:dyDescent="0.25">
      <c r="A9" s="38">
        <v>2</v>
      </c>
      <c r="B9" s="64" t="s">
        <v>303</v>
      </c>
      <c r="C9" s="40">
        <f>SUMIF('Escalões Jov'!G:G,'Clubes Jov'!B9,'Escalões Jov'!I:I)</f>
        <v>1470</v>
      </c>
    </row>
    <row r="10" spans="1:7" x14ac:dyDescent="0.25">
      <c r="A10" s="38">
        <v>3</v>
      </c>
      <c r="B10" s="64" t="s">
        <v>266</v>
      </c>
      <c r="C10" s="40">
        <f>SUMIF('Escalões Jov'!G:G,'Clubes Jov'!B10,'Escalões Jov'!I:I)</f>
        <v>1563</v>
      </c>
    </row>
    <row r="11" spans="1:7" x14ac:dyDescent="0.25">
      <c r="A11" s="38">
        <v>4</v>
      </c>
      <c r="B11" s="64" t="s">
        <v>320</v>
      </c>
      <c r="C11" s="40">
        <f>SUMIF('Escalões Jov'!G:G,'Clubes Jov'!B11,'Escalões Jov'!I:I)</f>
        <v>188</v>
      </c>
    </row>
    <row r="12" spans="1:7" x14ac:dyDescent="0.25">
      <c r="A12" s="38">
        <v>5</v>
      </c>
      <c r="B12" s="56"/>
      <c r="C12" s="40">
        <f>SUMIF('Escalões Jov'!G:G,'Clubes Jov'!B12,'Escalões Jov'!I:I)</f>
        <v>0</v>
      </c>
    </row>
  </sheetData>
  <mergeCells count="2">
    <mergeCell ref="A4:C4"/>
    <mergeCell ref="A6:C6"/>
  </mergeCells>
  <pageMargins left="0.7" right="0.7" top="0.75" bottom="0.75" header="0.3" footer="0.3"/>
  <pageSetup paperSize="9" orientation="portrait" r:id="rId1"/>
  <headerFooter>
    <oddFooter>&amp;C&amp;1#&amp;"Arial"&amp;9&amp;K737373Interno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"/>
  <sheetViews>
    <sheetView workbookViewId="0">
      <selection activeCell="F20" sqref="F20"/>
    </sheetView>
  </sheetViews>
  <sheetFormatPr defaultRowHeight="15" x14ac:dyDescent="0.25"/>
  <sheetData>
    <row r="1" spans="1:2" x14ac:dyDescent="0.25">
      <c r="A1" s="45"/>
      <c r="B1" s="46" t="s">
        <v>20</v>
      </c>
    </row>
    <row r="2" spans="1:2" x14ac:dyDescent="0.25">
      <c r="A2" s="45" t="s">
        <v>21</v>
      </c>
      <c r="B2" s="47">
        <v>100</v>
      </c>
    </row>
    <row r="3" spans="1:2" x14ac:dyDescent="0.25">
      <c r="A3" s="45" t="s">
        <v>22</v>
      </c>
      <c r="B3" s="48">
        <v>99</v>
      </c>
    </row>
    <row r="4" spans="1:2" x14ac:dyDescent="0.25">
      <c r="A4" s="45" t="s">
        <v>23</v>
      </c>
      <c r="B4" s="48">
        <v>98</v>
      </c>
    </row>
    <row r="5" spans="1:2" x14ac:dyDescent="0.25">
      <c r="A5" s="45" t="s">
        <v>24</v>
      </c>
      <c r="B5" s="47">
        <v>97</v>
      </c>
    </row>
    <row r="6" spans="1:2" x14ac:dyDescent="0.25">
      <c r="A6" s="45" t="s">
        <v>25</v>
      </c>
      <c r="B6" s="48">
        <v>96</v>
      </c>
    </row>
    <row r="7" spans="1:2" x14ac:dyDescent="0.25">
      <c r="A7" s="45" t="s">
        <v>26</v>
      </c>
      <c r="B7" s="48">
        <v>95</v>
      </c>
    </row>
    <row r="8" spans="1:2" x14ac:dyDescent="0.25">
      <c r="A8" s="45" t="s">
        <v>27</v>
      </c>
      <c r="B8" s="47">
        <v>94</v>
      </c>
    </row>
    <row r="9" spans="1:2" x14ac:dyDescent="0.25">
      <c r="A9" s="45" t="s">
        <v>28</v>
      </c>
      <c r="B9" s="48">
        <v>93</v>
      </c>
    </row>
    <row r="10" spans="1:2" x14ac:dyDescent="0.25">
      <c r="A10" s="45" t="s">
        <v>29</v>
      </c>
      <c r="B10" s="48">
        <v>92</v>
      </c>
    </row>
    <row r="11" spans="1:2" x14ac:dyDescent="0.25">
      <c r="A11" s="45" t="s">
        <v>30</v>
      </c>
      <c r="B11" s="47">
        <v>91</v>
      </c>
    </row>
    <row r="12" spans="1:2" x14ac:dyDescent="0.25">
      <c r="A12" s="45" t="s">
        <v>31</v>
      </c>
      <c r="B12" s="48">
        <v>90</v>
      </c>
    </row>
    <row r="13" spans="1:2" x14ac:dyDescent="0.25">
      <c r="A13" s="45" t="s">
        <v>32</v>
      </c>
      <c r="B13" s="48">
        <v>89</v>
      </c>
    </row>
    <row r="14" spans="1:2" x14ac:dyDescent="0.25">
      <c r="A14" s="45" t="s">
        <v>33</v>
      </c>
      <c r="B14" s="47">
        <v>88</v>
      </c>
    </row>
    <row r="15" spans="1:2" x14ac:dyDescent="0.25">
      <c r="A15" s="45" t="s">
        <v>34</v>
      </c>
      <c r="B15" s="48">
        <v>87</v>
      </c>
    </row>
    <row r="16" spans="1:2" x14ac:dyDescent="0.25">
      <c r="A16" s="45" t="s">
        <v>35</v>
      </c>
      <c r="B16" s="48">
        <v>86</v>
      </c>
    </row>
    <row r="17" spans="1:2" x14ac:dyDescent="0.25">
      <c r="A17" s="45" t="s">
        <v>36</v>
      </c>
      <c r="B17" s="47">
        <v>85</v>
      </c>
    </row>
    <row r="18" spans="1:2" x14ac:dyDescent="0.25">
      <c r="A18" s="45" t="s">
        <v>37</v>
      </c>
      <c r="B18" s="48">
        <v>84</v>
      </c>
    </row>
    <row r="19" spans="1:2" x14ac:dyDescent="0.25">
      <c r="A19" s="45" t="s">
        <v>38</v>
      </c>
      <c r="B19" s="48">
        <v>83</v>
      </c>
    </row>
    <row r="20" spans="1:2" x14ac:dyDescent="0.25">
      <c r="A20" s="45" t="s">
        <v>39</v>
      </c>
      <c r="B20" s="47">
        <v>82</v>
      </c>
    </row>
    <row r="21" spans="1:2" x14ac:dyDescent="0.25">
      <c r="A21" s="45" t="s">
        <v>40</v>
      </c>
      <c r="B21" s="48">
        <v>81</v>
      </c>
    </row>
    <row r="22" spans="1:2" x14ac:dyDescent="0.25">
      <c r="A22" s="45" t="s">
        <v>41</v>
      </c>
      <c r="B22" s="48">
        <v>80</v>
      </c>
    </row>
    <row r="23" spans="1:2" x14ac:dyDescent="0.25">
      <c r="A23" s="45" t="s">
        <v>42</v>
      </c>
      <c r="B23" s="47">
        <v>79</v>
      </c>
    </row>
    <row r="24" spans="1:2" x14ac:dyDescent="0.25">
      <c r="A24" s="45" t="s">
        <v>43</v>
      </c>
      <c r="B24" s="48">
        <v>78</v>
      </c>
    </row>
    <row r="25" spans="1:2" x14ac:dyDescent="0.25">
      <c r="A25" s="45" t="s">
        <v>44</v>
      </c>
      <c r="B25" s="48">
        <v>77</v>
      </c>
    </row>
    <row r="26" spans="1:2" x14ac:dyDescent="0.25">
      <c r="A26" s="45" t="s">
        <v>45</v>
      </c>
      <c r="B26" s="47">
        <v>76</v>
      </c>
    </row>
    <row r="27" spans="1:2" x14ac:dyDescent="0.25">
      <c r="A27" s="45" t="s">
        <v>46</v>
      </c>
      <c r="B27" s="48">
        <v>75</v>
      </c>
    </row>
    <row r="28" spans="1:2" x14ac:dyDescent="0.25">
      <c r="A28" s="45" t="s">
        <v>47</v>
      </c>
      <c r="B28" s="48">
        <v>74</v>
      </c>
    </row>
    <row r="29" spans="1:2" x14ac:dyDescent="0.25">
      <c r="A29" s="45" t="s">
        <v>48</v>
      </c>
      <c r="B29" s="47">
        <v>73</v>
      </c>
    </row>
    <row r="30" spans="1:2" x14ac:dyDescent="0.25">
      <c r="A30" s="45" t="s">
        <v>49</v>
      </c>
      <c r="B30" s="48">
        <v>72</v>
      </c>
    </row>
    <row r="31" spans="1:2" x14ac:dyDescent="0.25">
      <c r="A31" s="45" t="s">
        <v>50</v>
      </c>
      <c r="B31" s="48">
        <v>71</v>
      </c>
    </row>
    <row r="32" spans="1:2" x14ac:dyDescent="0.25">
      <c r="A32" s="45" t="s">
        <v>51</v>
      </c>
      <c r="B32" s="47">
        <v>70</v>
      </c>
    </row>
    <row r="33" spans="1:2" x14ac:dyDescent="0.25">
      <c r="A33" s="45" t="s">
        <v>52</v>
      </c>
      <c r="B33" s="48">
        <v>69</v>
      </c>
    </row>
    <row r="34" spans="1:2" x14ac:dyDescent="0.25">
      <c r="A34" s="45" t="s">
        <v>53</v>
      </c>
      <c r="B34" s="48">
        <v>68</v>
      </c>
    </row>
    <row r="35" spans="1:2" x14ac:dyDescent="0.25">
      <c r="A35" s="45" t="s">
        <v>54</v>
      </c>
      <c r="B35" s="47">
        <v>67</v>
      </c>
    </row>
    <row r="36" spans="1:2" x14ac:dyDescent="0.25">
      <c r="A36" s="45" t="s">
        <v>55</v>
      </c>
      <c r="B36" s="48">
        <v>66</v>
      </c>
    </row>
    <row r="37" spans="1:2" x14ac:dyDescent="0.25">
      <c r="A37" s="45" t="s">
        <v>56</v>
      </c>
      <c r="B37" s="48">
        <v>65</v>
      </c>
    </row>
    <row r="38" spans="1:2" x14ac:dyDescent="0.25">
      <c r="A38" s="45" t="s">
        <v>57</v>
      </c>
      <c r="B38" s="47">
        <v>64</v>
      </c>
    </row>
    <row r="39" spans="1:2" x14ac:dyDescent="0.25">
      <c r="A39" s="45" t="s">
        <v>58</v>
      </c>
      <c r="B39" s="48">
        <v>63</v>
      </c>
    </row>
    <row r="40" spans="1:2" x14ac:dyDescent="0.25">
      <c r="A40" s="45" t="s">
        <v>59</v>
      </c>
      <c r="B40" s="48">
        <v>62</v>
      </c>
    </row>
    <row r="41" spans="1:2" x14ac:dyDescent="0.25">
      <c r="A41" s="45" t="s">
        <v>60</v>
      </c>
      <c r="B41" s="47">
        <v>61</v>
      </c>
    </row>
    <row r="42" spans="1:2" x14ac:dyDescent="0.25">
      <c r="A42" s="45" t="s">
        <v>61</v>
      </c>
      <c r="B42" s="48">
        <v>60</v>
      </c>
    </row>
    <row r="43" spans="1:2" x14ac:dyDescent="0.25">
      <c r="A43" s="45" t="s">
        <v>62</v>
      </c>
      <c r="B43" s="48">
        <v>59</v>
      </c>
    </row>
    <row r="44" spans="1:2" x14ac:dyDescent="0.25">
      <c r="A44" s="45" t="s">
        <v>63</v>
      </c>
      <c r="B44" s="47">
        <v>58</v>
      </c>
    </row>
    <row r="45" spans="1:2" x14ac:dyDescent="0.25">
      <c r="A45" s="45" t="s">
        <v>64</v>
      </c>
      <c r="B45" s="48">
        <v>57</v>
      </c>
    </row>
    <row r="46" spans="1:2" x14ac:dyDescent="0.25">
      <c r="A46" s="45" t="s">
        <v>65</v>
      </c>
      <c r="B46" s="48">
        <v>56</v>
      </c>
    </row>
    <row r="47" spans="1:2" x14ac:dyDescent="0.25">
      <c r="A47" s="45" t="s">
        <v>66</v>
      </c>
      <c r="B47" s="47">
        <v>55</v>
      </c>
    </row>
    <row r="48" spans="1:2" x14ac:dyDescent="0.25">
      <c r="A48" s="45" t="s">
        <v>67</v>
      </c>
      <c r="B48" s="48">
        <v>54</v>
      </c>
    </row>
    <row r="49" spans="1:2" x14ac:dyDescent="0.25">
      <c r="A49" s="45" t="s">
        <v>68</v>
      </c>
      <c r="B49" s="48">
        <v>53</v>
      </c>
    </row>
    <row r="50" spans="1:2" x14ac:dyDescent="0.25">
      <c r="A50" s="45" t="s">
        <v>69</v>
      </c>
      <c r="B50" s="47">
        <v>52</v>
      </c>
    </row>
    <row r="51" spans="1:2" x14ac:dyDescent="0.25">
      <c r="A51" s="45" t="s">
        <v>70</v>
      </c>
      <c r="B51" s="48">
        <v>51</v>
      </c>
    </row>
    <row r="52" spans="1:2" x14ac:dyDescent="0.25">
      <c r="A52" s="45" t="s">
        <v>71</v>
      </c>
      <c r="B52" s="48">
        <v>50</v>
      </c>
    </row>
    <row r="53" spans="1:2" x14ac:dyDescent="0.25">
      <c r="A53" s="45" t="s">
        <v>72</v>
      </c>
      <c r="B53" s="47">
        <v>49</v>
      </c>
    </row>
    <row r="54" spans="1:2" x14ac:dyDescent="0.25">
      <c r="A54" s="45" t="s">
        <v>73</v>
      </c>
      <c r="B54" s="48">
        <v>48</v>
      </c>
    </row>
    <row r="55" spans="1:2" x14ac:dyDescent="0.25">
      <c r="A55" s="45" t="s">
        <v>74</v>
      </c>
      <c r="B55" s="48">
        <v>47</v>
      </c>
    </row>
    <row r="56" spans="1:2" x14ac:dyDescent="0.25">
      <c r="A56" s="45" t="s">
        <v>75</v>
      </c>
      <c r="B56" s="47">
        <v>46</v>
      </c>
    </row>
    <row r="57" spans="1:2" x14ac:dyDescent="0.25">
      <c r="A57" s="45" t="s">
        <v>76</v>
      </c>
      <c r="B57" s="48">
        <v>45</v>
      </c>
    </row>
    <row r="58" spans="1:2" x14ac:dyDescent="0.25">
      <c r="A58" s="45" t="s">
        <v>77</v>
      </c>
      <c r="B58" s="48">
        <v>44</v>
      </c>
    </row>
    <row r="59" spans="1:2" x14ac:dyDescent="0.25">
      <c r="A59" s="45" t="s">
        <v>78</v>
      </c>
      <c r="B59" s="47">
        <v>43</v>
      </c>
    </row>
    <row r="60" spans="1:2" x14ac:dyDescent="0.25">
      <c r="A60" s="45" t="s">
        <v>79</v>
      </c>
      <c r="B60" s="48">
        <v>42</v>
      </c>
    </row>
    <row r="61" spans="1:2" x14ac:dyDescent="0.25">
      <c r="A61" s="45" t="s">
        <v>80</v>
      </c>
      <c r="B61" s="48">
        <v>41</v>
      </c>
    </row>
    <row r="62" spans="1:2" x14ac:dyDescent="0.25">
      <c r="A62" s="45" t="s">
        <v>81</v>
      </c>
      <c r="B62" s="47">
        <v>40</v>
      </c>
    </row>
    <row r="63" spans="1:2" x14ac:dyDescent="0.25">
      <c r="A63" s="45" t="s">
        <v>82</v>
      </c>
      <c r="B63" s="48">
        <v>39</v>
      </c>
    </row>
    <row r="64" spans="1:2" x14ac:dyDescent="0.25">
      <c r="A64" s="45" t="s">
        <v>83</v>
      </c>
      <c r="B64" s="48">
        <v>38</v>
      </c>
    </row>
    <row r="65" spans="1:2" x14ac:dyDescent="0.25">
      <c r="A65" s="45" t="s">
        <v>84</v>
      </c>
      <c r="B65" s="47">
        <v>37</v>
      </c>
    </row>
    <row r="66" spans="1:2" x14ac:dyDescent="0.25">
      <c r="A66" s="45" t="s">
        <v>85</v>
      </c>
      <c r="B66" s="48">
        <v>36</v>
      </c>
    </row>
    <row r="67" spans="1:2" x14ac:dyDescent="0.25">
      <c r="A67" s="45" t="s">
        <v>86</v>
      </c>
      <c r="B67" s="48">
        <v>35</v>
      </c>
    </row>
    <row r="68" spans="1:2" x14ac:dyDescent="0.25">
      <c r="A68" s="45" t="s">
        <v>87</v>
      </c>
      <c r="B68" s="47">
        <v>34</v>
      </c>
    </row>
    <row r="69" spans="1:2" x14ac:dyDescent="0.25">
      <c r="A69" s="45" t="s">
        <v>88</v>
      </c>
      <c r="B69" s="48">
        <v>33</v>
      </c>
    </row>
    <row r="70" spans="1:2" x14ac:dyDescent="0.25">
      <c r="A70" s="45" t="s">
        <v>89</v>
      </c>
      <c r="B70" s="48">
        <v>32</v>
      </c>
    </row>
    <row r="71" spans="1:2" x14ac:dyDescent="0.25">
      <c r="A71" s="45" t="s">
        <v>90</v>
      </c>
      <c r="B71" s="47">
        <v>31</v>
      </c>
    </row>
    <row r="72" spans="1:2" x14ac:dyDescent="0.25">
      <c r="A72" s="45" t="s">
        <v>91</v>
      </c>
      <c r="B72" s="48">
        <v>30</v>
      </c>
    </row>
    <row r="73" spans="1:2" x14ac:dyDescent="0.25">
      <c r="A73" s="45" t="s">
        <v>92</v>
      </c>
      <c r="B73" s="48">
        <v>29</v>
      </c>
    </row>
    <row r="74" spans="1:2" x14ac:dyDescent="0.25">
      <c r="A74" s="45" t="s">
        <v>93</v>
      </c>
      <c r="B74" s="47">
        <v>28</v>
      </c>
    </row>
    <row r="75" spans="1:2" x14ac:dyDescent="0.25">
      <c r="A75" s="45" t="s">
        <v>94</v>
      </c>
      <c r="B75" s="48">
        <v>27</v>
      </c>
    </row>
    <row r="76" spans="1:2" x14ac:dyDescent="0.25">
      <c r="A76" s="45" t="s">
        <v>95</v>
      </c>
      <c r="B76" s="48">
        <v>26</v>
      </c>
    </row>
    <row r="77" spans="1:2" x14ac:dyDescent="0.25">
      <c r="A77" s="45" t="s">
        <v>96</v>
      </c>
      <c r="B77" s="47">
        <v>25</v>
      </c>
    </row>
    <row r="78" spans="1:2" x14ac:dyDescent="0.25">
      <c r="A78" s="45" t="s">
        <v>97</v>
      </c>
      <c r="B78" s="48">
        <v>24</v>
      </c>
    </row>
    <row r="79" spans="1:2" x14ac:dyDescent="0.25">
      <c r="A79" s="45" t="s">
        <v>98</v>
      </c>
      <c r="B79" s="48">
        <v>23</v>
      </c>
    </row>
    <row r="80" spans="1:2" x14ac:dyDescent="0.25">
      <c r="A80" s="45" t="s">
        <v>99</v>
      </c>
      <c r="B80" s="47">
        <v>22</v>
      </c>
    </row>
    <row r="81" spans="1:2" x14ac:dyDescent="0.25">
      <c r="A81" s="45" t="s">
        <v>100</v>
      </c>
      <c r="B81" s="48">
        <v>21</v>
      </c>
    </row>
    <row r="82" spans="1:2" x14ac:dyDescent="0.25">
      <c r="A82" s="45" t="s">
        <v>101</v>
      </c>
      <c r="B82" s="48">
        <v>20</v>
      </c>
    </row>
    <row r="83" spans="1:2" x14ac:dyDescent="0.25">
      <c r="A83" s="45" t="s">
        <v>102</v>
      </c>
      <c r="B83" s="47">
        <v>19</v>
      </c>
    </row>
    <row r="84" spans="1:2" x14ac:dyDescent="0.25">
      <c r="A84" s="45" t="s">
        <v>103</v>
      </c>
      <c r="B84" s="48">
        <v>18</v>
      </c>
    </row>
    <row r="85" spans="1:2" x14ac:dyDescent="0.25">
      <c r="A85" s="45" t="s">
        <v>104</v>
      </c>
      <c r="B85" s="48">
        <v>17</v>
      </c>
    </row>
    <row r="86" spans="1:2" x14ac:dyDescent="0.25">
      <c r="A86" s="45" t="s">
        <v>105</v>
      </c>
      <c r="B86" s="47">
        <v>16</v>
      </c>
    </row>
    <row r="87" spans="1:2" x14ac:dyDescent="0.25">
      <c r="A87" s="45" t="s">
        <v>106</v>
      </c>
      <c r="B87" s="48">
        <v>15</v>
      </c>
    </row>
    <row r="88" spans="1:2" x14ac:dyDescent="0.25">
      <c r="A88" s="45" t="s">
        <v>107</v>
      </c>
      <c r="B88" s="48">
        <v>14</v>
      </c>
    </row>
    <row r="89" spans="1:2" x14ac:dyDescent="0.25">
      <c r="A89" s="45" t="s">
        <v>108</v>
      </c>
      <c r="B89" s="47">
        <v>13</v>
      </c>
    </row>
    <row r="90" spans="1:2" x14ac:dyDescent="0.25">
      <c r="A90" s="45" t="s">
        <v>109</v>
      </c>
      <c r="B90" s="48">
        <v>12</v>
      </c>
    </row>
    <row r="91" spans="1:2" x14ac:dyDescent="0.25">
      <c r="A91" s="45" t="s">
        <v>110</v>
      </c>
      <c r="B91" s="48">
        <v>11</v>
      </c>
    </row>
    <row r="92" spans="1:2" x14ac:dyDescent="0.25">
      <c r="A92" s="45" t="s">
        <v>111</v>
      </c>
      <c r="B92" s="47">
        <v>10</v>
      </c>
    </row>
    <row r="93" spans="1:2" x14ac:dyDescent="0.25">
      <c r="A93" s="45" t="s">
        <v>112</v>
      </c>
      <c r="B93" s="48">
        <v>9</v>
      </c>
    </row>
    <row r="94" spans="1:2" x14ac:dyDescent="0.25">
      <c r="A94" s="45" t="s">
        <v>113</v>
      </c>
      <c r="B94" s="48">
        <v>8</v>
      </c>
    </row>
    <row r="95" spans="1:2" x14ac:dyDescent="0.25">
      <c r="A95" s="45" t="s">
        <v>114</v>
      </c>
      <c r="B95" s="47">
        <v>7</v>
      </c>
    </row>
    <row r="96" spans="1:2" x14ac:dyDescent="0.25">
      <c r="A96" s="45" t="s">
        <v>115</v>
      </c>
      <c r="B96" s="48">
        <v>6</v>
      </c>
    </row>
    <row r="97" spans="1:2" x14ac:dyDescent="0.25">
      <c r="A97" s="45" t="s">
        <v>116</v>
      </c>
      <c r="B97" s="48">
        <v>5</v>
      </c>
    </row>
    <row r="98" spans="1:2" x14ac:dyDescent="0.25">
      <c r="A98" s="45" t="s">
        <v>117</v>
      </c>
      <c r="B98" s="47">
        <v>4</v>
      </c>
    </row>
    <row r="99" spans="1:2" x14ac:dyDescent="0.25">
      <c r="A99" s="45" t="s">
        <v>118</v>
      </c>
      <c r="B99" s="48">
        <v>3</v>
      </c>
    </row>
    <row r="100" spans="1:2" x14ac:dyDescent="0.25">
      <c r="A100" s="45" t="s">
        <v>119</v>
      </c>
      <c r="B100" s="48">
        <v>2</v>
      </c>
    </row>
    <row r="101" spans="1:2" x14ac:dyDescent="0.25">
      <c r="A101" s="45" t="s">
        <v>120</v>
      </c>
      <c r="B101" s="49">
        <v>1</v>
      </c>
    </row>
    <row r="102" spans="1:2" x14ac:dyDescent="0.25">
      <c r="A102" s="45" t="s">
        <v>121</v>
      </c>
      <c r="B102" s="49">
        <v>1</v>
      </c>
    </row>
    <row r="103" spans="1:2" x14ac:dyDescent="0.25">
      <c r="A103" s="45" t="s">
        <v>122</v>
      </c>
      <c r="B103" s="49">
        <v>1</v>
      </c>
    </row>
    <row r="104" spans="1:2" x14ac:dyDescent="0.25">
      <c r="A104" s="45" t="s">
        <v>123</v>
      </c>
      <c r="B104" s="49">
        <v>1</v>
      </c>
    </row>
    <row r="105" spans="1:2" x14ac:dyDescent="0.25">
      <c r="A105" s="45" t="s">
        <v>124</v>
      </c>
      <c r="B105" s="49">
        <v>1</v>
      </c>
    </row>
    <row r="106" spans="1:2" x14ac:dyDescent="0.25">
      <c r="A106" s="45" t="s">
        <v>125</v>
      </c>
      <c r="B106" s="49">
        <v>1</v>
      </c>
    </row>
    <row r="107" spans="1:2" x14ac:dyDescent="0.25">
      <c r="A107" s="45" t="s">
        <v>126</v>
      </c>
      <c r="B107" s="49">
        <v>1</v>
      </c>
    </row>
    <row r="108" spans="1:2" x14ac:dyDescent="0.25">
      <c r="A108" s="45" t="s">
        <v>127</v>
      </c>
      <c r="B108" s="49">
        <v>1</v>
      </c>
    </row>
    <row r="109" spans="1:2" x14ac:dyDescent="0.25">
      <c r="A109" s="45" t="s">
        <v>128</v>
      </c>
      <c r="B109" s="49">
        <v>1</v>
      </c>
    </row>
    <row r="110" spans="1:2" x14ac:dyDescent="0.25">
      <c r="A110" s="45" t="s">
        <v>129</v>
      </c>
      <c r="B110" s="49">
        <v>1</v>
      </c>
    </row>
    <row r="111" spans="1:2" x14ac:dyDescent="0.25">
      <c r="A111" s="45" t="s">
        <v>130</v>
      </c>
      <c r="B111" s="49">
        <v>1</v>
      </c>
    </row>
    <row r="112" spans="1:2" x14ac:dyDescent="0.25">
      <c r="A112" s="45" t="s">
        <v>131</v>
      </c>
      <c r="B112" s="49">
        <v>1</v>
      </c>
    </row>
    <row r="113" spans="1:2" x14ac:dyDescent="0.25">
      <c r="A113" s="45" t="s">
        <v>132</v>
      </c>
      <c r="B113" s="49">
        <v>1</v>
      </c>
    </row>
    <row r="114" spans="1:2" x14ac:dyDescent="0.25">
      <c r="A114" s="45" t="s">
        <v>133</v>
      </c>
      <c r="B114" s="49">
        <v>1</v>
      </c>
    </row>
    <row r="115" spans="1:2" x14ac:dyDescent="0.25">
      <c r="A115" s="45" t="s">
        <v>134</v>
      </c>
      <c r="B115" s="49">
        <v>1</v>
      </c>
    </row>
    <row r="116" spans="1:2" x14ac:dyDescent="0.25">
      <c r="A116" s="45" t="s">
        <v>135</v>
      </c>
      <c r="B116" s="49">
        <v>1</v>
      </c>
    </row>
    <row r="117" spans="1:2" x14ac:dyDescent="0.25">
      <c r="A117" s="45" t="s">
        <v>136</v>
      </c>
      <c r="B117" s="49">
        <v>1</v>
      </c>
    </row>
    <row r="118" spans="1:2" x14ac:dyDescent="0.25">
      <c r="A118" s="45" t="s">
        <v>137</v>
      </c>
      <c r="B118" s="49">
        <v>1</v>
      </c>
    </row>
    <row r="119" spans="1:2" x14ac:dyDescent="0.25">
      <c r="A119" s="45" t="s">
        <v>138</v>
      </c>
      <c r="B119" s="49">
        <v>1</v>
      </c>
    </row>
    <row r="120" spans="1:2" x14ac:dyDescent="0.25">
      <c r="A120" s="45" t="s">
        <v>139</v>
      </c>
      <c r="B120" s="49">
        <v>1</v>
      </c>
    </row>
    <row r="121" spans="1:2" x14ac:dyDescent="0.25">
      <c r="A121" s="45" t="s">
        <v>140</v>
      </c>
      <c r="B121" s="49">
        <v>1</v>
      </c>
    </row>
    <row r="122" spans="1:2" x14ac:dyDescent="0.25">
      <c r="A122" s="45" t="s">
        <v>141</v>
      </c>
      <c r="B122" s="49">
        <v>1</v>
      </c>
    </row>
    <row r="123" spans="1:2" x14ac:dyDescent="0.25">
      <c r="A123" s="45" t="s">
        <v>142</v>
      </c>
      <c r="B123" s="49">
        <v>1</v>
      </c>
    </row>
    <row r="124" spans="1:2" x14ac:dyDescent="0.25">
      <c r="A124" s="45" t="s">
        <v>143</v>
      </c>
      <c r="B124" s="49">
        <v>1</v>
      </c>
    </row>
    <row r="125" spans="1:2" x14ac:dyDescent="0.25">
      <c r="A125" s="45" t="s">
        <v>144</v>
      </c>
      <c r="B125" s="49">
        <v>1</v>
      </c>
    </row>
    <row r="126" spans="1:2" x14ac:dyDescent="0.25">
      <c r="A126" s="45" t="s">
        <v>145</v>
      </c>
      <c r="B126" s="49">
        <v>1</v>
      </c>
    </row>
    <row r="127" spans="1:2" x14ac:dyDescent="0.25">
      <c r="A127" s="45" t="s">
        <v>146</v>
      </c>
      <c r="B127" s="49">
        <v>1</v>
      </c>
    </row>
    <row r="128" spans="1:2" x14ac:dyDescent="0.25">
      <c r="A128" s="45" t="s">
        <v>147</v>
      </c>
      <c r="B128" s="49">
        <v>1</v>
      </c>
    </row>
    <row r="129" spans="1:2" x14ac:dyDescent="0.25">
      <c r="A129" s="45" t="s">
        <v>148</v>
      </c>
      <c r="B129" s="49">
        <v>1</v>
      </c>
    </row>
    <row r="130" spans="1:2" x14ac:dyDescent="0.25">
      <c r="A130" s="45" t="s">
        <v>149</v>
      </c>
      <c r="B130" s="49">
        <v>1</v>
      </c>
    </row>
    <row r="131" spans="1:2" x14ac:dyDescent="0.25">
      <c r="A131" s="45" t="s">
        <v>150</v>
      </c>
      <c r="B131" s="49">
        <v>1</v>
      </c>
    </row>
    <row r="132" spans="1:2" x14ac:dyDescent="0.25">
      <c r="A132" s="45" t="s">
        <v>151</v>
      </c>
      <c r="B132" s="49">
        <v>1</v>
      </c>
    </row>
    <row r="133" spans="1:2" x14ac:dyDescent="0.25">
      <c r="A133" s="45" t="s">
        <v>152</v>
      </c>
      <c r="B133" s="49">
        <v>1</v>
      </c>
    </row>
    <row r="134" spans="1:2" x14ac:dyDescent="0.25">
      <c r="A134" s="45" t="s">
        <v>153</v>
      </c>
      <c r="B134" s="49">
        <v>1</v>
      </c>
    </row>
    <row r="135" spans="1:2" x14ac:dyDescent="0.25">
      <c r="A135" s="45" t="s">
        <v>154</v>
      </c>
      <c r="B135" s="49">
        <v>1</v>
      </c>
    </row>
    <row r="136" spans="1:2" x14ac:dyDescent="0.25">
      <c r="A136" s="45" t="s">
        <v>155</v>
      </c>
      <c r="B136" s="49">
        <v>1</v>
      </c>
    </row>
    <row r="137" spans="1:2" x14ac:dyDescent="0.25">
      <c r="A137" s="45" t="s">
        <v>156</v>
      </c>
      <c r="B137" s="49">
        <v>1</v>
      </c>
    </row>
    <row r="138" spans="1:2" x14ac:dyDescent="0.25">
      <c r="A138" s="45" t="s">
        <v>157</v>
      </c>
      <c r="B138" s="49">
        <v>1</v>
      </c>
    </row>
    <row r="139" spans="1:2" x14ac:dyDescent="0.25">
      <c r="A139" s="45" t="s">
        <v>158</v>
      </c>
      <c r="B139" s="49">
        <v>1</v>
      </c>
    </row>
    <row r="140" spans="1:2" x14ac:dyDescent="0.25">
      <c r="A140" s="45" t="s">
        <v>159</v>
      </c>
      <c r="B140" s="49">
        <v>1</v>
      </c>
    </row>
    <row r="141" spans="1:2" x14ac:dyDescent="0.25">
      <c r="A141" s="45" t="s">
        <v>160</v>
      </c>
      <c r="B141" s="49">
        <v>1</v>
      </c>
    </row>
    <row r="142" spans="1:2" x14ac:dyDescent="0.25">
      <c r="A142" s="45" t="s">
        <v>161</v>
      </c>
      <c r="B142" s="49">
        <v>1</v>
      </c>
    </row>
    <row r="143" spans="1:2" x14ac:dyDescent="0.25">
      <c r="A143" s="45" t="s">
        <v>162</v>
      </c>
      <c r="B143" s="49">
        <v>1</v>
      </c>
    </row>
    <row r="144" spans="1:2" x14ac:dyDescent="0.25">
      <c r="A144" s="45" t="s">
        <v>163</v>
      </c>
      <c r="B144" s="49">
        <v>1</v>
      </c>
    </row>
    <row r="145" spans="1:2" x14ac:dyDescent="0.25">
      <c r="A145" s="45" t="s">
        <v>164</v>
      </c>
      <c r="B145" s="49">
        <v>1</v>
      </c>
    </row>
    <row r="146" spans="1:2" x14ac:dyDescent="0.25">
      <c r="A146" s="45" t="s">
        <v>165</v>
      </c>
      <c r="B146" s="49">
        <v>1</v>
      </c>
    </row>
    <row r="147" spans="1:2" x14ac:dyDescent="0.25">
      <c r="A147" s="45" t="s">
        <v>166</v>
      </c>
      <c r="B147" s="49">
        <v>1</v>
      </c>
    </row>
    <row r="148" spans="1:2" x14ac:dyDescent="0.25">
      <c r="A148" s="45" t="s">
        <v>167</v>
      </c>
      <c r="B148" s="49">
        <v>1</v>
      </c>
    </row>
    <row r="149" spans="1:2" x14ac:dyDescent="0.25">
      <c r="A149" s="45" t="s">
        <v>168</v>
      </c>
      <c r="B149" s="49">
        <v>1</v>
      </c>
    </row>
    <row r="150" spans="1:2" x14ac:dyDescent="0.25">
      <c r="A150" s="45" t="s">
        <v>169</v>
      </c>
      <c r="B150" s="49">
        <v>1</v>
      </c>
    </row>
    <row r="151" spans="1:2" x14ac:dyDescent="0.25">
      <c r="A151" s="45" t="s">
        <v>170</v>
      </c>
      <c r="B151" s="49">
        <v>1</v>
      </c>
    </row>
    <row r="152" spans="1:2" x14ac:dyDescent="0.25">
      <c r="A152" s="45" t="s">
        <v>171</v>
      </c>
      <c r="B152" s="49">
        <v>1</v>
      </c>
    </row>
    <row r="153" spans="1:2" x14ac:dyDescent="0.25">
      <c r="A153" s="45" t="s">
        <v>172</v>
      </c>
      <c r="B153" s="49">
        <v>1</v>
      </c>
    </row>
    <row r="154" spans="1:2" x14ac:dyDescent="0.25">
      <c r="A154" s="45" t="s">
        <v>173</v>
      </c>
      <c r="B154" s="49">
        <v>1</v>
      </c>
    </row>
    <row r="155" spans="1:2" x14ac:dyDescent="0.25">
      <c r="A155" s="45" t="s">
        <v>174</v>
      </c>
      <c r="B155" s="49">
        <v>1</v>
      </c>
    </row>
    <row r="156" spans="1:2" x14ac:dyDescent="0.25">
      <c r="A156" s="45" t="s">
        <v>175</v>
      </c>
      <c r="B156" s="49">
        <v>1</v>
      </c>
    </row>
    <row r="157" spans="1:2" x14ac:dyDescent="0.25">
      <c r="A157" s="45" t="s">
        <v>176</v>
      </c>
      <c r="B157" s="49">
        <v>1</v>
      </c>
    </row>
    <row r="158" spans="1:2" x14ac:dyDescent="0.25">
      <c r="A158" s="45" t="s">
        <v>177</v>
      </c>
      <c r="B158" s="49">
        <v>1</v>
      </c>
    </row>
    <row r="159" spans="1:2" x14ac:dyDescent="0.25">
      <c r="A159" s="45" t="s">
        <v>178</v>
      </c>
      <c r="B159" s="49">
        <v>1</v>
      </c>
    </row>
    <row r="160" spans="1:2" x14ac:dyDescent="0.25">
      <c r="A160" s="45" t="s">
        <v>179</v>
      </c>
      <c r="B160" s="49">
        <v>1</v>
      </c>
    </row>
    <row r="161" spans="1:2" x14ac:dyDescent="0.25">
      <c r="A161" s="45" t="s">
        <v>180</v>
      </c>
      <c r="B161" s="49">
        <v>1</v>
      </c>
    </row>
    <row r="162" spans="1:2" x14ac:dyDescent="0.25">
      <c r="A162" s="45" t="s">
        <v>181</v>
      </c>
      <c r="B162" s="49">
        <v>1</v>
      </c>
    </row>
    <row r="163" spans="1:2" x14ac:dyDescent="0.25">
      <c r="A163" s="45" t="s">
        <v>182</v>
      </c>
      <c r="B163" s="49">
        <v>1</v>
      </c>
    </row>
    <row r="164" spans="1:2" x14ac:dyDescent="0.25">
      <c r="A164" s="45" t="s">
        <v>183</v>
      </c>
      <c r="B164" s="49">
        <v>1</v>
      </c>
    </row>
    <row r="165" spans="1:2" x14ac:dyDescent="0.25">
      <c r="A165" s="45" t="s">
        <v>184</v>
      </c>
      <c r="B165" s="49">
        <v>1</v>
      </c>
    </row>
    <row r="166" spans="1:2" x14ac:dyDescent="0.25">
      <c r="A166" s="45" t="s">
        <v>185</v>
      </c>
      <c r="B166" s="49">
        <v>1</v>
      </c>
    </row>
    <row r="167" spans="1:2" x14ac:dyDescent="0.25">
      <c r="A167" s="45" t="s">
        <v>186</v>
      </c>
      <c r="B167" s="49">
        <v>1</v>
      </c>
    </row>
    <row r="168" spans="1:2" x14ac:dyDescent="0.25">
      <c r="A168" s="45" t="s">
        <v>187</v>
      </c>
      <c r="B168" s="49">
        <v>1</v>
      </c>
    </row>
    <row r="169" spans="1:2" x14ac:dyDescent="0.25">
      <c r="A169" s="45" t="s">
        <v>188</v>
      </c>
      <c r="B169" s="49">
        <v>1</v>
      </c>
    </row>
    <row r="170" spans="1:2" x14ac:dyDescent="0.25">
      <c r="A170" s="45" t="s">
        <v>189</v>
      </c>
      <c r="B170" s="49">
        <v>1</v>
      </c>
    </row>
    <row r="171" spans="1:2" x14ac:dyDescent="0.25">
      <c r="A171" s="45" t="s">
        <v>190</v>
      </c>
      <c r="B171" s="49">
        <v>1</v>
      </c>
    </row>
    <row r="172" spans="1:2" x14ac:dyDescent="0.25">
      <c r="A172" s="45" t="s">
        <v>191</v>
      </c>
      <c r="B172" s="49">
        <v>1</v>
      </c>
    </row>
    <row r="173" spans="1:2" x14ac:dyDescent="0.25">
      <c r="A173" s="45" t="s">
        <v>192</v>
      </c>
      <c r="B173" s="49">
        <v>1</v>
      </c>
    </row>
    <row r="174" spans="1:2" x14ac:dyDescent="0.25">
      <c r="A174" s="45" t="s">
        <v>193</v>
      </c>
      <c r="B174" s="49">
        <v>1</v>
      </c>
    </row>
    <row r="175" spans="1:2" x14ac:dyDescent="0.25">
      <c r="A175" s="45" t="s">
        <v>194</v>
      </c>
      <c r="B175" s="49">
        <v>1</v>
      </c>
    </row>
    <row r="176" spans="1:2" x14ac:dyDescent="0.25">
      <c r="A176" s="45" t="s">
        <v>195</v>
      </c>
      <c r="B176" s="49">
        <v>1</v>
      </c>
    </row>
    <row r="177" spans="1:2" x14ac:dyDescent="0.25">
      <c r="A177" s="45" t="s">
        <v>196</v>
      </c>
      <c r="B177" s="49">
        <v>1</v>
      </c>
    </row>
    <row r="178" spans="1:2" x14ac:dyDescent="0.25">
      <c r="A178" s="45" t="s">
        <v>197</v>
      </c>
      <c r="B178" s="49">
        <v>1</v>
      </c>
    </row>
    <row r="179" spans="1:2" x14ac:dyDescent="0.25">
      <c r="A179" s="45" t="s">
        <v>198</v>
      </c>
      <c r="B179" s="49">
        <v>1</v>
      </c>
    </row>
    <row r="180" spans="1:2" x14ac:dyDescent="0.25">
      <c r="A180" s="45" t="s">
        <v>199</v>
      </c>
      <c r="B180" s="49">
        <v>1</v>
      </c>
    </row>
    <row r="181" spans="1:2" x14ac:dyDescent="0.25">
      <c r="A181" s="45" t="s">
        <v>200</v>
      </c>
      <c r="B181" s="49">
        <v>1</v>
      </c>
    </row>
    <row r="182" spans="1:2" x14ac:dyDescent="0.25">
      <c r="A182" s="45" t="s">
        <v>201</v>
      </c>
      <c r="B182" s="49">
        <v>1</v>
      </c>
    </row>
    <row r="183" spans="1:2" x14ac:dyDescent="0.25">
      <c r="A183" s="45" t="s">
        <v>202</v>
      </c>
      <c r="B183" s="49">
        <v>1</v>
      </c>
    </row>
    <row r="184" spans="1:2" x14ac:dyDescent="0.25">
      <c r="A184" s="45" t="s">
        <v>203</v>
      </c>
      <c r="B184" s="49">
        <v>1</v>
      </c>
    </row>
    <row r="185" spans="1:2" x14ac:dyDescent="0.25">
      <c r="A185" s="45" t="s">
        <v>204</v>
      </c>
      <c r="B185" s="49">
        <v>1</v>
      </c>
    </row>
    <row r="186" spans="1:2" x14ac:dyDescent="0.25">
      <c r="A186" s="45" t="s">
        <v>205</v>
      </c>
      <c r="B186" s="49">
        <v>1</v>
      </c>
    </row>
    <row r="187" spans="1:2" x14ac:dyDescent="0.25">
      <c r="A187" s="45" t="s">
        <v>206</v>
      </c>
      <c r="B187" s="49">
        <v>1</v>
      </c>
    </row>
    <row r="188" spans="1:2" x14ac:dyDescent="0.25">
      <c r="A188" s="45" t="s">
        <v>207</v>
      </c>
      <c r="B188" s="49">
        <v>1</v>
      </c>
    </row>
    <row r="189" spans="1:2" x14ac:dyDescent="0.25">
      <c r="A189" s="45" t="s">
        <v>208</v>
      </c>
      <c r="B189" s="49">
        <v>1</v>
      </c>
    </row>
    <row r="190" spans="1:2" x14ac:dyDescent="0.25">
      <c r="A190" s="45" t="s">
        <v>209</v>
      </c>
      <c r="B190" s="49">
        <v>1</v>
      </c>
    </row>
    <row r="191" spans="1:2" x14ac:dyDescent="0.25">
      <c r="A191" s="45" t="s">
        <v>210</v>
      </c>
      <c r="B191" s="49">
        <v>1</v>
      </c>
    </row>
    <row r="192" spans="1:2" x14ac:dyDescent="0.25">
      <c r="A192" s="45" t="s">
        <v>211</v>
      </c>
      <c r="B192" s="49">
        <v>1</v>
      </c>
    </row>
    <row r="193" spans="1:2" x14ac:dyDescent="0.25">
      <c r="A193" s="45" t="s">
        <v>212</v>
      </c>
      <c r="B193" s="49">
        <v>1</v>
      </c>
    </row>
    <row r="194" spans="1:2" x14ac:dyDescent="0.25">
      <c r="A194" s="45" t="s">
        <v>213</v>
      </c>
      <c r="B194" s="49">
        <v>1</v>
      </c>
    </row>
    <row r="195" spans="1:2" x14ac:dyDescent="0.25">
      <c r="A195" s="45" t="s">
        <v>214</v>
      </c>
      <c r="B195" s="49">
        <v>1</v>
      </c>
    </row>
    <row r="196" spans="1:2" x14ac:dyDescent="0.25">
      <c r="A196" s="45" t="s">
        <v>215</v>
      </c>
      <c r="B196" s="49">
        <v>1</v>
      </c>
    </row>
    <row r="197" spans="1:2" x14ac:dyDescent="0.25">
      <c r="A197" s="45" t="s">
        <v>216</v>
      </c>
      <c r="B197" s="49">
        <v>1</v>
      </c>
    </row>
    <row r="198" spans="1:2" x14ac:dyDescent="0.25">
      <c r="A198" s="45" t="s">
        <v>217</v>
      </c>
      <c r="B198" s="49">
        <v>1</v>
      </c>
    </row>
    <row r="199" spans="1:2" x14ac:dyDescent="0.25">
      <c r="A199" s="45" t="s">
        <v>218</v>
      </c>
      <c r="B199" s="49">
        <v>1</v>
      </c>
    </row>
    <row r="200" spans="1:2" x14ac:dyDescent="0.25">
      <c r="A200" s="45" t="s">
        <v>219</v>
      </c>
      <c r="B200" s="49">
        <v>1</v>
      </c>
    </row>
    <row r="201" spans="1:2" x14ac:dyDescent="0.25">
      <c r="A201" s="45" t="s">
        <v>220</v>
      </c>
      <c r="B201" s="49">
        <v>1</v>
      </c>
    </row>
    <row r="202" spans="1:2" x14ac:dyDescent="0.25">
      <c r="A202" s="45" t="s">
        <v>221</v>
      </c>
      <c r="B202" s="49">
        <v>1</v>
      </c>
    </row>
    <row r="203" spans="1:2" x14ac:dyDescent="0.25">
      <c r="A203" s="45" t="s">
        <v>222</v>
      </c>
      <c r="B203" s="49">
        <v>1</v>
      </c>
    </row>
    <row r="204" spans="1:2" x14ac:dyDescent="0.25">
      <c r="A204" s="45" t="s">
        <v>223</v>
      </c>
      <c r="B204" s="49">
        <v>1</v>
      </c>
    </row>
    <row r="205" spans="1:2" x14ac:dyDescent="0.25">
      <c r="A205" s="45" t="s">
        <v>224</v>
      </c>
      <c r="B205" s="49">
        <v>1</v>
      </c>
    </row>
    <row r="206" spans="1:2" x14ac:dyDescent="0.25">
      <c r="A206" s="45" t="s">
        <v>225</v>
      </c>
      <c r="B206" s="49">
        <v>1</v>
      </c>
    </row>
    <row r="207" spans="1:2" x14ac:dyDescent="0.25">
      <c r="A207" s="45" t="s">
        <v>226</v>
      </c>
      <c r="B207" s="49">
        <v>1</v>
      </c>
    </row>
    <row r="208" spans="1:2" x14ac:dyDescent="0.25">
      <c r="A208" s="45" t="s">
        <v>227</v>
      </c>
      <c r="B208" s="49">
        <v>1</v>
      </c>
    </row>
    <row r="209" spans="1:2" x14ac:dyDescent="0.25">
      <c r="A209" s="45" t="s">
        <v>228</v>
      </c>
      <c r="B209" s="49">
        <v>1</v>
      </c>
    </row>
    <row r="210" spans="1:2" x14ac:dyDescent="0.25">
      <c r="A210" s="45" t="s">
        <v>229</v>
      </c>
      <c r="B210" s="49">
        <v>1</v>
      </c>
    </row>
    <row r="211" spans="1:2" x14ac:dyDescent="0.25">
      <c r="A211" s="45" t="s">
        <v>230</v>
      </c>
      <c r="B211" s="49">
        <v>1</v>
      </c>
    </row>
    <row r="212" spans="1:2" x14ac:dyDescent="0.25">
      <c r="A212" s="45" t="s">
        <v>231</v>
      </c>
      <c r="B212" s="49">
        <v>1</v>
      </c>
    </row>
  </sheetData>
  <pageMargins left="0.7" right="0.7" top="0.75" bottom="0.75" header="0.3" footer="0.3"/>
  <pageSetup paperSize="9" orientation="portrait" r:id="rId1"/>
  <headerFooter>
    <oddFooter>&amp;C&amp;1#&amp;"Arial"&amp;9&amp;K737373Interno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E4" sqref="E4"/>
    </sheetView>
  </sheetViews>
  <sheetFormatPr defaultRowHeight="15" x14ac:dyDescent="0.25"/>
  <cols>
    <col min="2" max="2" width="20.28515625" bestFit="1" customWidth="1"/>
    <col min="3" max="3" width="20" bestFit="1" customWidth="1"/>
    <col min="5" max="5" width="12.42578125" bestFit="1" customWidth="1"/>
    <col min="7" max="7" width="26.140625" bestFit="1" customWidth="1"/>
  </cols>
  <sheetData>
    <row r="2" spans="2:7" x14ac:dyDescent="0.25">
      <c r="B2" t="s">
        <v>325</v>
      </c>
      <c r="C2" t="s">
        <v>326</v>
      </c>
      <c r="E2" t="s">
        <v>324</v>
      </c>
      <c r="G2" t="s">
        <v>7</v>
      </c>
    </row>
    <row r="3" spans="2:7" x14ac:dyDescent="0.25">
      <c r="B3">
        <v>5369</v>
      </c>
      <c r="C3" t="s">
        <v>327</v>
      </c>
      <c r="E3">
        <v>1110</v>
      </c>
      <c r="G3" s="64" t="s">
        <v>288</v>
      </c>
    </row>
    <row r="4" spans="2:7" x14ac:dyDescent="0.25">
      <c r="B4">
        <v>5328</v>
      </c>
      <c r="C4" t="s">
        <v>328</v>
      </c>
      <c r="E4">
        <v>148</v>
      </c>
      <c r="G4" s="64" t="s">
        <v>288</v>
      </c>
    </row>
  </sheetData>
  <pageMargins left="0.7" right="0.7" top="0.75" bottom="0.75" header="0.3" footer="0.3"/>
  <pageSetup paperSize="9" orientation="portrait" r:id="rId1"/>
  <headerFooter>
    <oddFooter>&amp;C&amp;1#&amp;"Arial"&amp;9&amp;K737373Interno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INSCRITOS</vt:lpstr>
      <vt:lpstr>Escalões Jov</vt:lpstr>
      <vt:lpstr>Clubes Jov</vt:lpstr>
      <vt:lpstr>Pontos</vt:lpstr>
      <vt:lpstr>Acompanhantes</vt:lpstr>
      <vt:lpstr>'Escalões Jov'!_FiltrarBancodeDados</vt:lpstr>
      <vt:lpstr>'Escalões Jov'!Area_de_impressao</vt:lpstr>
      <vt:lpstr>INSCRITOS!Area_de_impressao</vt:lpstr>
      <vt:lpstr>'Escalões Jov'!Titulos_de_impressao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Artur Parreira</cp:lastModifiedBy>
  <cp:revision>40</cp:revision>
  <cp:lastPrinted>2020-11-06T10:45:33Z</cp:lastPrinted>
  <dcterms:created xsi:type="dcterms:W3CDTF">2016-04-26T14:30:14Z</dcterms:created>
  <dcterms:modified xsi:type="dcterms:W3CDTF">2021-05-15T20:05:37Z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169da58f-ba9c-4ff3-9de9-f437324010d5_Enabled">
    <vt:lpwstr>True</vt:lpwstr>
  </property>
  <property fmtid="{D5CDD505-2E9C-101B-9397-08002B2CF9AE}" pid="9" name="MSIP_Label_169da58f-ba9c-4ff3-9de9-f437324010d5_SiteId">
    <vt:lpwstr>e7f9d69c-13f3-457c-a04c-f555c1134fa4</vt:lpwstr>
  </property>
  <property fmtid="{D5CDD505-2E9C-101B-9397-08002B2CF9AE}" pid="10" name="MSIP_Label_169da58f-ba9c-4ff3-9de9-f437324010d5_Owner">
    <vt:lpwstr>marco.catarro.mindsource@ageas.pt</vt:lpwstr>
  </property>
  <property fmtid="{D5CDD505-2E9C-101B-9397-08002B2CF9AE}" pid="11" name="MSIP_Label_169da58f-ba9c-4ff3-9de9-f437324010d5_SetDate">
    <vt:lpwstr>2021-05-15T12:22:11.2601416Z</vt:lpwstr>
  </property>
  <property fmtid="{D5CDD505-2E9C-101B-9397-08002B2CF9AE}" pid="12" name="MSIP_Label_169da58f-ba9c-4ff3-9de9-f437324010d5_Name">
    <vt:lpwstr>Interno</vt:lpwstr>
  </property>
  <property fmtid="{D5CDD505-2E9C-101B-9397-08002B2CF9AE}" pid="13" name="MSIP_Label_169da58f-ba9c-4ff3-9de9-f437324010d5_Application">
    <vt:lpwstr>Microsoft Azure Information Protection</vt:lpwstr>
  </property>
  <property fmtid="{D5CDD505-2E9C-101B-9397-08002B2CF9AE}" pid="14" name="MSIP_Label_169da58f-ba9c-4ff3-9de9-f437324010d5_ActionId">
    <vt:lpwstr>2de1eb48-d67f-4654-bb5d-5ef2208d292f</vt:lpwstr>
  </property>
  <property fmtid="{D5CDD505-2E9C-101B-9397-08002B2CF9AE}" pid="15" name="MSIP_Label_169da58f-ba9c-4ff3-9de9-f437324010d5_Extended_MSFT_Method">
    <vt:lpwstr>Manual</vt:lpwstr>
  </property>
  <property fmtid="{D5CDD505-2E9C-101B-9397-08002B2CF9AE}" pid="16" name="Sensitivity">
    <vt:lpwstr>Interno</vt:lpwstr>
  </property>
</Properties>
</file>