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20\REGIÕES\CENTRO LITORAL\2020_10_10 I Triatlo Jovem Caldas da Rainha\INSCRIÇÕES E RESULTADOS\"/>
    </mc:Choice>
  </mc:AlternateContent>
  <bookViews>
    <workbookView xWindow="0" yWindow="0" windowWidth="20490" windowHeight="8745" tabRatio="801" firstSheet="1" activeTab="1"/>
  </bookViews>
  <sheets>
    <sheet name="INSCRITOS" sheetId="1" state="hidden" r:id="rId1"/>
    <sheet name="Escalões Jov" sheetId="2" r:id="rId2"/>
    <sheet name="Clubes Jov" sheetId="3" r:id="rId3"/>
    <sheet name="Pontos" sheetId="4" r:id="rId4"/>
  </sheets>
  <definedNames>
    <definedName name="_xlnm._FilterDatabase" localSheetId="2" hidden="1">'Clubes Jov'!$B$7:$C$12</definedName>
    <definedName name="_xlnm._FilterDatabase" localSheetId="1" hidden="1">'Escalões Jov'!$G$1:$G$167</definedName>
    <definedName name="_xlnm._FilterDatabase" localSheetId="0" hidden="1">INSCRITOS!$A$1:$H$148</definedName>
    <definedName name="_xlnm.Print_Area" localSheetId="2">'Clubes Jov'!$A$1:$G$11</definedName>
    <definedName name="_xlnm.Print_Area" localSheetId="1">'Escalões Jov'!$A$1:$I$167</definedName>
    <definedName name="_xlnm.Print_Area" localSheetId="0">INSCRITOS!$A$1:$H$145</definedName>
    <definedName name="_xlnm.Print_Titles" localSheetId="1">'Escalões Jov'!$1:$2</definedName>
  </definedNames>
  <calcPr calcId="152511"/>
</workbook>
</file>

<file path=xl/calcChain.xml><?xml version="1.0" encoding="utf-8"?>
<calcChain xmlns="http://schemas.openxmlformats.org/spreadsheetml/2006/main">
  <c r="F167" i="2" l="1"/>
  <c r="F166" i="2"/>
  <c r="F165" i="2"/>
  <c r="F164" i="2"/>
  <c r="F163" i="2"/>
  <c r="F162" i="2"/>
  <c r="F161" i="2"/>
  <c r="F160" i="2"/>
  <c r="E132" i="2"/>
  <c r="G112" i="2"/>
  <c r="G95" i="2" l="1"/>
  <c r="F95" i="2"/>
  <c r="E95" i="2"/>
  <c r="D95" i="2"/>
  <c r="C95" i="2"/>
  <c r="C103" i="2" l="1"/>
  <c r="D103" i="2"/>
  <c r="E103" i="2"/>
  <c r="F103" i="2"/>
  <c r="G103" i="2"/>
  <c r="C104" i="2"/>
  <c r="D104" i="2"/>
  <c r="E104" i="2"/>
  <c r="F104" i="2"/>
  <c r="G104" i="2"/>
  <c r="C115" i="2"/>
  <c r="D115" i="2"/>
  <c r="E115" i="2"/>
  <c r="F115" i="2"/>
  <c r="G115" i="2"/>
  <c r="C116" i="2"/>
  <c r="D116" i="2"/>
  <c r="E116" i="2"/>
  <c r="F116" i="2"/>
  <c r="G116" i="2"/>
  <c r="C117" i="2"/>
  <c r="D117" i="2"/>
  <c r="E117" i="2"/>
  <c r="F117" i="2"/>
  <c r="G117" i="2"/>
  <c r="C118" i="2"/>
  <c r="D118" i="2"/>
  <c r="E118" i="2"/>
  <c r="F118" i="2"/>
  <c r="G118" i="2"/>
  <c r="C119" i="2"/>
  <c r="D119" i="2"/>
  <c r="E119" i="2"/>
  <c r="F119" i="2"/>
  <c r="G119" i="2"/>
  <c r="C120" i="2"/>
  <c r="D120" i="2"/>
  <c r="E120" i="2"/>
  <c r="F120" i="2"/>
  <c r="G120" i="2"/>
  <c r="C121" i="2"/>
  <c r="D121" i="2"/>
  <c r="E121" i="2"/>
  <c r="F121" i="2"/>
  <c r="G121" i="2"/>
  <c r="C122" i="2"/>
  <c r="D122" i="2"/>
  <c r="E122" i="2"/>
  <c r="F122" i="2"/>
  <c r="G122" i="2"/>
  <c r="C123" i="2"/>
  <c r="D123" i="2"/>
  <c r="E123" i="2"/>
  <c r="F123" i="2"/>
  <c r="G123" i="2"/>
  <c r="C124" i="2"/>
  <c r="D124" i="2"/>
  <c r="E124" i="2"/>
  <c r="F124" i="2"/>
  <c r="G124" i="2"/>
  <c r="C125" i="2"/>
  <c r="D125" i="2"/>
  <c r="E125" i="2"/>
  <c r="F125" i="2"/>
  <c r="G125" i="2"/>
  <c r="G17" i="2" l="1"/>
  <c r="C62" i="2" l="1"/>
  <c r="C63" i="2"/>
  <c r="D67" i="2"/>
  <c r="G84" i="2" l="1"/>
  <c r="F84" i="2"/>
  <c r="E84" i="2"/>
  <c r="D84" i="2"/>
  <c r="C84" i="2"/>
  <c r="G83" i="2"/>
  <c r="F83" i="2"/>
  <c r="E83" i="2"/>
  <c r="D83" i="2"/>
  <c r="C83" i="2"/>
  <c r="G152" i="2" l="1"/>
  <c r="F152" i="2"/>
  <c r="E152" i="2"/>
  <c r="D152" i="2"/>
  <c r="C152" i="2"/>
  <c r="G151" i="2"/>
  <c r="F151" i="2"/>
  <c r="E151" i="2"/>
  <c r="D151" i="2"/>
  <c r="C151" i="2"/>
  <c r="G108" i="2"/>
  <c r="F108" i="2"/>
  <c r="E108" i="2"/>
  <c r="D108" i="2"/>
  <c r="C108" i="2"/>
  <c r="C89" i="2"/>
  <c r="D89" i="2"/>
  <c r="E89" i="2"/>
  <c r="F89" i="2"/>
  <c r="G89" i="2"/>
  <c r="C90" i="2"/>
  <c r="D90" i="2"/>
  <c r="E90" i="2"/>
  <c r="F90" i="2"/>
  <c r="G90" i="2"/>
  <c r="C91" i="2"/>
  <c r="D91" i="2"/>
  <c r="E91" i="2"/>
  <c r="F91" i="2"/>
  <c r="G91" i="2"/>
  <c r="G94" i="2"/>
  <c r="F94" i="2"/>
  <c r="E94" i="2"/>
  <c r="D94" i="2"/>
  <c r="C94" i="2"/>
  <c r="G93" i="2"/>
  <c r="F93" i="2"/>
  <c r="E93" i="2"/>
  <c r="D93" i="2"/>
  <c r="C93" i="2"/>
  <c r="G92" i="2"/>
  <c r="F92" i="2"/>
  <c r="E92" i="2"/>
  <c r="D92" i="2"/>
  <c r="C92" i="2"/>
  <c r="C96" i="2" l="1"/>
  <c r="D96" i="2"/>
  <c r="E96" i="2"/>
  <c r="F96" i="2"/>
  <c r="G96" i="2"/>
  <c r="C130" i="2" l="1"/>
  <c r="D130" i="2"/>
  <c r="E130" i="2"/>
  <c r="F130" i="2"/>
  <c r="G130" i="2"/>
  <c r="C131" i="2"/>
  <c r="D131" i="2"/>
  <c r="E131" i="2"/>
  <c r="F131" i="2"/>
  <c r="G131" i="2"/>
  <c r="C132" i="2"/>
  <c r="D132" i="2"/>
  <c r="F132" i="2"/>
  <c r="G132" i="2"/>
  <c r="C133" i="2"/>
  <c r="D133" i="2"/>
  <c r="E133" i="2"/>
  <c r="F133" i="2"/>
  <c r="G133" i="2"/>
  <c r="C134" i="2"/>
  <c r="D134" i="2"/>
  <c r="E134" i="2"/>
  <c r="F134" i="2"/>
  <c r="G134" i="2"/>
  <c r="C135" i="2"/>
  <c r="D135" i="2"/>
  <c r="E135" i="2"/>
  <c r="F135" i="2"/>
  <c r="G135" i="2"/>
  <c r="C136" i="2"/>
  <c r="D136" i="2"/>
  <c r="E136" i="2"/>
  <c r="F136" i="2"/>
  <c r="G136" i="2"/>
  <c r="C137" i="2"/>
  <c r="D137" i="2"/>
  <c r="E137" i="2"/>
  <c r="F137" i="2"/>
  <c r="G137" i="2"/>
  <c r="C138" i="2"/>
  <c r="D138" i="2"/>
  <c r="E138" i="2"/>
  <c r="F138" i="2"/>
  <c r="G138" i="2"/>
  <c r="C139" i="2"/>
  <c r="D139" i="2"/>
  <c r="E139" i="2"/>
  <c r="F139" i="2"/>
  <c r="G139" i="2"/>
  <c r="C140" i="2"/>
  <c r="D140" i="2"/>
  <c r="E140" i="2"/>
  <c r="F140" i="2"/>
  <c r="G140" i="2"/>
  <c r="C100" i="2"/>
  <c r="D100" i="2"/>
  <c r="E100" i="2"/>
  <c r="F100" i="2"/>
  <c r="G100" i="2"/>
  <c r="C101" i="2"/>
  <c r="D101" i="2"/>
  <c r="E101" i="2"/>
  <c r="F101" i="2"/>
  <c r="G101" i="2"/>
  <c r="C102" i="2"/>
  <c r="D102" i="2"/>
  <c r="E102" i="2"/>
  <c r="F102" i="2"/>
  <c r="G102" i="2"/>
  <c r="C105" i="2"/>
  <c r="D105" i="2"/>
  <c r="E105" i="2"/>
  <c r="F105" i="2"/>
  <c r="G105" i="2"/>
  <c r="C106" i="2"/>
  <c r="D106" i="2"/>
  <c r="E106" i="2"/>
  <c r="F106" i="2"/>
  <c r="G106" i="2"/>
  <c r="C107" i="2"/>
  <c r="D107" i="2"/>
  <c r="E107" i="2"/>
  <c r="F107" i="2"/>
  <c r="G107" i="2"/>
  <c r="C109" i="2"/>
  <c r="D109" i="2"/>
  <c r="E109" i="2"/>
  <c r="F109" i="2"/>
  <c r="G109" i="2"/>
  <c r="C110" i="2"/>
  <c r="D110" i="2"/>
  <c r="E110" i="2"/>
  <c r="F110" i="2"/>
  <c r="G110" i="2"/>
  <c r="C111" i="2"/>
  <c r="D111" i="2"/>
  <c r="E111" i="2"/>
  <c r="F111" i="2"/>
  <c r="G111" i="2"/>
  <c r="C112" i="2"/>
  <c r="D112" i="2"/>
  <c r="E112" i="2"/>
  <c r="F112" i="2"/>
  <c r="C113" i="2"/>
  <c r="D113" i="2"/>
  <c r="E113" i="2"/>
  <c r="F113" i="2"/>
  <c r="G113" i="2"/>
  <c r="C114" i="2"/>
  <c r="D114" i="2"/>
  <c r="E114" i="2"/>
  <c r="F114" i="2"/>
  <c r="G114" i="2"/>
  <c r="C85" i="2"/>
  <c r="D85" i="2"/>
  <c r="E85" i="2"/>
  <c r="F85" i="2"/>
  <c r="G85" i="2"/>
  <c r="C86" i="2"/>
  <c r="D86" i="2"/>
  <c r="E86" i="2"/>
  <c r="F86" i="2"/>
  <c r="G86" i="2"/>
  <c r="C87" i="2"/>
  <c r="D87" i="2"/>
  <c r="E87" i="2"/>
  <c r="F87" i="2"/>
  <c r="G87" i="2"/>
  <c r="C88" i="2"/>
  <c r="D88" i="2"/>
  <c r="E88" i="2"/>
  <c r="F88" i="2"/>
  <c r="G88" i="2"/>
  <c r="D63" i="2"/>
  <c r="E63" i="2"/>
  <c r="F63" i="2"/>
  <c r="G63" i="2"/>
  <c r="C64" i="2"/>
  <c r="D64" i="2"/>
  <c r="E64" i="2"/>
  <c r="F64" i="2"/>
  <c r="G64" i="2"/>
  <c r="C65" i="2"/>
  <c r="D65" i="2"/>
  <c r="E65" i="2"/>
  <c r="F65" i="2"/>
  <c r="G65" i="2"/>
  <c r="C66" i="2"/>
  <c r="D66" i="2"/>
  <c r="E66" i="2"/>
  <c r="F66" i="2"/>
  <c r="G66" i="2"/>
  <c r="C67" i="2"/>
  <c r="E67" i="2"/>
  <c r="F67" i="2"/>
  <c r="G67" i="2"/>
  <c r="C68" i="2"/>
  <c r="D68" i="2"/>
  <c r="E68" i="2"/>
  <c r="F68" i="2"/>
  <c r="G68" i="2"/>
  <c r="C69" i="2"/>
  <c r="D69" i="2"/>
  <c r="E69" i="2"/>
  <c r="F69" i="2"/>
  <c r="G69" i="2"/>
  <c r="C70" i="2"/>
  <c r="D70" i="2"/>
  <c r="E70" i="2"/>
  <c r="F70" i="2"/>
  <c r="G70" i="2"/>
  <c r="C71" i="2"/>
  <c r="D71" i="2"/>
  <c r="E71" i="2"/>
  <c r="F71" i="2"/>
  <c r="G71" i="2"/>
  <c r="C72" i="2"/>
  <c r="D72" i="2"/>
  <c r="E72" i="2"/>
  <c r="F72" i="2"/>
  <c r="G72" i="2"/>
  <c r="C73" i="2"/>
  <c r="D73" i="2"/>
  <c r="E73" i="2"/>
  <c r="F73" i="2"/>
  <c r="G73" i="2"/>
  <c r="C74" i="2"/>
  <c r="D74" i="2"/>
  <c r="E74" i="2"/>
  <c r="F74" i="2"/>
  <c r="G74" i="2"/>
  <c r="C75" i="2"/>
  <c r="D75" i="2"/>
  <c r="E75" i="2"/>
  <c r="F75" i="2"/>
  <c r="G75" i="2"/>
  <c r="C76" i="2"/>
  <c r="D76" i="2"/>
  <c r="E76" i="2"/>
  <c r="F76" i="2"/>
  <c r="G76" i="2"/>
  <c r="C77" i="2"/>
  <c r="D77" i="2"/>
  <c r="E77" i="2"/>
  <c r="F77" i="2"/>
  <c r="G77" i="2"/>
  <c r="C78" i="2"/>
  <c r="D78" i="2"/>
  <c r="E78" i="2"/>
  <c r="F78" i="2"/>
  <c r="G78" i="2"/>
  <c r="C79" i="2"/>
  <c r="D79" i="2"/>
  <c r="E79" i="2"/>
  <c r="F79" i="2"/>
  <c r="G79" i="2"/>
  <c r="G39" i="2"/>
  <c r="G129" i="2" l="1"/>
  <c r="F129" i="2"/>
  <c r="E129" i="2"/>
  <c r="D129" i="2"/>
  <c r="C129" i="2"/>
  <c r="G62" i="2"/>
  <c r="F62" i="2"/>
  <c r="E62" i="2"/>
  <c r="D62" i="2"/>
  <c r="G58" i="2"/>
  <c r="F58" i="2"/>
  <c r="E58" i="2"/>
  <c r="D58" i="2"/>
  <c r="C58" i="2"/>
  <c r="G57" i="2"/>
  <c r="F57" i="2"/>
  <c r="E57" i="2"/>
  <c r="D57" i="2"/>
  <c r="C57" i="2"/>
  <c r="G56" i="2"/>
  <c r="F56" i="2"/>
  <c r="E56" i="2"/>
  <c r="D56" i="2"/>
  <c r="C56" i="2"/>
  <c r="G55" i="2"/>
  <c r="F55" i="2"/>
  <c r="E55" i="2"/>
  <c r="D55" i="2"/>
  <c r="C55" i="2"/>
  <c r="G54" i="2"/>
  <c r="F54" i="2"/>
  <c r="E54" i="2"/>
  <c r="D54" i="2"/>
  <c r="C54" i="2"/>
  <c r="G53" i="2"/>
  <c r="F53" i="2"/>
  <c r="E53" i="2"/>
  <c r="D53" i="2"/>
  <c r="C53" i="2"/>
  <c r="G52" i="2"/>
  <c r="F52" i="2"/>
  <c r="E52" i="2"/>
  <c r="D52" i="2"/>
  <c r="C52" i="2"/>
  <c r="G51" i="2"/>
  <c r="F51" i="2"/>
  <c r="E51" i="2"/>
  <c r="D51" i="2"/>
  <c r="C51" i="2"/>
  <c r="G50" i="2"/>
  <c r="F50" i="2"/>
  <c r="E50" i="2"/>
  <c r="D50" i="2"/>
  <c r="C50" i="2"/>
  <c r="G49" i="2"/>
  <c r="F49" i="2"/>
  <c r="E49" i="2"/>
  <c r="D49" i="2"/>
  <c r="C49" i="2"/>
  <c r="G48" i="2"/>
  <c r="F48" i="2"/>
  <c r="E48" i="2"/>
  <c r="D48" i="2"/>
  <c r="C48" i="2"/>
  <c r="G47" i="2"/>
  <c r="F47" i="2"/>
  <c r="E47" i="2"/>
  <c r="D47" i="2"/>
  <c r="C47" i="2"/>
  <c r="G46" i="2"/>
  <c r="F46" i="2"/>
  <c r="E46" i="2"/>
  <c r="D46" i="2"/>
  <c r="C46" i="2"/>
  <c r="G45" i="2"/>
  <c r="F45" i="2"/>
  <c r="E45" i="2"/>
  <c r="D45" i="2"/>
  <c r="C45" i="2"/>
  <c r="G41" i="2"/>
  <c r="F41" i="2"/>
  <c r="E41" i="2"/>
  <c r="D41" i="2"/>
  <c r="C41" i="2"/>
  <c r="G40" i="2"/>
  <c r="F40" i="2"/>
  <c r="E40" i="2"/>
  <c r="D40" i="2"/>
  <c r="C40" i="2"/>
  <c r="F39" i="2"/>
  <c r="E39" i="2"/>
  <c r="D39" i="2"/>
  <c r="C39" i="2"/>
  <c r="G38" i="2"/>
  <c r="F38" i="2"/>
  <c r="E38" i="2"/>
  <c r="D38" i="2"/>
  <c r="C38" i="2"/>
  <c r="G37" i="2"/>
  <c r="F37" i="2"/>
  <c r="E37" i="2"/>
  <c r="D37" i="2"/>
  <c r="C37" i="2"/>
  <c r="G36" i="2"/>
  <c r="F36" i="2"/>
  <c r="E36" i="2"/>
  <c r="D36" i="2"/>
  <c r="C36" i="2"/>
  <c r="G35" i="2"/>
  <c r="F35" i="2"/>
  <c r="E35" i="2"/>
  <c r="D35" i="2"/>
  <c r="C35" i="2"/>
  <c r="G34" i="2"/>
  <c r="F34" i="2"/>
  <c r="E34" i="2"/>
  <c r="D34" i="2"/>
  <c r="C34" i="2"/>
  <c r="G33" i="2"/>
  <c r="F33" i="2"/>
  <c r="E33" i="2"/>
  <c r="D33" i="2"/>
  <c r="C33" i="2"/>
  <c r="G32" i="2"/>
  <c r="F32" i="2"/>
  <c r="E32" i="2"/>
  <c r="D32" i="2"/>
  <c r="C32" i="2"/>
  <c r="G31" i="2"/>
  <c r="F31" i="2"/>
  <c r="E31" i="2"/>
  <c r="D31" i="2"/>
  <c r="C31" i="2"/>
  <c r="G30" i="2"/>
  <c r="F30" i="2"/>
  <c r="E30" i="2"/>
  <c r="D30" i="2"/>
  <c r="C30" i="2"/>
  <c r="G29" i="2"/>
  <c r="F29" i="2"/>
  <c r="E29" i="2"/>
  <c r="D29" i="2"/>
  <c r="C29" i="2"/>
  <c r="G25" i="2"/>
  <c r="F25" i="2"/>
  <c r="E25" i="2"/>
  <c r="D25" i="2"/>
  <c r="C25" i="2"/>
  <c r="G24" i="2"/>
  <c r="F24" i="2"/>
  <c r="E24" i="2"/>
  <c r="D24" i="2"/>
  <c r="C24" i="2"/>
  <c r="G23" i="2"/>
  <c r="F23" i="2"/>
  <c r="E23" i="2"/>
  <c r="D23" i="2"/>
  <c r="C23" i="2"/>
  <c r="G22" i="2"/>
  <c r="F22" i="2"/>
  <c r="E22" i="2"/>
  <c r="D22" i="2"/>
  <c r="C22" i="2"/>
  <c r="G21" i="2"/>
  <c r="F21" i="2"/>
  <c r="E21" i="2"/>
  <c r="D21" i="2"/>
  <c r="C21" i="2"/>
  <c r="C10" i="2"/>
  <c r="D10" i="2"/>
  <c r="E10" i="2"/>
  <c r="F10" i="2"/>
  <c r="G10" i="2"/>
  <c r="C11" i="2"/>
  <c r="D11" i="2"/>
  <c r="E11" i="2"/>
  <c r="F11" i="2"/>
  <c r="G11" i="2"/>
  <c r="C12" i="2"/>
  <c r="D12" i="2"/>
  <c r="E12" i="2"/>
  <c r="F12" i="2"/>
  <c r="G12" i="2"/>
  <c r="C13" i="2"/>
  <c r="D13" i="2"/>
  <c r="E13" i="2"/>
  <c r="F13" i="2"/>
  <c r="G13" i="2"/>
  <c r="C14" i="2"/>
  <c r="D14" i="2"/>
  <c r="E14" i="2"/>
  <c r="F14" i="2"/>
  <c r="G14" i="2"/>
  <c r="C15" i="2"/>
  <c r="D15" i="2"/>
  <c r="E15" i="2"/>
  <c r="F15" i="2"/>
  <c r="G15" i="2"/>
  <c r="C16" i="2"/>
  <c r="D16" i="2"/>
  <c r="E16" i="2"/>
  <c r="F16" i="2"/>
  <c r="G16" i="2"/>
  <c r="C17" i="2"/>
  <c r="D17" i="2"/>
  <c r="E17" i="2"/>
  <c r="F17" i="2"/>
  <c r="C146" i="2" l="1"/>
  <c r="D146" i="2"/>
  <c r="E146" i="2"/>
  <c r="F146" i="2"/>
  <c r="G146" i="2"/>
  <c r="C147" i="2"/>
  <c r="D147" i="2"/>
  <c r="E147" i="2"/>
  <c r="F147" i="2"/>
  <c r="G147" i="2"/>
  <c r="C148" i="2"/>
  <c r="D148" i="2"/>
  <c r="E148" i="2"/>
  <c r="F148" i="2"/>
  <c r="G148" i="2"/>
  <c r="C149" i="2"/>
  <c r="D149" i="2"/>
  <c r="E149" i="2"/>
  <c r="F149" i="2"/>
  <c r="G149" i="2"/>
  <c r="C150" i="2"/>
  <c r="D150" i="2"/>
  <c r="E150" i="2"/>
  <c r="F150" i="2"/>
  <c r="G150" i="2"/>
  <c r="C8" i="2"/>
  <c r="D8" i="2"/>
  <c r="E8" i="2"/>
  <c r="F8" i="2"/>
  <c r="G8" i="2"/>
  <c r="C9" i="2"/>
  <c r="D9" i="2"/>
  <c r="E9" i="2"/>
  <c r="F9" i="2"/>
  <c r="G9" i="2"/>
  <c r="C145" i="2" l="1"/>
  <c r="D145" i="2"/>
  <c r="E145" i="2"/>
  <c r="F145" i="2"/>
  <c r="G145" i="2"/>
  <c r="C7" i="2"/>
  <c r="D7" i="2"/>
  <c r="E7" i="2"/>
  <c r="F7" i="2"/>
  <c r="G7" i="2"/>
  <c r="G156" i="2" l="1"/>
  <c r="F156" i="2"/>
  <c r="E156" i="2"/>
  <c r="D156" i="2"/>
  <c r="C156" i="2"/>
  <c r="G144" i="2"/>
  <c r="F144" i="2"/>
  <c r="E144" i="2"/>
  <c r="D144" i="2"/>
  <c r="C144" i="2"/>
  <c r="C6" i="2"/>
  <c r="D6" i="2"/>
  <c r="E6" i="2"/>
  <c r="F6" i="2"/>
  <c r="G6" i="2"/>
  <c r="C9" i="3" l="1"/>
  <c r="C10" i="3"/>
  <c r="C13" i="3"/>
  <c r="C12" i="3"/>
  <c r="C14" i="3"/>
  <c r="C8" i="3"/>
  <c r="C11" i="3"/>
  <c r="C7" i="3"/>
</calcChain>
</file>

<file path=xl/sharedStrings.xml><?xml version="1.0" encoding="utf-8"?>
<sst xmlns="http://schemas.openxmlformats.org/spreadsheetml/2006/main" count="1188" uniqueCount="543">
  <si>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</si>
  <si>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</si>
  <si>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</si>
  <si>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</si>
  <si>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</si>
  <si>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</si>
  <si>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</si>
  <si>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</si>
  <si>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</si>
  <si>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</si>
  <si>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</si>
  <si>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</si>
  <si>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</si>
  <si>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</si>
  <si>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</si>
  <si>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</si>
  <si>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</si>
  <si>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</si>
  <si>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</si>
  <si>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</si>
  <si>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CADETES MASCULINOS</t>
  </si>
  <si>
    <t>CADETES FEMININOS</t>
  </si>
  <si>
    <t>Idades</t>
  </si>
  <si>
    <t>Benjamins</t>
  </si>
  <si>
    <t>Juvenis</t>
  </si>
  <si>
    <t>Infantis</t>
  </si>
  <si>
    <t>Iniciados</t>
  </si>
  <si>
    <t>Cadetes</t>
  </si>
  <si>
    <t>Atletas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</si>
  <si>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</si>
  <si>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</si>
  <si>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</si>
  <si>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</si>
  <si>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</si>
  <si>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</si>
  <si>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</si>
  <si>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</si>
  <si>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</si>
  <si>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</si>
  <si>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</si>
  <si>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</si>
  <si>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</si>
  <si>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</si>
  <si>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</si>
  <si>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</si>
  <si>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</si>
  <si>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</si>
  <si>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</si>
  <si>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</si>
  <si>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21º</t>
  </si>
  <si>
    <t>22º</t>
  </si>
  <si>
    <t>23º</t>
  </si>
  <si>
    <t>24º</t>
  </si>
  <si>
    <t>25º</t>
  </si>
  <si>
    <t>26º</t>
  </si>
  <si>
    <t>27º</t>
  </si>
  <si>
    <t>28º</t>
  </si>
  <si>
    <t>29º</t>
  </si>
  <si>
    <t>30º</t>
  </si>
  <si>
    <t>31º</t>
  </si>
  <si>
    <t>32º</t>
  </si>
  <si>
    <t>33º</t>
  </si>
  <si>
    <t>34º</t>
  </si>
  <si>
    <t>35º</t>
  </si>
  <si>
    <t>36º</t>
  </si>
  <si>
    <t>37º</t>
  </si>
  <si>
    <t>38º</t>
  </si>
  <si>
    <t>39º</t>
  </si>
  <si>
    <t>40º</t>
  </si>
  <si>
    <t>41º</t>
  </si>
  <si>
    <t>42º</t>
  </si>
  <si>
    <t>43º</t>
  </si>
  <si>
    <t>44º</t>
  </si>
  <si>
    <t>45º</t>
  </si>
  <si>
    <t>46º</t>
  </si>
  <si>
    <t>47º</t>
  </si>
  <si>
    <t>48º</t>
  </si>
  <si>
    <t>49º</t>
  </si>
  <si>
    <t>50º</t>
  </si>
  <si>
    <t>51º</t>
  </si>
  <si>
    <t>52º</t>
  </si>
  <si>
    <t>53º</t>
  </si>
  <si>
    <t>54º</t>
  </si>
  <si>
    <t>55º</t>
  </si>
  <si>
    <t>56º</t>
  </si>
  <si>
    <t>57º</t>
  </si>
  <si>
    <t>58º</t>
  </si>
  <si>
    <t>59º</t>
  </si>
  <si>
    <t>60º</t>
  </si>
  <si>
    <t>61º</t>
  </si>
  <si>
    <t>62º</t>
  </si>
  <si>
    <t>63º</t>
  </si>
  <si>
    <t>64º</t>
  </si>
  <si>
    <t>65º</t>
  </si>
  <si>
    <t>66º</t>
  </si>
  <si>
    <t>67º</t>
  </si>
  <si>
    <t>68º</t>
  </si>
  <si>
    <t>69º</t>
  </si>
  <si>
    <t>70º</t>
  </si>
  <si>
    <t>71º</t>
  </si>
  <si>
    <t>72º</t>
  </si>
  <si>
    <t>73º</t>
  </si>
  <si>
    <t>74º</t>
  </si>
  <si>
    <t>75º</t>
  </si>
  <si>
    <t>76º</t>
  </si>
  <si>
    <t>77º</t>
  </si>
  <si>
    <t>78º</t>
  </si>
  <si>
    <t>79º</t>
  </si>
  <si>
    <t>80º</t>
  </si>
  <si>
    <t>81º</t>
  </si>
  <si>
    <t>82º</t>
  </si>
  <si>
    <t>83º</t>
  </si>
  <si>
    <t>84º</t>
  </si>
  <si>
    <t>85º</t>
  </si>
  <si>
    <t>86º</t>
  </si>
  <si>
    <t>87º</t>
  </si>
  <si>
    <t>88º</t>
  </si>
  <si>
    <t>89º</t>
  </si>
  <si>
    <t>90º</t>
  </si>
  <si>
    <t>91º</t>
  </si>
  <si>
    <t>92º</t>
  </si>
  <si>
    <t>93º</t>
  </si>
  <si>
    <t>94º</t>
  </si>
  <si>
    <t>95º</t>
  </si>
  <si>
    <t>96º</t>
  </si>
  <si>
    <t>97º</t>
  </si>
  <si>
    <t>98º</t>
  </si>
  <si>
    <t>99º</t>
  </si>
  <si>
    <t>100º</t>
  </si>
  <si>
    <t>101º</t>
  </si>
  <si>
    <t>102º</t>
  </si>
  <si>
    <t>103º</t>
  </si>
  <si>
    <t>104º</t>
  </si>
  <si>
    <t>105º</t>
  </si>
  <si>
    <t>106º</t>
  </si>
  <si>
    <t>107º</t>
  </si>
  <si>
    <t>108º</t>
  </si>
  <si>
    <t>109º</t>
  </si>
  <si>
    <t>110º</t>
  </si>
  <si>
    <t>111º</t>
  </si>
  <si>
    <t>112º</t>
  </si>
  <si>
    <t>113º</t>
  </si>
  <si>
    <t>114º</t>
  </si>
  <si>
    <t>115º</t>
  </si>
  <si>
    <t>116º</t>
  </si>
  <si>
    <t>117º</t>
  </si>
  <si>
    <t>118º</t>
  </si>
  <si>
    <t>119º</t>
  </si>
  <si>
    <t>120º</t>
  </si>
  <si>
    <t>121º</t>
  </si>
  <si>
    <t>122º</t>
  </si>
  <si>
    <t>123º</t>
  </si>
  <si>
    <t>124º</t>
  </si>
  <si>
    <t>125º</t>
  </si>
  <si>
    <t>126º</t>
  </si>
  <si>
    <t>127º</t>
  </si>
  <si>
    <t>128º</t>
  </si>
  <si>
    <t>129º</t>
  </si>
  <si>
    <t>130º</t>
  </si>
  <si>
    <t>131º</t>
  </si>
  <si>
    <t>132º</t>
  </si>
  <si>
    <t>133º</t>
  </si>
  <si>
    <t>134º</t>
  </si>
  <si>
    <t>135º</t>
  </si>
  <si>
    <t>136º</t>
  </si>
  <si>
    <t>137º</t>
  </si>
  <si>
    <t>138º</t>
  </si>
  <si>
    <t>139º</t>
  </si>
  <si>
    <t>140º</t>
  </si>
  <si>
    <t>141º</t>
  </si>
  <si>
    <t>142º</t>
  </si>
  <si>
    <t>143º</t>
  </si>
  <si>
    <t>144º</t>
  </si>
  <si>
    <t>145º</t>
  </si>
  <si>
    <t>146º</t>
  </si>
  <si>
    <t>147º</t>
  </si>
  <si>
    <t>148º</t>
  </si>
  <si>
    <t>149º</t>
  </si>
  <si>
    <t>150º</t>
  </si>
  <si>
    <t>151º</t>
  </si>
  <si>
    <t>152º</t>
  </si>
  <si>
    <t>153º</t>
  </si>
  <si>
    <t>154º</t>
  </si>
  <si>
    <t>155º</t>
  </si>
  <si>
    <t>156º</t>
  </si>
  <si>
    <t>157º</t>
  </si>
  <si>
    <t>158º</t>
  </si>
  <si>
    <t>159º</t>
  </si>
  <si>
    <t>160º</t>
  </si>
  <si>
    <t>161º</t>
  </si>
  <si>
    <t>162º</t>
  </si>
  <si>
    <t>163º</t>
  </si>
  <si>
    <t>164º</t>
  </si>
  <si>
    <t>165º</t>
  </si>
  <si>
    <t>166º</t>
  </si>
  <si>
    <t>167º</t>
  </si>
  <si>
    <t>168º</t>
  </si>
  <si>
    <t>169º</t>
  </si>
  <si>
    <t>170º</t>
  </si>
  <si>
    <t>171º</t>
  </si>
  <si>
    <t>172º</t>
  </si>
  <si>
    <t>173º</t>
  </si>
  <si>
    <t>174º</t>
  </si>
  <si>
    <t>175º</t>
  </si>
  <si>
    <t>176º</t>
  </si>
  <si>
    <t>177º</t>
  </si>
  <si>
    <t>178º</t>
  </si>
  <si>
    <t>179º</t>
  </si>
  <si>
    <t>180º</t>
  </si>
  <si>
    <t>181º</t>
  </si>
  <si>
    <t>182º</t>
  </si>
  <si>
    <t>183º</t>
  </si>
  <si>
    <t>184º</t>
  </si>
  <si>
    <t>185º</t>
  </si>
  <si>
    <t>186º</t>
  </si>
  <si>
    <t>187º</t>
  </si>
  <si>
    <t>188º</t>
  </si>
  <si>
    <t>189º</t>
  </si>
  <si>
    <t>190º</t>
  </si>
  <si>
    <t>191º</t>
  </si>
  <si>
    <t>192º</t>
  </si>
  <si>
    <t>193º</t>
  </si>
  <si>
    <t>194º</t>
  </si>
  <si>
    <t>195º</t>
  </si>
  <si>
    <t>196º</t>
  </si>
  <si>
    <t>197º</t>
  </si>
  <si>
    <t>198º</t>
  </si>
  <si>
    <t>199º</t>
  </si>
  <si>
    <t>200º</t>
  </si>
  <si>
    <t>201º</t>
  </si>
  <si>
    <t>202º</t>
  </si>
  <si>
    <t>203º</t>
  </si>
  <si>
    <t>204º</t>
  </si>
  <si>
    <t>205º</t>
  </si>
  <si>
    <t>206º</t>
  </si>
  <si>
    <t>207º</t>
  </si>
  <si>
    <t>208º</t>
  </si>
  <si>
    <t>209º</t>
  </si>
  <si>
    <t>210º</t>
  </si>
  <si>
    <t>211º</t>
  </si>
  <si>
    <t>M</t>
  </si>
  <si>
    <t>BEN</t>
  </si>
  <si>
    <t>INF</t>
  </si>
  <si>
    <t>INI</t>
  </si>
  <si>
    <t>JUV</t>
  </si>
  <si>
    <t>CAD</t>
  </si>
  <si>
    <t>Pimpões Triatlo</t>
  </si>
  <si>
    <t xml:space="preserve"> Filipe Rocha Vareta</t>
  </si>
  <si>
    <t>7, 8 e 9 anos (Nascidos entre 2011 e 2013)</t>
  </si>
  <si>
    <t>10 e 11 anos (Nascidos em 2009 e 2010)</t>
  </si>
  <si>
    <t>12 e 13 anos (Nascidos em 2007 e 2008)</t>
  </si>
  <si>
    <t>14 e 15 anos (Nascidos em 2005 e 2006)</t>
  </si>
  <si>
    <t>16 e 17 anos (Nascidos em 2003 e 2004)</t>
  </si>
  <si>
    <t>10 de Outubro de 2020</t>
  </si>
  <si>
    <t>I Triatlo Jovem de Caldas da Rainha - Campeonato Jovem Centro Litoral - 3ª Etapa</t>
  </si>
  <si>
    <t>Diogo Pardal </t>
  </si>
  <si>
    <t>Gabriela Gomes da Costa</t>
  </si>
  <si>
    <t>Pedro Gomes da Costa</t>
  </si>
  <si>
    <t>Alfredo Gomes da Costa</t>
  </si>
  <si>
    <t>Beatriz Gomes da Costa</t>
  </si>
  <si>
    <t>F</t>
  </si>
  <si>
    <t>Não são atribuídos pontos aos Individuais e não federados.</t>
  </si>
  <si>
    <t>Peniche Amigos Clube/ Não federado</t>
  </si>
  <si>
    <t>Inês Fernandes</t>
  </si>
  <si>
    <t>INV</t>
  </si>
  <si>
    <t>Alhandra Sporting Club</t>
  </si>
  <si>
    <t>Letícia Matias</t>
  </si>
  <si>
    <t>João Ramos</t>
  </si>
  <si>
    <t>Clube de Natação da Amadora</t>
  </si>
  <si>
    <t>Rodrigo Gato</t>
  </si>
  <si>
    <t>VAL</t>
  </si>
  <si>
    <t>Samuel Parisot</t>
  </si>
  <si>
    <t>Cláudia Dinis</t>
  </si>
  <si>
    <t>Dinis Carvalhinho</t>
  </si>
  <si>
    <t>Diogo Carvalhinho</t>
  </si>
  <si>
    <t>Francisco Castanhinha</t>
  </si>
  <si>
    <t>Gabriel Silva Oliveira</t>
  </si>
  <si>
    <t xml:space="preserve">Guilherme Rebelo </t>
  </si>
  <si>
    <t>José Neto</t>
  </si>
  <si>
    <t>Leonardo Gonçalves</t>
  </si>
  <si>
    <t xml:space="preserve">Martim Marques </t>
  </si>
  <si>
    <t>Nicholas Santos</t>
  </si>
  <si>
    <t>Sebastião Oliveira</t>
  </si>
  <si>
    <t>Tomás Dias</t>
  </si>
  <si>
    <t>André Canhoto</t>
  </si>
  <si>
    <t>Carolina Canhoto</t>
  </si>
  <si>
    <t>David dos Santos</t>
  </si>
  <si>
    <t>Tomás Pita</t>
  </si>
  <si>
    <t>Carolina Oliveira</t>
  </si>
  <si>
    <t>Sporting Clube de Portugal</t>
  </si>
  <si>
    <t>Francisco Santos</t>
  </si>
  <si>
    <t>José Ferreira</t>
  </si>
  <si>
    <t>Leonardo Sousa</t>
  </si>
  <si>
    <t>Luna  Neves</t>
  </si>
  <si>
    <t>Margarida Dias Coutinho</t>
  </si>
  <si>
    <t>Rodrigo Figueiredo</t>
  </si>
  <si>
    <t>Rodrigo Nunes</t>
  </si>
  <si>
    <t>Sofia Santos Rocha</t>
  </si>
  <si>
    <t>Afonso Ferreira</t>
  </si>
  <si>
    <t>Ana Rita Guerreiro</t>
  </si>
  <si>
    <t>Gonçalo Santos</t>
  </si>
  <si>
    <t>João Vaz</t>
  </si>
  <si>
    <t>Leonardo Conceição Reis</t>
  </si>
  <si>
    <t>Beatriz Palma</t>
  </si>
  <si>
    <t>GDR Manique de Cima</t>
  </si>
  <si>
    <t>Carolina Palma</t>
  </si>
  <si>
    <t>Gabriel Viana</t>
  </si>
  <si>
    <t>Pedro Vieira Neves</t>
  </si>
  <si>
    <t>Rita Mendes</t>
  </si>
  <si>
    <t>Maria do Carmo Vitorino</t>
  </si>
  <si>
    <t>Bruna Albuquerque</t>
  </si>
  <si>
    <t>Mariana MacKay</t>
  </si>
  <si>
    <t>Filipa Monteiro Santos</t>
  </si>
  <si>
    <t>Leonor Santos Rocha</t>
  </si>
  <si>
    <t>Raquel Sanches</t>
  </si>
  <si>
    <t>Rodrigo Neves</t>
  </si>
  <si>
    <t>Joana Alves</t>
  </si>
  <si>
    <t xml:space="preserve">Martim Guarda </t>
  </si>
  <si>
    <t>Matilde Sequeira</t>
  </si>
  <si>
    <t>David Boléo</t>
  </si>
  <si>
    <t>Afonso Farto</t>
  </si>
  <si>
    <t>Diogo Santos</t>
  </si>
  <si>
    <t>Guilherme Cambez</t>
  </si>
  <si>
    <t>Rafael Ebrero</t>
  </si>
  <si>
    <t>Sebastian Pacheco</t>
  </si>
  <si>
    <t>Tiago Madeira</t>
  </si>
  <si>
    <t>Tobias Bugliolo</t>
  </si>
  <si>
    <t>Vasco Ferreira</t>
  </si>
  <si>
    <t>Zofie Pacheco</t>
  </si>
  <si>
    <t>Sport Lisboa e Benfica</t>
  </si>
  <si>
    <t>Afonso Fazendeiro</t>
  </si>
  <si>
    <t>Ana Marcelino</t>
  </si>
  <si>
    <t>André Martins</t>
  </si>
  <si>
    <t>Bernardo Miranda</t>
  </si>
  <si>
    <t>Bernardo Mendes</t>
  </si>
  <si>
    <t>Cassilda Carvalho</t>
  </si>
  <si>
    <t>Catarina Santos</t>
  </si>
  <si>
    <t>Constança Santos</t>
  </si>
  <si>
    <t>David Cardoso</t>
  </si>
  <si>
    <t>Duarte Margarido</t>
  </si>
  <si>
    <t>Francisco Protásio</t>
  </si>
  <si>
    <t>Francisco Gomes</t>
  </si>
  <si>
    <t>Gabriel Santos</t>
  </si>
  <si>
    <t>Henrique Silva</t>
  </si>
  <si>
    <t>Hernani Mauricio</t>
  </si>
  <si>
    <t>Joana salgado</t>
  </si>
  <si>
    <t>João Prudencio</t>
  </si>
  <si>
    <t>Ricardo Pissarra</t>
  </si>
  <si>
    <t>Leonor Fazendeiro</t>
  </si>
  <si>
    <t>Leonor Roque</t>
  </si>
  <si>
    <t>Letícia Magalhães</t>
  </si>
  <si>
    <t>Luisa Miranda</t>
  </si>
  <si>
    <t>Luiz Viriato</t>
  </si>
  <si>
    <t>Luna Pereira Crispim</t>
  </si>
  <si>
    <t>Manuel Gomes</t>
  </si>
  <si>
    <t>Maria Inês Nogueira</t>
  </si>
  <si>
    <t>Rita Prudencio</t>
  </si>
  <si>
    <t>Martim Morgado</t>
  </si>
  <si>
    <t>Martim Santos</t>
  </si>
  <si>
    <t>Miguel Ferreira</t>
  </si>
  <si>
    <t>Miguel Neves</t>
  </si>
  <si>
    <t>Miguel Miranda</t>
  </si>
  <si>
    <t>Pedro Carvalho</t>
  </si>
  <si>
    <t>Rodrigo Pissarra</t>
  </si>
  <si>
    <t>Santiago Santos</t>
  </si>
  <si>
    <t>Sofia Margarido</t>
  </si>
  <si>
    <t>Tiago Ferreira</t>
  </si>
  <si>
    <t>Tiago Margarido</t>
  </si>
  <si>
    <t>Tomás Prudêncio</t>
  </si>
  <si>
    <t>Tomé Tomé</t>
  </si>
  <si>
    <t>Vasco Teló</t>
  </si>
  <si>
    <t>Vânia Pereira Crispim</t>
  </si>
  <si>
    <t>Afonso Costa</t>
  </si>
  <si>
    <t>Verónica Oliveira</t>
  </si>
  <si>
    <t>Estoril Praia Credibom</t>
  </si>
  <si>
    <t>Tomás Morais</t>
  </si>
  <si>
    <t xml:space="preserve">Maria Almeida </t>
  </si>
  <si>
    <t>Matilde Pais</t>
  </si>
  <si>
    <t>Matilde Almeida</t>
  </si>
  <si>
    <t>Daphne Siebra Zuwick</t>
  </si>
  <si>
    <t>João Nascimento</t>
  </si>
  <si>
    <t>Francisca Moreira</t>
  </si>
  <si>
    <t>Madalena Matos</t>
  </si>
  <si>
    <t xml:space="preserve">Gabriela Parreira </t>
  </si>
  <si>
    <t>Sporting Clube de Portugal/ Não federado</t>
  </si>
  <si>
    <t>Vasco Saraiva de Melo</t>
  </si>
  <si>
    <t>Marta Saraiva de Melo</t>
  </si>
  <si>
    <t>Ricardo Henriques Costa</t>
  </si>
  <si>
    <t>Válido</t>
  </si>
  <si>
    <t>António Cunha</t>
  </si>
  <si>
    <t>Afonso Serafim</t>
  </si>
  <si>
    <t>Gaspar Baltazar</t>
  </si>
  <si>
    <t>Não federado</t>
  </si>
  <si>
    <t>GDR Manique de Cima/ Não federado</t>
  </si>
  <si>
    <t>Sport Lisboa e Benfica/ Não federado</t>
  </si>
  <si>
    <t>Estoril Praia Credibom/ Não federado</t>
  </si>
  <si>
    <t>Clube de Natação da Amadora/ Não federado</t>
  </si>
  <si>
    <t>Alhandra Sporting Club/ Não federado</t>
  </si>
  <si>
    <t>Clube de Atletismo do Oeste/ Não federado</t>
  </si>
  <si>
    <t>Peniche Amigos Clube</t>
  </si>
  <si>
    <t>Serena Flor Ferreira</t>
  </si>
  <si>
    <t>Joaquim Vasconcelos</t>
  </si>
  <si>
    <t>Ricardo Costa</t>
  </si>
  <si>
    <t>Vasco Melo</t>
  </si>
  <si>
    <t>Guilherme Pita</t>
  </si>
  <si>
    <t>Daniel Pacheco</t>
  </si>
  <si>
    <t>Marta Melo</t>
  </si>
  <si>
    <t>João Pedro</t>
  </si>
  <si>
    <t>Benedita Vaz</t>
  </si>
  <si>
    <t>Rafael Pacheco</t>
  </si>
  <si>
    <t>Catarina Silva</t>
  </si>
  <si>
    <t>Diogo Ribeiro</t>
  </si>
  <si>
    <t>David Pacheco</t>
  </si>
  <si>
    <t>Inês Pedro</t>
  </si>
  <si>
    <t>Leonor Santos</t>
  </si>
  <si>
    <t>A quem não tem atribuído nº de dorsal: Entregar dorsal, touca branca e papel autocolante para a bicicleta, com o mesmo nº do dorsal</t>
  </si>
  <si>
    <t>SFRAA TRIATLO</t>
  </si>
  <si>
    <t>Gabriela Santos</t>
  </si>
  <si>
    <t>DSQ</t>
  </si>
  <si>
    <t>DNF</t>
  </si>
  <si>
    <t>António Vaz Pedro</t>
  </si>
  <si>
    <t>Tempo</t>
  </si>
  <si>
    <t>14,49,14</t>
  </si>
  <si>
    <t>15,23,78</t>
  </si>
  <si>
    <t>14,33,34</t>
  </si>
  <si>
    <t>15,16,99</t>
  </si>
  <si>
    <t>15,54,67</t>
  </si>
  <si>
    <t>16,08,49</t>
  </si>
  <si>
    <t>16,14,24</t>
  </si>
  <si>
    <t>16,14,39</t>
  </si>
  <si>
    <t>16,20,53</t>
  </si>
  <si>
    <t>16,29,07</t>
  </si>
  <si>
    <t>16,35,28</t>
  </si>
  <si>
    <t>16,56,46</t>
  </si>
  <si>
    <t>17,37,84</t>
  </si>
  <si>
    <t>18,16,17</t>
  </si>
  <si>
    <t>18,44,64</t>
  </si>
  <si>
    <t>19,17,57</t>
  </si>
  <si>
    <t>19,26,67</t>
  </si>
  <si>
    <t>19,39,34</t>
  </si>
  <si>
    <t>25,10,59</t>
  </si>
  <si>
    <t>14,41,31</t>
  </si>
  <si>
    <t>15,19,89</t>
  </si>
  <si>
    <t>16,36,31</t>
  </si>
  <si>
    <t>16,59,96</t>
  </si>
  <si>
    <t>17,08,71</t>
  </si>
  <si>
    <t>17,21,34</t>
  </si>
  <si>
    <t>17,23,07</t>
  </si>
  <si>
    <t>18,19,46</t>
  </si>
  <si>
    <t>20,29,42</t>
  </si>
  <si>
    <t>21,15,39</t>
  </si>
  <si>
    <t>22,13,07</t>
  </si>
  <si>
    <t>24,10,99</t>
  </si>
  <si>
    <t>29,57,59</t>
  </si>
  <si>
    <t>30,00,49</t>
  </si>
  <si>
    <t>30,12,34</t>
  </si>
  <si>
    <t>32,03,39</t>
  </si>
  <si>
    <t>32,46,59</t>
  </si>
  <si>
    <t>32,48,81</t>
  </si>
  <si>
    <t>33,28,64</t>
  </si>
  <si>
    <t>36,57,49</t>
  </si>
  <si>
    <t>43,25,07</t>
  </si>
  <si>
    <t>36,58,49</t>
  </si>
  <si>
    <t>7,31,58</t>
  </si>
  <si>
    <t>8,35,15</t>
  </si>
  <si>
    <t>8,39,19</t>
  </si>
  <si>
    <t>8,59,05</t>
  </si>
  <si>
    <t>10,02,22</t>
  </si>
  <si>
    <t>7,24,97</t>
  </si>
  <si>
    <t>7,25,94</t>
  </si>
  <si>
    <t>7,49,58</t>
  </si>
  <si>
    <t>7,58,97</t>
  </si>
  <si>
    <t>7,59,55</t>
  </si>
  <si>
    <t>8,04,79</t>
  </si>
  <si>
    <t>8,11,55</t>
  </si>
  <si>
    <t>8,24,69</t>
  </si>
  <si>
    <t>9,33,22</t>
  </si>
  <si>
    <t>9,33,72</t>
  </si>
  <si>
    <t>9,40,44</t>
  </si>
  <si>
    <t>10,09,90</t>
  </si>
  <si>
    <t>12,40,56</t>
  </si>
  <si>
    <t>12,47,64</t>
  </si>
  <si>
    <t>12,56,39</t>
  </si>
  <si>
    <t>13,14,53</t>
  </si>
  <si>
    <t>13,18,53</t>
  </si>
  <si>
    <t>14,07,93</t>
  </si>
  <si>
    <t>14,16,68</t>
  </si>
  <si>
    <t>14,31,04</t>
  </si>
  <si>
    <t>15,01,00</t>
  </si>
  <si>
    <t>15,37,81</t>
  </si>
  <si>
    <t>16,03,21</t>
  </si>
  <si>
    <t>17,02,68</t>
  </si>
  <si>
    <t>21,59,21</t>
  </si>
  <si>
    <t>12,22,28</t>
  </si>
  <si>
    <t>12,54,28</t>
  </si>
  <si>
    <t>12,54,89</t>
  </si>
  <si>
    <t>13,08,31</t>
  </si>
  <si>
    <t>13,21,96</t>
  </si>
  <si>
    <t>13,23,03</t>
  </si>
  <si>
    <t>13,44,36</t>
  </si>
  <si>
    <t>13,57,14</t>
  </si>
  <si>
    <t>14,15,25</t>
  </si>
  <si>
    <t>14,39,43</t>
  </si>
  <si>
    <t>14,59,31</t>
  </si>
  <si>
    <t>16,24,68</t>
  </si>
  <si>
    <t>19,41,56</t>
  </si>
  <si>
    <t>20,18,61</t>
  </si>
  <si>
    <t>22,59,36</t>
  </si>
  <si>
    <t>23,44,64</t>
  </si>
  <si>
    <t>23,50,48</t>
  </si>
  <si>
    <t>24,32,68</t>
  </si>
  <si>
    <t>25,00,86</t>
  </si>
  <si>
    <t>25,08,81</t>
  </si>
  <si>
    <t>25,11,56</t>
  </si>
  <si>
    <t>25,13,45</t>
  </si>
  <si>
    <t>25,14,14</t>
  </si>
  <si>
    <t>25,19,04</t>
  </si>
  <si>
    <t>26,32,06</t>
  </si>
  <si>
    <t>26,50,61</t>
  </si>
  <si>
    <t>26,53,96</t>
  </si>
  <si>
    <t>27,08,14</t>
  </si>
  <si>
    <t>27,14,96</t>
  </si>
  <si>
    <t>27,21,28</t>
  </si>
  <si>
    <t>27,22,14</t>
  </si>
  <si>
    <t>27,56,50</t>
  </si>
  <si>
    <t>27,35,81</t>
  </si>
  <si>
    <t>28,24,43</t>
  </si>
  <si>
    <t>29,52,04</t>
  </si>
  <si>
    <t>29,53,28</t>
  </si>
  <si>
    <t>23,44,78</t>
  </si>
  <si>
    <t>24,42,64</t>
  </si>
  <si>
    <t>24,44,46</t>
  </si>
  <si>
    <t>25,12,78</t>
  </si>
  <si>
    <t>27,10,06</t>
  </si>
  <si>
    <t>27,29,39</t>
  </si>
  <si>
    <t>28,48,68</t>
  </si>
  <si>
    <t>29,12,11</t>
  </si>
  <si>
    <t>30,14,53</t>
  </si>
  <si>
    <t>32,24,43</t>
  </si>
  <si>
    <t>33,17,47</t>
  </si>
  <si>
    <t>46,45,87</t>
  </si>
  <si>
    <t>22,09,96</t>
  </si>
  <si>
    <t>26,31,31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</si>
</sst>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3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charset val="1"/>
    </font>
    <font>
      <sz val="10"/>
      <color rgb="FF333333"/>
      <name val="Arial"/>
      <family val="2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0"/>
      <color rgb="FF000000"/>
      <name val="Times New Roman"/>
      <family val="1"/>
    </font>
    <font>
      <sz val="11"/>
      <color rgb="FF000000"/>
      <name val="Calibri"/>
      <family val="2"/>
      <scheme val="minor"/>
    </font>
    <font>
      <sz val="11"/>
      <color theme="0"/>
      <name val="Calibri"/>
      <family val="2"/>
    </font>
    <font>
      <sz val="11"/>
      <color indexed="8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D9D9D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3">
    <xf numFmtId="0" fontId="0" fillId="0" borderId="0"/>
    <xf numFmtId="0" fontId="5" fillId="0" borderId="0"/>
    <xf numFmtId="0" fontId="4" fillId="0" borderId="0"/>
    <xf numFmtId="0" fontId="20" fillId="0" borderId="0" applyNumberFormat="0" applyFill="0" applyBorder="0" applyAlignment="0" applyProtection="0"/>
    <xf numFmtId="0" fontId="21" fillId="0" borderId="4" applyNumberFormat="0" applyFill="0" applyAlignment="0" applyProtection="0"/>
    <xf numFmtId="0" fontId="22" fillId="0" borderId="5" applyNumberFormat="0" applyFill="0" applyAlignment="0" applyProtection="0"/>
    <xf numFmtId="0" fontId="23" fillId="0" borderId="6" applyNumberFormat="0" applyFill="0" applyAlignment="0" applyProtection="0"/>
    <xf numFmtId="0" fontId="23" fillId="0" borderId="0" applyNumberFormat="0" applyFill="0" applyBorder="0" applyAlignment="0" applyProtection="0"/>
    <xf numFmtId="0" fontId="24" fillId="4" borderId="0" applyNumberFormat="0" applyBorder="0" applyAlignment="0" applyProtection="0"/>
    <xf numFmtId="0" fontId="25" fillId="5" borderId="0" applyNumberFormat="0" applyBorder="0" applyAlignment="0" applyProtection="0"/>
    <xf numFmtId="0" fontId="26" fillId="6" borderId="0" applyNumberFormat="0" applyBorder="0" applyAlignment="0" applyProtection="0"/>
    <xf numFmtId="0" fontId="27" fillId="7" borderId="7" applyNumberFormat="0" applyAlignment="0" applyProtection="0"/>
    <xf numFmtId="0" fontId="28" fillId="8" borderId="8" applyNumberFormat="0" applyAlignment="0" applyProtection="0"/>
    <xf numFmtId="0" fontId="29" fillId="8" borderId="7" applyNumberFormat="0" applyAlignment="0" applyProtection="0"/>
    <xf numFmtId="0" fontId="30" fillId="0" borderId="9" applyNumberFormat="0" applyFill="0" applyAlignment="0" applyProtection="0"/>
    <xf numFmtId="0" fontId="31" fillId="9" borderId="10" applyNumberFormat="0" applyAlignment="0" applyProtection="0"/>
    <xf numFmtId="0" fontId="17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12" applyNumberFormat="0" applyFill="0" applyAlignment="0" applyProtection="0"/>
    <xf numFmtId="0" fontId="34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34" fillId="14" borderId="0" applyNumberFormat="0" applyBorder="0" applyAlignment="0" applyProtection="0"/>
    <xf numFmtId="0" fontId="34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4" fillId="18" borderId="0" applyNumberFormat="0" applyBorder="0" applyAlignment="0" applyProtection="0"/>
    <xf numFmtId="0" fontId="34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4" fillId="22" borderId="0" applyNumberFormat="0" applyBorder="0" applyAlignment="0" applyProtection="0"/>
    <xf numFmtId="0" fontId="34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34" fillId="26" borderId="0" applyNumberFormat="0" applyBorder="0" applyAlignment="0" applyProtection="0"/>
    <xf numFmtId="0" fontId="34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34" fillId="30" borderId="0" applyNumberFormat="0" applyBorder="0" applyAlignment="0" applyProtection="0"/>
    <xf numFmtId="0" fontId="34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  <xf numFmtId="0" fontId="34" fillId="34" borderId="0" applyNumberFormat="0" applyBorder="0" applyAlignment="0" applyProtection="0"/>
    <xf numFmtId="0" fontId="3" fillId="0" borderId="0"/>
    <xf numFmtId="0" fontId="3" fillId="10" borderId="11" applyNumberFormat="0" applyFont="0" applyAlignment="0" applyProtection="0"/>
    <xf numFmtId="0" fontId="35" fillId="0" borderId="0"/>
    <xf numFmtId="0" fontId="36" fillId="0" borderId="0"/>
    <xf numFmtId="0" fontId="2" fillId="0" borderId="0"/>
    <xf numFmtId="0" fontId="2" fillId="0" borderId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0" borderId="0"/>
    <xf numFmtId="0" fontId="2" fillId="10" borderId="11" applyNumberFormat="0" applyFont="0" applyAlignment="0" applyProtection="0"/>
  </cellStyleXfs>
  <cellXfs count="125">
    <xf numFmtId="0" fontId="0" fillId="0" borderId="0" xfId="0"/>
    <xf numFmtId="0" fontId="6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0" fillId="0" borderId="0" xfId="0" applyBorder="1" applyAlignment="1">
      <alignment horizontal="center"/>
    </xf>
    <xf numFmtId="0" fontId="0" fillId="0" borderId="0" xfId="0" applyBorder="1"/>
    <xf numFmtId="0" fontId="6" fillId="0" borderId="0" xfId="0" applyFont="1" applyBorder="1" applyAlignment="1"/>
    <xf numFmtId="0" fontId="6" fillId="0" borderId="0" xfId="0" applyFont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2" borderId="2" xfId="0" applyFont="1" applyFill="1" applyBorder="1" applyAlignment="1"/>
    <xf numFmtId="0" fontId="0" fillId="0" borderId="0" xfId="0" applyBorder="1"/>
    <xf numFmtId="0" fontId="7" fillId="0" borderId="0" xfId="0" applyFont="1" applyFill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13" fillId="0" borderId="0" xfId="0" applyFont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1" fontId="12" fillId="0" borderId="0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45" fontId="9" fillId="0" borderId="0" xfId="0" applyNumberFormat="1" applyFont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Fill="1" applyAlignment="1">
      <alignment vertical="center"/>
    </xf>
    <xf numFmtId="0" fontId="15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1" fontId="18" fillId="3" borderId="3" xfId="0" applyNumberFormat="1" applyFont="1" applyFill="1" applyBorder="1" applyAlignment="1">
      <alignment horizontal="center" vertical="center"/>
    </xf>
    <xf numFmtId="1" fontId="18" fillId="3" borderId="1" xfId="0" applyNumberFormat="1" applyFont="1" applyFill="1" applyBorder="1" applyAlignment="1">
      <alignment horizontal="center" vertical="center"/>
    </xf>
    <xf numFmtId="1" fontId="19" fillId="3" borderId="1" xfId="0" applyNumberFormat="1" applyFont="1" applyFill="1" applyBorder="1" applyAlignment="1">
      <alignment horizontal="center" vertical="center"/>
    </xf>
    <xf numFmtId="0" fontId="37" fillId="0" borderId="13" xfId="46" applyNumberFormat="1" applyFont="1" applyFill="1" applyBorder="1" applyAlignment="1">
      <alignment horizontal="center" vertical="center" shrinkToFit="1"/>
    </xf>
    <xf numFmtId="0" fontId="9" fillId="0" borderId="13" xfId="0" applyFont="1" applyBorder="1" applyAlignment="1">
      <alignment horizontal="center" vertical="center"/>
    </xf>
    <xf numFmtId="0" fontId="9" fillId="0" borderId="13" xfId="0" applyFont="1" applyBorder="1" applyAlignment="1">
      <alignment vertical="center"/>
    </xf>
    <xf numFmtId="0" fontId="8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5" fillId="0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vertical="center" shrinkToFit="1"/>
    </xf>
    <xf numFmtId="0" fontId="8" fillId="0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horizontal="left" vertical="center"/>
    </xf>
    <xf numFmtId="1" fontId="16" fillId="0" borderId="13" xfId="0" applyNumberFormat="1" applyFont="1" applyFill="1" applyBorder="1" applyAlignment="1">
      <alignment horizontal="center" vertical="center"/>
    </xf>
    <xf numFmtId="0" fontId="16" fillId="0" borderId="13" xfId="0" applyFont="1" applyFill="1" applyBorder="1" applyAlignment="1">
      <alignment horizontal="center" vertical="center"/>
    </xf>
    <xf numFmtId="0" fontId="16" fillId="0" borderId="13" xfId="0" applyFont="1" applyFill="1" applyBorder="1" applyAlignment="1">
      <alignment horizontal="left" vertical="center"/>
    </xf>
    <xf numFmtId="0" fontId="16" fillId="0" borderId="13" xfId="0" applyFont="1" applyFill="1" applyBorder="1" applyAlignment="1">
      <alignment horizontal="center" vertical="center" shrinkToFit="1"/>
    </xf>
    <xf numFmtId="0" fontId="0" fillId="0" borderId="13" xfId="0" applyBorder="1" applyAlignment="1">
      <alignment horizontal="center"/>
    </xf>
    <xf numFmtId="0" fontId="15" fillId="0" borderId="13" xfId="0" applyFont="1" applyFill="1" applyBorder="1" applyAlignment="1">
      <alignment horizontal="center" vertical="center"/>
    </xf>
    <xf numFmtId="1" fontId="0" fillId="0" borderId="13" xfId="0" applyNumberFormat="1" applyBorder="1" applyAlignment="1">
      <alignment horizontal="center"/>
    </xf>
    <xf numFmtId="0" fontId="0" fillId="0" borderId="13" xfId="0" applyFill="1" applyBorder="1" applyAlignment="1">
      <alignment horizontal="center"/>
    </xf>
    <xf numFmtId="1" fontId="37" fillId="0" borderId="13" xfId="46" applyNumberFormat="1" applyFont="1" applyFill="1" applyBorder="1" applyAlignment="1">
      <alignment horizontal="center" vertical="center" shrinkToFit="1"/>
    </xf>
    <xf numFmtId="1" fontId="38" fillId="0" borderId="13" xfId="46" applyNumberFormat="1" applyFont="1" applyFill="1" applyBorder="1" applyAlignment="1">
      <alignment horizontal="center" vertical="center" shrinkToFit="1"/>
    </xf>
    <xf numFmtId="1" fontId="11" fillId="0" borderId="13" xfId="0" applyNumberFormat="1" applyFont="1" applyBorder="1" applyAlignment="1">
      <alignment horizontal="center" vertical="center" wrapText="1"/>
    </xf>
    <xf numFmtId="1" fontId="37" fillId="0" borderId="0" xfId="46" applyNumberFormat="1" applyFont="1" applyFill="1" applyBorder="1" applyAlignment="1">
      <alignment horizontal="center" vertical="center" shrinkToFit="1"/>
    </xf>
    <xf numFmtId="0" fontId="8" fillId="0" borderId="13" xfId="0" applyNumberFormat="1" applyFont="1" applyFill="1" applyBorder="1" applyAlignment="1">
      <alignment horizontal="center" vertical="center"/>
    </xf>
    <xf numFmtId="1" fontId="0" fillId="0" borderId="13" xfId="0" applyNumberFormat="1" applyFont="1" applyBorder="1" applyAlignment="1">
      <alignment horizontal="center" vertical="center" wrapText="1"/>
    </xf>
    <xf numFmtId="0" fontId="13" fillId="2" borderId="13" xfId="0" applyFont="1" applyFill="1" applyBorder="1" applyAlignment="1">
      <alignment horizontal="center" vertical="center"/>
    </xf>
    <xf numFmtId="0" fontId="37" fillId="0" borderId="0" xfId="46" applyNumberFormat="1" applyFont="1" applyFill="1" applyBorder="1" applyAlignment="1">
      <alignment horizontal="center" vertical="center" shrinkToFit="1"/>
    </xf>
    <xf numFmtId="0" fontId="13" fillId="0" borderId="0" xfId="0" applyFont="1" applyFill="1" applyBorder="1" applyAlignment="1">
      <alignment horizontal="center" vertical="center"/>
    </xf>
    <xf numFmtId="45" fontId="13" fillId="0" borderId="0" xfId="0" applyNumberFormat="1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left" vertical="center" wrapText="1"/>
    </xf>
    <xf numFmtId="0" fontId="15" fillId="0" borderId="13" xfId="0" applyFont="1" applyBorder="1" applyAlignment="1">
      <alignment horizontal="center" vertical="center"/>
    </xf>
    <xf numFmtId="0" fontId="15" fillId="0" borderId="13" xfId="0" applyFont="1" applyBorder="1"/>
    <xf numFmtId="14" fontId="15" fillId="0" borderId="13" xfId="0" applyNumberFormat="1" applyFont="1" applyBorder="1" applyAlignment="1">
      <alignment horizontal="center" vertical="center"/>
    </xf>
    <xf numFmtId="0" fontId="0" fillId="0" borderId="13" xfId="0" applyBorder="1"/>
    <xf numFmtId="0" fontId="19" fillId="0" borderId="0" xfId="0" applyFont="1" applyBorder="1" applyAlignment="1">
      <alignment horizontal="center" vertical="center"/>
    </xf>
    <xf numFmtId="14" fontId="19" fillId="0" borderId="0" xfId="0" applyNumberFormat="1" applyFont="1" applyBorder="1" applyAlignment="1">
      <alignment horizontal="center" vertical="center"/>
    </xf>
    <xf numFmtId="0" fontId="39" fillId="0" borderId="0" xfId="0" applyFont="1" applyBorder="1"/>
    <xf numFmtId="0" fontId="15" fillId="0" borderId="13" xfId="0" applyFont="1" applyFill="1" applyBorder="1" applyAlignment="1">
      <alignment horizontal="left" vertical="center"/>
    </xf>
    <xf numFmtId="0" fontId="10" fillId="35" borderId="0" xfId="0" applyFont="1" applyFill="1" applyBorder="1" applyAlignment="1">
      <alignment vertical="center"/>
    </xf>
    <xf numFmtId="0" fontId="8" fillId="35" borderId="0" xfId="0" applyFont="1" applyFill="1" applyBorder="1" applyAlignment="1">
      <alignment horizontal="center" vertical="center"/>
    </xf>
    <xf numFmtId="0" fontId="9" fillId="35" borderId="0" xfId="0" applyFont="1" applyFill="1" applyBorder="1" applyAlignment="1">
      <alignment vertical="center"/>
    </xf>
    <xf numFmtId="0" fontId="13" fillId="35" borderId="0" xfId="0" applyFont="1" applyFill="1" applyBorder="1" applyAlignment="1">
      <alignment horizontal="center" vertical="center"/>
    </xf>
    <xf numFmtId="45" fontId="13" fillId="35" borderId="0" xfId="0" applyNumberFormat="1" applyFont="1" applyFill="1" applyBorder="1" applyAlignment="1">
      <alignment horizontal="center" vertical="center"/>
    </xf>
    <xf numFmtId="0" fontId="15" fillId="0" borderId="13" xfId="0" applyFont="1" applyBorder="1" applyAlignment="1">
      <alignment vertical="center"/>
    </xf>
    <xf numFmtId="14" fontId="40" fillId="0" borderId="13" xfId="0" applyNumberFormat="1" applyFont="1" applyBorder="1" applyAlignment="1">
      <alignment horizontal="center" vertical="center"/>
    </xf>
    <xf numFmtId="0" fontId="40" fillId="0" borderId="13" xfId="0" applyFont="1" applyBorder="1" applyAlignment="1">
      <alignment horizontal="center" vertical="center"/>
    </xf>
    <xf numFmtId="0" fontId="40" fillId="0" borderId="13" xfId="0" applyFont="1" applyBorder="1" applyAlignment="1">
      <alignment vertical="center"/>
    </xf>
    <xf numFmtId="0" fontId="40" fillId="0" borderId="13" xfId="0" applyFont="1" applyBorder="1" applyAlignment="1">
      <alignment horizontal="left" vertical="center"/>
    </xf>
    <xf numFmtId="14" fontId="15" fillId="0" borderId="13" xfId="0" applyNumberFormat="1" applyFont="1" applyFill="1" applyBorder="1" applyAlignment="1">
      <alignment horizontal="center" vertical="center"/>
    </xf>
    <xf numFmtId="0" fontId="15" fillId="36" borderId="13" xfId="0" applyFont="1" applyFill="1" applyBorder="1" applyAlignment="1">
      <alignment horizontal="center" vertical="center"/>
    </xf>
    <xf numFmtId="0" fontId="15" fillId="37" borderId="13" xfId="0" applyFont="1" applyFill="1" applyBorder="1" applyAlignment="1">
      <alignment horizontal="center" vertical="center"/>
    </xf>
    <xf numFmtId="0" fontId="15" fillId="35" borderId="13" xfId="0" applyFont="1" applyFill="1" applyBorder="1" applyAlignment="1">
      <alignment horizontal="center" vertical="center"/>
    </xf>
    <xf numFmtId="0" fontId="15" fillId="38" borderId="13" xfId="0" applyFont="1" applyFill="1" applyBorder="1" applyAlignment="1">
      <alignment horizontal="center" vertical="center"/>
    </xf>
    <xf numFmtId="0" fontId="15" fillId="39" borderId="13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left" vertical="center" wrapText="1"/>
    </xf>
    <xf numFmtId="0" fontId="40" fillId="0" borderId="13" xfId="0" applyFont="1" applyFill="1" applyBorder="1" applyAlignment="1">
      <alignment vertical="center"/>
    </xf>
    <xf numFmtId="0" fontId="12" fillId="0" borderId="13" xfId="0" applyFont="1" applyBorder="1"/>
    <xf numFmtId="0" fontId="12" fillId="0" borderId="13" xfId="0" applyFont="1" applyBorder="1" applyAlignment="1">
      <alignment horizontal="center" vertical="center"/>
    </xf>
    <xf numFmtId="14" fontId="12" fillId="0" borderId="13" xfId="0" applyNumberFormat="1" applyFont="1" applyBorder="1" applyAlignment="1">
      <alignment horizontal="center" vertical="center"/>
    </xf>
    <xf numFmtId="0" fontId="19" fillId="0" borderId="13" xfId="0" applyFont="1" applyBorder="1" applyAlignment="1">
      <alignment horizontal="center"/>
    </xf>
    <xf numFmtId="14" fontId="19" fillId="0" borderId="13" xfId="0" applyNumberFormat="1" applyFont="1" applyBorder="1" applyAlignment="1">
      <alignment horizontal="center"/>
    </xf>
    <xf numFmtId="0" fontId="19" fillId="0" borderId="13" xfId="0" applyFont="1" applyBorder="1"/>
    <xf numFmtId="0" fontId="1" fillId="0" borderId="13" xfId="0" applyFont="1" applyFill="1" applyBorder="1" applyAlignment="1">
      <alignment horizontal="center"/>
    </xf>
    <xf numFmtId="0" fontId="1" fillId="0" borderId="13" xfId="0" applyFont="1" applyFill="1" applyBorder="1"/>
    <xf numFmtId="14" fontId="1" fillId="0" borderId="13" xfId="0" applyNumberFormat="1" applyFont="1" applyFill="1" applyBorder="1" applyAlignment="1">
      <alignment horizontal="center"/>
    </xf>
    <xf numFmtId="0" fontId="40" fillId="36" borderId="13" xfId="0" applyFont="1" applyFill="1" applyBorder="1" applyAlignment="1">
      <alignment horizontal="center" vertical="center"/>
    </xf>
    <xf numFmtId="14" fontId="1" fillId="36" borderId="13" xfId="0" applyNumberFormat="1" applyFont="1" applyFill="1" applyBorder="1" applyAlignment="1">
      <alignment horizontal="center"/>
    </xf>
    <xf numFmtId="0" fontId="1" fillId="36" borderId="13" xfId="0" applyFont="1" applyFill="1" applyBorder="1" applyAlignment="1">
      <alignment horizontal="center"/>
    </xf>
    <xf numFmtId="0" fontId="31" fillId="40" borderId="13" xfId="0" applyFont="1" applyFill="1" applyBorder="1" applyAlignment="1">
      <alignment horizontal="center" vertical="center"/>
    </xf>
    <xf numFmtId="0" fontId="34" fillId="40" borderId="13" xfId="0" applyFont="1" applyFill="1" applyBorder="1" applyAlignment="1">
      <alignment horizontal="center" vertical="center"/>
    </xf>
    <xf numFmtId="0" fontId="41" fillId="40" borderId="13" xfId="0" applyFont="1" applyFill="1" applyBorder="1" applyAlignment="1">
      <alignment horizontal="center"/>
    </xf>
    <xf numFmtId="0" fontId="34" fillId="40" borderId="0" xfId="0" applyFont="1" applyFill="1" applyBorder="1" applyAlignment="1">
      <alignment horizontal="center" vertical="center"/>
    </xf>
    <xf numFmtId="0" fontId="9" fillId="40" borderId="13" xfId="0" applyFont="1" applyFill="1" applyBorder="1" applyAlignment="1">
      <alignment vertical="center"/>
    </xf>
    <xf numFmtId="0" fontId="9" fillId="0" borderId="13" xfId="0" applyFont="1" applyFill="1" applyBorder="1" applyAlignment="1">
      <alignment vertical="center"/>
    </xf>
    <xf numFmtId="0" fontId="9" fillId="0" borderId="13" xfId="0" applyFont="1" applyFill="1" applyBorder="1" applyAlignment="1">
      <alignment horizontal="center" vertical="center"/>
    </xf>
    <xf numFmtId="0" fontId="42" fillId="0" borderId="13" xfId="46" applyNumberFormat="1" applyFont="1" applyFill="1" applyBorder="1" applyAlignment="1">
      <alignment horizontal="center" vertical="center" shrinkToFit="1"/>
    </xf>
    <xf numFmtId="0" fontId="1" fillId="0" borderId="13" xfId="0" applyFont="1" applyFill="1" applyBorder="1" applyAlignment="1">
      <alignment vertical="center"/>
    </xf>
    <xf numFmtId="0" fontId="6" fillId="2" borderId="13" xfId="0" applyFont="1" applyFill="1" applyBorder="1" applyAlignment="1">
      <alignment horizontal="center"/>
    </xf>
    <xf numFmtId="0" fontId="6" fillId="2" borderId="13" xfId="0" applyFont="1" applyFill="1" applyBorder="1" applyAlignment="1"/>
    <xf numFmtId="0" fontId="9" fillId="0" borderId="13" xfId="0" applyNumberFormat="1" applyFont="1" applyBorder="1" applyAlignment="1">
      <alignment vertical="center"/>
    </xf>
    <xf numFmtId="21" fontId="9" fillId="0" borderId="13" xfId="0" applyNumberFormat="1" applyFont="1" applyBorder="1" applyAlignment="1">
      <alignment horizontal="center" vertical="center"/>
    </xf>
    <xf numFmtId="0" fontId="9" fillId="0" borderId="13" xfId="0" applyNumberFormat="1" applyFont="1" applyBorder="1" applyAlignment="1">
      <alignment horizontal="center" vertical="center"/>
    </xf>
    <xf numFmtId="21" fontId="9" fillId="0" borderId="13" xfId="0" applyNumberFormat="1" applyFont="1" applyFill="1" applyBorder="1" applyAlignment="1">
      <alignment horizontal="center" vertical="center"/>
    </xf>
    <xf numFmtId="0" fontId="9" fillId="0" borderId="13" xfId="0" applyNumberFormat="1" applyFont="1" applyFill="1" applyBorder="1" applyAlignment="1">
      <alignment horizontal="center" vertical="center"/>
    </xf>
    <xf numFmtId="1" fontId="9" fillId="0" borderId="13" xfId="0" applyNumberFormat="1" applyFont="1" applyBorder="1" applyAlignment="1">
      <alignment horizontal="center" vertical="center"/>
    </xf>
    <xf numFmtId="0" fontId="15" fillId="0" borderId="0" xfId="0" applyFont="1" applyFill="1" applyBorder="1" applyAlignment="1">
      <alignment horizontal="left" vertical="center" wrapText="1"/>
    </xf>
    <xf numFmtId="0" fontId="15" fillId="36" borderId="0" xfId="0" applyFont="1" applyFill="1" applyBorder="1" applyAlignment="1">
      <alignment horizontal="left" vertical="center" wrapText="1"/>
    </xf>
    <xf numFmtId="0" fontId="6" fillId="0" borderId="0" xfId="0" applyFont="1" applyBorder="1" applyAlignment="1">
      <alignment horizontal="left"/>
    </xf>
  </cellXfs>
  <cellStyles count="63">
    <cellStyle name="20% - Cor1" xfId="20" builtinId="30" customBuiltin="1"/>
    <cellStyle name="20% - Cor1 2" xfId="49"/>
    <cellStyle name="20% - Cor2" xfId="24" builtinId="34" customBuiltin="1"/>
    <cellStyle name="20% - Cor2 2" xfId="51"/>
    <cellStyle name="20% - Cor3" xfId="28" builtinId="38" customBuiltin="1"/>
    <cellStyle name="20% - Cor3 2" xfId="53"/>
    <cellStyle name="20% - Cor4" xfId="32" builtinId="42" customBuiltin="1"/>
    <cellStyle name="20% - Cor4 2" xfId="55"/>
    <cellStyle name="20% - Cor5" xfId="36" builtinId="46" customBuiltin="1"/>
    <cellStyle name="20% - Cor5 2" xfId="57"/>
    <cellStyle name="20% - Cor6" xfId="40" builtinId="50" customBuiltin="1"/>
    <cellStyle name="20% - Cor6 2" xfId="59"/>
    <cellStyle name="40% - Cor1" xfId="21" builtinId="31" customBuiltin="1"/>
    <cellStyle name="40% - Cor1 2" xfId="50"/>
    <cellStyle name="40% - Cor2" xfId="25" builtinId="35" customBuiltin="1"/>
    <cellStyle name="40% - Cor2 2" xfId="52"/>
    <cellStyle name="40% - Cor3" xfId="29" builtinId="39" customBuiltin="1"/>
    <cellStyle name="40% - Cor3 2" xfId="54"/>
    <cellStyle name="40% - Cor4" xfId="33" builtinId="43" customBuiltin="1"/>
    <cellStyle name="40% - Cor4 2" xfId="56"/>
    <cellStyle name="40% - Cor5" xfId="37" builtinId="47" customBuiltin="1"/>
    <cellStyle name="40% - Cor5 2" xfId="58"/>
    <cellStyle name="40% - Cor6" xfId="41" builtinId="51" customBuiltin="1"/>
    <cellStyle name="40% - Cor6 2" xfId="60"/>
    <cellStyle name="60% - Cor1" xfId="22" builtinId="32" customBuiltin="1"/>
    <cellStyle name="60% - Cor2" xfId="26" builtinId="36" customBuiltin="1"/>
    <cellStyle name="60% - Cor3" xfId="30" builtinId="40" customBuiltin="1"/>
    <cellStyle name="60% - Cor4" xfId="34" builtinId="44" customBuiltin="1"/>
    <cellStyle name="60% - Cor5" xfId="38" builtinId="48" customBuiltin="1"/>
    <cellStyle name="60% - Cor6" xfId="42" builtinId="52" customBuiltin="1"/>
    <cellStyle name="Cabeçalho 1" xfId="4" builtinId="16" customBuiltin="1"/>
    <cellStyle name="Cabeçalho 2" xfId="5" builtinId="17" customBuiltin="1"/>
    <cellStyle name="Cabeçalho 3" xfId="6" builtinId="18" customBuiltin="1"/>
    <cellStyle name="Cabeçalho 4" xfId="7" builtinId="19" customBuiltin="1"/>
    <cellStyle name="Cálculo" xfId="13" builtinId="22" customBuiltin="1"/>
    <cellStyle name="Célula Ligada" xfId="14" builtinId="24" customBuiltin="1"/>
    <cellStyle name="Cor1" xfId="19" builtinId="29" customBuiltin="1"/>
    <cellStyle name="Cor2" xfId="23" builtinId="33" customBuiltin="1"/>
    <cellStyle name="Cor3" xfId="27" builtinId="37" customBuiltin="1"/>
    <cellStyle name="Cor4" xfId="31" builtinId="41" customBuiltin="1"/>
    <cellStyle name="Cor5" xfId="35" builtinId="45" customBuiltin="1"/>
    <cellStyle name="Cor6" xfId="39" builtinId="49" customBuiltin="1"/>
    <cellStyle name="Correto" xfId="8" builtinId="26" customBuiltin="1"/>
    <cellStyle name="Entrada" xfId="11" builtinId="20" customBuiltin="1"/>
    <cellStyle name="Incorreto" xfId="9" builtinId="27" customBuiltin="1"/>
    <cellStyle name="Neutro" xfId="10" builtinId="28" customBuiltin="1"/>
    <cellStyle name="Normal" xfId="0" builtinId="0"/>
    <cellStyle name="Normal 2" xfId="1"/>
    <cellStyle name="Normal 2 2" xfId="47"/>
    <cellStyle name="Normal 3" xfId="2"/>
    <cellStyle name="Normal 3 2" xfId="48"/>
    <cellStyle name="Normal 4" xfId="43"/>
    <cellStyle name="Normal 4 2" xfId="61"/>
    <cellStyle name="Normal 5" xfId="45"/>
    <cellStyle name="Normal_Folha1" xfId="46"/>
    <cellStyle name="Nota 2" xfId="44"/>
    <cellStyle name="Nota 2 2" xfId="62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otal" xfId="18" builtinId="25" customBuiltin="1"/>
    <cellStyle name="Verificar Célula" xfId="15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56"/>
  <sheetViews>
    <sheetView view="pageBreakPreview" topLeftCell="A129" zoomScaleNormal="100" zoomScaleSheetLayoutView="100" workbookViewId="0">
      <selection activeCell="D136" sqref="D136"/>
    </sheetView>
  </sheetViews>
  <sheetFormatPr defaultColWidth="9.140625" defaultRowHeight="15" x14ac:dyDescent="0.25"/>
  <cols>
    <col min="1" max="1" width="8.7109375" style="44" customWidth="1"/>
    <col min="2" max="2" width="9.28515625" style="44" customWidth="1"/>
    <col min="3" max="3" width="6.28515625" style="44" customWidth="1"/>
    <col min="4" max="4" width="23.28515625" style="47" bestFit="1" customWidth="1"/>
    <col min="5" max="5" width="13.5703125" style="44" customWidth="1"/>
    <col min="6" max="6" width="6" style="44" customWidth="1"/>
    <col min="7" max="7" width="3.42578125" style="108" customWidth="1"/>
    <col min="8" max="8" width="41.42578125" style="45" customWidth="1"/>
    <col min="9" max="9" width="8.28515625" style="43" customWidth="1"/>
    <col min="10" max="10" width="10.7109375" style="43" bestFit="1" customWidth="1"/>
    <col min="11" max="11" width="41.7109375" style="43" bestFit="1" customWidth="1"/>
    <col min="12" max="16384" width="9.140625" style="43"/>
  </cols>
  <sheetData>
    <row r="1" spans="1:11" ht="18" customHeight="1" x14ac:dyDescent="0.25">
      <c r="A1" s="48" t="s">
        <v>0</v>
      </c>
      <c r="B1" s="49" t="s">
        <v>1</v>
      </c>
      <c r="C1" s="49" t="s">
        <v>2</v>
      </c>
      <c r="D1" s="50" t="s">
        <v>3</v>
      </c>
      <c r="E1" s="49" t="s">
        <v>4</v>
      </c>
      <c r="F1" s="49" t="s">
        <v>5</v>
      </c>
      <c r="G1" s="105" t="s">
        <v>6</v>
      </c>
      <c r="H1" s="51" t="s">
        <v>7</v>
      </c>
    </row>
    <row r="2" spans="1:11" ht="15" customHeight="1" x14ac:dyDescent="0.25">
      <c r="A2" s="82">
        <v>5376</v>
      </c>
      <c r="B2" s="82">
        <v>106759</v>
      </c>
      <c r="C2" s="86" t="s">
        <v>241</v>
      </c>
      <c r="D2" s="83" t="s">
        <v>357</v>
      </c>
      <c r="E2" s="81">
        <v>41359</v>
      </c>
      <c r="F2" s="82" t="s">
        <v>240</v>
      </c>
      <c r="G2" s="106" t="s">
        <v>270</v>
      </c>
      <c r="H2" s="83" t="s">
        <v>329</v>
      </c>
      <c r="J2" s="28" t="s">
        <v>2</v>
      </c>
      <c r="K2" s="28" t="s">
        <v>22</v>
      </c>
    </row>
    <row r="3" spans="1:11" ht="15" customHeight="1" x14ac:dyDescent="0.25">
      <c r="A3" s="82">
        <v>5654</v>
      </c>
      <c r="B3" s="82"/>
      <c r="C3" s="86" t="s">
        <v>241</v>
      </c>
      <c r="D3" s="83" t="s">
        <v>266</v>
      </c>
      <c r="E3" s="81">
        <v>41102</v>
      </c>
      <c r="F3" s="102" t="s">
        <v>260</v>
      </c>
      <c r="G3" s="106" t="s">
        <v>264</v>
      </c>
      <c r="H3" s="83" t="s">
        <v>392</v>
      </c>
      <c r="J3" s="27" t="s">
        <v>23</v>
      </c>
      <c r="K3" s="27" t="s">
        <v>248</v>
      </c>
    </row>
    <row r="4" spans="1:11" ht="15" customHeight="1" x14ac:dyDescent="0.25">
      <c r="A4" s="82">
        <v>626</v>
      </c>
      <c r="B4" s="82">
        <v>106910</v>
      </c>
      <c r="C4" s="86" t="s">
        <v>241</v>
      </c>
      <c r="D4" s="83" t="s">
        <v>278</v>
      </c>
      <c r="E4" s="81">
        <v>41092</v>
      </c>
      <c r="F4" s="82" t="s">
        <v>240</v>
      </c>
      <c r="G4" s="106" t="s">
        <v>264</v>
      </c>
      <c r="H4" s="83" t="s">
        <v>246</v>
      </c>
      <c r="J4" s="27" t="s">
        <v>25</v>
      </c>
      <c r="K4" s="27" t="s">
        <v>249</v>
      </c>
    </row>
    <row r="5" spans="1:11" ht="15" customHeight="1" x14ac:dyDescent="0.25">
      <c r="A5" s="82">
        <v>1044</v>
      </c>
      <c r="B5" s="82">
        <v>104689</v>
      </c>
      <c r="C5" s="86" t="s">
        <v>241</v>
      </c>
      <c r="D5" s="83" t="s">
        <v>364</v>
      </c>
      <c r="E5" s="81">
        <v>41089</v>
      </c>
      <c r="F5" s="82" t="s">
        <v>240</v>
      </c>
      <c r="G5" s="106" t="s">
        <v>270</v>
      </c>
      <c r="H5" s="83" t="s">
        <v>329</v>
      </c>
      <c r="J5" s="27" t="s">
        <v>26</v>
      </c>
      <c r="K5" s="27" t="s">
        <v>250</v>
      </c>
    </row>
    <row r="6" spans="1:11" ht="15" customHeight="1" x14ac:dyDescent="0.25">
      <c r="A6" s="67">
        <v>5319</v>
      </c>
      <c r="B6" s="67"/>
      <c r="C6" s="86" t="s">
        <v>241</v>
      </c>
      <c r="D6" s="84" t="s">
        <v>389</v>
      </c>
      <c r="E6" s="81">
        <v>41078</v>
      </c>
      <c r="F6" s="67" t="s">
        <v>240</v>
      </c>
      <c r="G6" s="106"/>
      <c r="H6" s="80" t="s">
        <v>262</v>
      </c>
      <c r="J6" s="27" t="s">
        <v>24</v>
      </c>
      <c r="K6" s="27" t="s">
        <v>251</v>
      </c>
    </row>
    <row r="7" spans="1:11" ht="15" customHeight="1" x14ac:dyDescent="0.25">
      <c r="A7" s="82">
        <v>1059</v>
      </c>
      <c r="B7" s="82">
        <v>105809</v>
      </c>
      <c r="C7" s="86" t="s">
        <v>241</v>
      </c>
      <c r="D7" s="83" t="s">
        <v>324</v>
      </c>
      <c r="E7" s="81">
        <v>41068</v>
      </c>
      <c r="F7" s="82" t="s">
        <v>240</v>
      </c>
      <c r="G7" s="106" t="s">
        <v>264</v>
      </c>
      <c r="H7" s="80" t="s">
        <v>262</v>
      </c>
      <c r="J7" s="27" t="s">
        <v>27</v>
      </c>
      <c r="K7" s="27" t="s">
        <v>252</v>
      </c>
    </row>
    <row r="8" spans="1:11" ht="15" customHeight="1" x14ac:dyDescent="0.25">
      <c r="A8" s="82">
        <v>1080</v>
      </c>
      <c r="B8" s="82">
        <v>105848</v>
      </c>
      <c r="C8" s="86" t="s">
        <v>241</v>
      </c>
      <c r="D8" s="83" t="s">
        <v>333</v>
      </c>
      <c r="E8" s="81">
        <v>40986</v>
      </c>
      <c r="F8" s="82" t="s">
        <v>240</v>
      </c>
      <c r="G8" s="106" t="s">
        <v>270</v>
      </c>
      <c r="H8" s="83" t="s">
        <v>329</v>
      </c>
    </row>
    <row r="9" spans="1:11" ht="15" customHeight="1" x14ac:dyDescent="0.25">
      <c r="A9" s="99">
        <v>1035</v>
      </c>
      <c r="B9" s="99">
        <v>105703</v>
      </c>
      <c r="C9" s="86" t="s">
        <v>241</v>
      </c>
      <c r="D9" s="100" t="s">
        <v>414</v>
      </c>
      <c r="E9" s="101">
        <v>40941</v>
      </c>
      <c r="F9" s="103" t="s">
        <v>260</v>
      </c>
      <c r="G9" s="107"/>
      <c r="H9" s="70" t="s">
        <v>416</v>
      </c>
      <c r="K9" s="122" t="s">
        <v>261</v>
      </c>
    </row>
    <row r="10" spans="1:11" ht="15" customHeight="1" x14ac:dyDescent="0.25">
      <c r="A10" s="67"/>
      <c r="B10" s="67"/>
      <c r="C10" s="86" t="s">
        <v>241</v>
      </c>
      <c r="D10" s="83" t="s">
        <v>255</v>
      </c>
      <c r="E10" s="69">
        <v>40906</v>
      </c>
      <c r="F10" s="67" t="s">
        <v>240</v>
      </c>
      <c r="G10" s="106"/>
      <c r="H10" s="80" t="s">
        <v>396</v>
      </c>
      <c r="K10" s="122"/>
    </row>
    <row r="11" spans="1:11" ht="15" customHeight="1" x14ac:dyDescent="0.25">
      <c r="A11" s="82">
        <v>5335</v>
      </c>
      <c r="B11" s="82">
        <v>107032</v>
      </c>
      <c r="C11" s="86" t="s">
        <v>241</v>
      </c>
      <c r="D11" s="83" t="s">
        <v>375</v>
      </c>
      <c r="E11" s="81">
        <v>40843</v>
      </c>
      <c r="F11" s="82" t="s">
        <v>240</v>
      </c>
      <c r="G11" s="106" t="s">
        <v>270</v>
      </c>
      <c r="H11" s="83" t="s">
        <v>374</v>
      </c>
      <c r="K11" s="122"/>
    </row>
    <row r="12" spans="1:11" ht="15" customHeight="1" x14ac:dyDescent="0.25">
      <c r="A12" s="82">
        <v>1402</v>
      </c>
      <c r="B12" s="82">
        <v>106395</v>
      </c>
      <c r="C12" s="86" t="s">
        <v>241</v>
      </c>
      <c r="D12" s="83" t="s">
        <v>321</v>
      </c>
      <c r="E12" s="81">
        <v>40822</v>
      </c>
      <c r="F12" s="82" t="s">
        <v>240</v>
      </c>
      <c r="G12" s="106" t="s">
        <v>264</v>
      </c>
      <c r="H12" s="80" t="s">
        <v>262</v>
      </c>
      <c r="K12" s="47"/>
    </row>
    <row r="13" spans="1:11" ht="15" customHeight="1" x14ac:dyDescent="0.25">
      <c r="A13" s="99">
        <v>348</v>
      </c>
      <c r="B13" s="99">
        <v>105009</v>
      </c>
      <c r="C13" s="86" t="s">
        <v>241</v>
      </c>
      <c r="D13" s="100" t="s">
        <v>412</v>
      </c>
      <c r="E13" s="101">
        <v>40785</v>
      </c>
      <c r="F13" s="99" t="s">
        <v>240</v>
      </c>
      <c r="G13" s="106"/>
      <c r="H13" s="70" t="s">
        <v>416</v>
      </c>
      <c r="K13" s="123" t="s">
        <v>415</v>
      </c>
    </row>
    <row r="14" spans="1:11" ht="15" customHeight="1" x14ac:dyDescent="0.25">
      <c r="A14" s="82">
        <v>977</v>
      </c>
      <c r="B14" s="82">
        <v>104696</v>
      </c>
      <c r="C14" s="86" t="s">
        <v>241</v>
      </c>
      <c r="D14" s="83" t="s">
        <v>332</v>
      </c>
      <c r="E14" s="81">
        <v>40769</v>
      </c>
      <c r="F14" s="82" t="s">
        <v>240</v>
      </c>
      <c r="G14" s="106" t="s">
        <v>270</v>
      </c>
      <c r="H14" s="83" t="s">
        <v>329</v>
      </c>
      <c r="K14" s="123"/>
    </row>
    <row r="15" spans="1:11" ht="15" customHeight="1" x14ac:dyDescent="0.25">
      <c r="A15" s="82">
        <v>313</v>
      </c>
      <c r="B15" s="82">
        <v>104488</v>
      </c>
      <c r="C15" s="86" t="s">
        <v>241</v>
      </c>
      <c r="D15" s="83" t="s">
        <v>371</v>
      </c>
      <c r="E15" s="81">
        <v>40749</v>
      </c>
      <c r="F15" s="102" t="s">
        <v>260</v>
      </c>
      <c r="G15" s="106" t="s">
        <v>270</v>
      </c>
      <c r="H15" s="83" t="s">
        <v>329</v>
      </c>
      <c r="K15" s="123"/>
    </row>
    <row r="16" spans="1:11" ht="15" customHeight="1" x14ac:dyDescent="0.25">
      <c r="A16" s="82">
        <v>503</v>
      </c>
      <c r="B16" s="82">
        <v>105081</v>
      </c>
      <c r="C16" s="86" t="s">
        <v>241</v>
      </c>
      <c r="D16" s="83" t="s">
        <v>267</v>
      </c>
      <c r="E16" s="81">
        <v>40737</v>
      </c>
      <c r="F16" s="82" t="s">
        <v>240</v>
      </c>
      <c r="G16" s="106" t="s">
        <v>264</v>
      </c>
      <c r="H16" s="83" t="s">
        <v>396</v>
      </c>
      <c r="K16" s="122"/>
    </row>
    <row r="17" spans="1:11" ht="15" customHeight="1" x14ac:dyDescent="0.25">
      <c r="A17" s="82">
        <v>1317</v>
      </c>
      <c r="B17" s="82">
        <v>105366</v>
      </c>
      <c r="C17" s="86" t="s">
        <v>241</v>
      </c>
      <c r="D17" s="83" t="s">
        <v>303</v>
      </c>
      <c r="E17" s="81">
        <v>40733</v>
      </c>
      <c r="F17" s="102" t="s">
        <v>260</v>
      </c>
      <c r="G17" s="106" t="s">
        <v>270</v>
      </c>
      <c r="H17" s="83" t="s">
        <v>304</v>
      </c>
      <c r="K17" s="122"/>
    </row>
    <row r="18" spans="1:11" ht="15" customHeight="1" x14ac:dyDescent="0.25">
      <c r="A18" s="99">
        <v>120</v>
      </c>
      <c r="B18" s="99">
        <v>106671</v>
      </c>
      <c r="C18" s="86" t="s">
        <v>241</v>
      </c>
      <c r="D18" s="100" t="s">
        <v>413</v>
      </c>
      <c r="E18" s="101">
        <v>40701</v>
      </c>
      <c r="F18" s="103" t="s">
        <v>260</v>
      </c>
      <c r="G18" s="107"/>
      <c r="H18" s="70" t="s">
        <v>416</v>
      </c>
      <c r="K18" s="122"/>
    </row>
    <row r="19" spans="1:11" ht="15" customHeight="1" x14ac:dyDescent="0.25">
      <c r="A19" s="82">
        <v>760</v>
      </c>
      <c r="B19" s="82">
        <v>105187</v>
      </c>
      <c r="C19" s="86" t="s">
        <v>241</v>
      </c>
      <c r="D19" s="83" t="s">
        <v>365</v>
      </c>
      <c r="E19" s="81">
        <v>40654</v>
      </c>
      <c r="F19" s="102" t="s">
        <v>260</v>
      </c>
      <c r="G19" s="106" t="s">
        <v>270</v>
      </c>
      <c r="H19" s="83" t="s">
        <v>329</v>
      </c>
      <c r="K19" s="91"/>
    </row>
    <row r="20" spans="1:11" ht="15" customHeight="1" x14ac:dyDescent="0.25">
      <c r="A20" s="67">
        <v>5359</v>
      </c>
      <c r="B20" s="67"/>
      <c r="C20" s="86" t="s">
        <v>241</v>
      </c>
      <c r="D20" s="84" t="s">
        <v>391</v>
      </c>
      <c r="E20" s="81">
        <v>40598</v>
      </c>
      <c r="F20" s="67" t="s">
        <v>240</v>
      </c>
      <c r="G20" s="106"/>
      <c r="H20" s="80" t="s">
        <v>262</v>
      </c>
      <c r="I20"/>
      <c r="K20" s="66"/>
    </row>
    <row r="21" spans="1:11" ht="15" customHeight="1" x14ac:dyDescent="0.25">
      <c r="A21" s="82">
        <v>1159</v>
      </c>
      <c r="B21" s="82">
        <v>105995</v>
      </c>
      <c r="C21" s="86" t="s">
        <v>241</v>
      </c>
      <c r="D21" s="83" t="s">
        <v>326</v>
      </c>
      <c r="E21" s="81">
        <v>40574</v>
      </c>
      <c r="F21" s="82" t="s">
        <v>240</v>
      </c>
      <c r="G21" s="106" t="s">
        <v>270</v>
      </c>
      <c r="H21" s="83" t="s">
        <v>399</v>
      </c>
      <c r="I21"/>
      <c r="K21" s="47"/>
    </row>
    <row r="22" spans="1:11" ht="15" customHeight="1" x14ac:dyDescent="0.25">
      <c r="A22" s="82">
        <v>5372</v>
      </c>
      <c r="B22" s="82">
        <v>106877</v>
      </c>
      <c r="C22" s="87" t="s">
        <v>242</v>
      </c>
      <c r="D22" s="83" t="s">
        <v>381</v>
      </c>
      <c r="E22" s="81">
        <v>40541</v>
      </c>
      <c r="F22" s="102" t="s">
        <v>260</v>
      </c>
      <c r="G22" s="106" t="s">
        <v>388</v>
      </c>
      <c r="H22" s="83" t="s">
        <v>374</v>
      </c>
      <c r="I22"/>
      <c r="K22" s="122"/>
    </row>
    <row r="23" spans="1:11" ht="15" customHeight="1" x14ac:dyDescent="0.25">
      <c r="A23" s="82">
        <v>1086</v>
      </c>
      <c r="B23" s="82">
        <v>105872</v>
      </c>
      <c r="C23" s="87" t="s">
        <v>242</v>
      </c>
      <c r="D23" s="83" t="s">
        <v>269</v>
      </c>
      <c r="E23" s="81">
        <v>40490</v>
      </c>
      <c r="F23" s="82" t="s">
        <v>240</v>
      </c>
      <c r="G23" s="106" t="s">
        <v>270</v>
      </c>
      <c r="H23" s="83" t="s">
        <v>268</v>
      </c>
      <c r="I23"/>
      <c r="K23" s="122"/>
    </row>
    <row r="24" spans="1:11" ht="15" customHeight="1" x14ac:dyDescent="0.25">
      <c r="A24" s="67">
        <v>5373</v>
      </c>
      <c r="B24" s="67"/>
      <c r="C24" s="87" t="s">
        <v>242</v>
      </c>
      <c r="D24" s="83" t="s">
        <v>383</v>
      </c>
      <c r="E24" s="81">
        <v>40471</v>
      </c>
      <c r="F24" s="86" t="s">
        <v>260</v>
      </c>
      <c r="G24" s="106"/>
      <c r="H24" s="80" t="s">
        <v>384</v>
      </c>
      <c r="I24"/>
      <c r="K24" s="122"/>
    </row>
    <row r="25" spans="1:11" ht="15" customHeight="1" x14ac:dyDescent="0.25">
      <c r="A25" s="82">
        <v>251</v>
      </c>
      <c r="B25" s="82">
        <v>104200</v>
      </c>
      <c r="C25" s="87" t="s">
        <v>242</v>
      </c>
      <c r="D25" s="83" t="s">
        <v>356</v>
      </c>
      <c r="E25" s="81">
        <v>40444</v>
      </c>
      <c r="F25" s="102" t="s">
        <v>260</v>
      </c>
      <c r="G25" s="106" t="s">
        <v>270</v>
      </c>
      <c r="H25" s="83" t="s">
        <v>329</v>
      </c>
      <c r="I25"/>
    </row>
    <row r="26" spans="1:11" ht="15" customHeight="1" x14ac:dyDescent="0.25">
      <c r="A26" s="82">
        <v>475</v>
      </c>
      <c r="B26" s="82">
        <v>105054</v>
      </c>
      <c r="C26" s="87" t="s">
        <v>242</v>
      </c>
      <c r="D26" s="83" t="s">
        <v>311</v>
      </c>
      <c r="E26" s="81">
        <v>40444</v>
      </c>
      <c r="F26" s="102" t="s">
        <v>260</v>
      </c>
      <c r="G26" s="106" t="s">
        <v>264</v>
      </c>
      <c r="H26" s="83" t="s">
        <v>289</v>
      </c>
      <c r="I26"/>
    </row>
    <row r="27" spans="1:11" ht="15" customHeight="1" x14ac:dyDescent="0.25">
      <c r="A27" s="99">
        <v>165</v>
      </c>
      <c r="B27" s="99">
        <v>106684</v>
      </c>
      <c r="C27" s="87" t="s">
        <v>242</v>
      </c>
      <c r="D27" s="100" t="s">
        <v>411</v>
      </c>
      <c r="E27" s="101">
        <v>40437</v>
      </c>
      <c r="F27" s="101" t="s">
        <v>240</v>
      </c>
      <c r="G27" s="107"/>
      <c r="H27" s="70" t="s">
        <v>416</v>
      </c>
      <c r="I27"/>
      <c r="K27" s="122"/>
    </row>
    <row r="28" spans="1:11" ht="15" customHeight="1" x14ac:dyDescent="0.25">
      <c r="A28" s="82">
        <v>5332</v>
      </c>
      <c r="B28" s="82"/>
      <c r="C28" s="87" t="s">
        <v>242</v>
      </c>
      <c r="D28" s="83" t="s">
        <v>400</v>
      </c>
      <c r="E28" s="81">
        <v>40416</v>
      </c>
      <c r="F28" s="102" t="s">
        <v>260</v>
      </c>
      <c r="G28" s="106"/>
      <c r="H28" s="83" t="s">
        <v>395</v>
      </c>
      <c r="I28"/>
      <c r="K28" s="122"/>
    </row>
    <row r="29" spans="1:11" ht="15" customHeight="1" x14ac:dyDescent="0.25">
      <c r="A29" s="82">
        <v>852</v>
      </c>
      <c r="B29" s="82">
        <v>104632</v>
      </c>
      <c r="C29" s="87" t="s">
        <v>242</v>
      </c>
      <c r="D29" s="83" t="s">
        <v>352</v>
      </c>
      <c r="E29" s="81">
        <v>40413</v>
      </c>
      <c r="F29" s="82" t="s">
        <v>240</v>
      </c>
      <c r="G29" s="106" t="s">
        <v>270</v>
      </c>
      <c r="H29" s="83" t="s">
        <v>329</v>
      </c>
      <c r="I29"/>
      <c r="K29" s="122"/>
    </row>
    <row r="30" spans="1:11" ht="15" customHeight="1" x14ac:dyDescent="0.25">
      <c r="A30" s="82">
        <v>1426</v>
      </c>
      <c r="B30" s="82">
        <v>106527</v>
      </c>
      <c r="C30" s="87" t="s">
        <v>242</v>
      </c>
      <c r="D30" s="83" t="s">
        <v>327</v>
      </c>
      <c r="E30" s="81">
        <v>40407</v>
      </c>
      <c r="F30" s="82" t="s">
        <v>240</v>
      </c>
      <c r="G30" s="106" t="s">
        <v>270</v>
      </c>
      <c r="H30" s="83" t="s">
        <v>399</v>
      </c>
      <c r="I30"/>
      <c r="J30" s="46"/>
    </row>
    <row r="31" spans="1:11" ht="15" customHeight="1" x14ac:dyDescent="0.25">
      <c r="A31" s="82">
        <v>1081</v>
      </c>
      <c r="B31" s="82">
        <v>105851</v>
      </c>
      <c r="C31" s="87" t="s">
        <v>242</v>
      </c>
      <c r="D31" s="83" t="s">
        <v>349</v>
      </c>
      <c r="E31" s="81">
        <v>40384</v>
      </c>
      <c r="F31" s="102" t="s">
        <v>260</v>
      </c>
      <c r="G31" s="106" t="s">
        <v>270</v>
      </c>
      <c r="H31" s="83" t="s">
        <v>329</v>
      </c>
      <c r="I31"/>
      <c r="J31" s="46"/>
    </row>
    <row r="32" spans="1:11" ht="15" customHeight="1" x14ac:dyDescent="0.25">
      <c r="A32" s="82">
        <v>5338</v>
      </c>
      <c r="B32" s="82">
        <v>106876</v>
      </c>
      <c r="C32" s="87" t="s">
        <v>242</v>
      </c>
      <c r="D32" s="83" t="s">
        <v>377</v>
      </c>
      <c r="E32" s="81">
        <v>40284</v>
      </c>
      <c r="F32" s="102" t="s">
        <v>260</v>
      </c>
      <c r="G32" s="106" t="s">
        <v>264</v>
      </c>
      <c r="H32" s="83" t="s">
        <v>395</v>
      </c>
      <c r="I32"/>
    </row>
    <row r="33" spans="1:9" ht="15" customHeight="1" x14ac:dyDescent="0.25">
      <c r="A33" s="82">
        <v>5339</v>
      </c>
      <c r="B33" s="82">
        <v>107035</v>
      </c>
      <c r="C33" s="87" t="s">
        <v>242</v>
      </c>
      <c r="D33" s="83" t="s">
        <v>379</v>
      </c>
      <c r="E33" s="81">
        <v>40236</v>
      </c>
      <c r="F33" s="102" t="s">
        <v>260</v>
      </c>
      <c r="G33" s="106" t="s">
        <v>270</v>
      </c>
      <c r="H33" s="83" t="s">
        <v>374</v>
      </c>
      <c r="I33"/>
    </row>
    <row r="34" spans="1:9" ht="15" customHeight="1" x14ac:dyDescent="0.25">
      <c r="A34" s="82">
        <v>5333</v>
      </c>
      <c r="B34" s="82"/>
      <c r="C34" s="87" t="s">
        <v>242</v>
      </c>
      <c r="D34" s="83" t="s">
        <v>380</v>
      </c>
      <c r="E34" s="81">
        <v>40228</v>
      </c>
      <c r="F34" s="82" t="s">
        <v>240</v>
      </c>
      <c r="G34" s="106" t="s">
        <v>264</v>
      </c>
      <c r="H34" s="83" t="s">
        <v>392</v>
      </c>
      <c r="I34"/>
    </row>
    <row r="35" spans="1:9" ht="15" customHeight="1" x14ac:dyDescent="0.25">
      <c r="A35" s="82">
        <v>1410</v>
      </c>
      <c r="B35" s="82">
        <v>106409</v>
      </c>
      <c r="C35" s="87" t="s">
        <v>242</v>
      </c>
      <c r="D35" s="83" t="s">
        <v>277</v>
      </c>
      <c r="E35" s="81">
        <v>40216</v>
      </c>
      <c r="F35" s="82" t="s">
        <v>240</v>
      </c>
      <c r="G35" s="106" t="s">
        <v>264</v>
      </c>
      <c r="H35" s="83" t="s">
        <v>246</v>
      </c>
      <c r="I35"/>
    </row>
    <row r="36" spans="1:9" ht="15" customHeight="1" x14ac:dyDescent="0.25">
      <c r="A36" s="82">
        <v>246</v>
      </c>
      <c r="B36" s="82">
        <v>104198</v>
      </c>
      <c r="C36" s="87" t="s">
        <v>242</v>
      </c>
      <c r="D36" s="83" t="s">
        <v>366</v>
      </c>
      <c r="E36" s="81">
        <v>40205</v>
      </c>
      <c r="F36" s="82" t="s">
        <v>240</v>
      </c>
      <c r="G36" s="106" t="s">
        <v>264</v>
      </c>
      <c r="H36" s="83" t="s">
        <v>394</v>
      </c>
      <c r="I36"/>
    </row>
    <row r="37" spans="1:9" ht="15" customHeight="1" x14ac:dyDescent="0.25">
      <c r="A37" s="67">
        <v>5655</v>
      </c>
      <c r="B37" s="67"/>
      <c r="C37" s="87" t="s">
        <v>242</v>
      </c>
      <c r="D37" s="83" t="s">
        <v>256</v>
      </c>
      <c r="E37" s="69">
        <v>40201</v>
      </c>
      <c r="F37" s="86" t="s">
        <v>260</v>
      </c>
      <c r="G37" s="106"/>
      <c r="H37" s="80" t="s">
        <v>398</v>
      </c>
      <c r="I37"/>
    </row>
    <row r="38" spans="1:9" ht="15" customHeight="1" x14ac:dyDescent="0.25">
      <c r="A38" s="99">
        <v>561</v>
      </c>
      <c r="B38" s="99">
        <v>104447</v>
      </c>
      <c r="C38" s="87" t="s">
        <v>242</v>
      </c>
      <c r="D38" s="100" t="s">
        <v>410</v>
      </c>
      <c r="E38" s="101">
        <v>40190</v>
      </c>
      <c r="F38" s="104" t="s">
        <v>260</v>
      </c>
      <c r="G38" s="107"/>
      <c r="H38" s="70" t="s">
        <v>416</v>
      </c>
      <c r="I38"/>
    </row>
    <row r="39" spans="1:9" ht="15" customHeight="1" x14ac:dyDescent="0.25">
      <c r="A39" s="82">
        <v>1048</v>
      </c>
      <c r="B39" s="82">
        <v>105736</v>
      </c>
      <c r="C39" s="87" t="s">
        <v>242</v>
      </c>
      <c r="D39" s="83" t="s">
        <v>354</v>
      </c>
      <c r="E39" s="81">
        <v>40074</v>
      </c>
      <c r="F39" s="82" t="s">
        <v>240</v>
      </c>
      <c r="G39" s="106" t="s">
        <v>270</v>
      </c>
      <c r="H39" s="83" t="s">
        <v>329</v>
      </c>
      <c r="I39"/>
    </row>
    <row r="40" spans="1:9" ht="15" customHeight="1" x14ac:dyDescent="0.25">
      <c r="A40" s="82">
        <v>1049</v>
      </c>
      <c r="B40" s="82">
        <v>105737</v>
      </c>
      <c r="C40" s="87" t="s">
        <v>242</v>
      </c>
      <c r="D40" s="83" t="s">
        <v>341</v>
      </c>
      <c r="E40" s="81">
        <v>40074</v>
      </c>
      <c r="F40" s="82" t="s">
        <v>240</v>
      </c>
      <c r="G40" s="106" t="s">
        <v>270</v>
      </c>
      <c r="H40" s="83" t="s">
        <v>329</v>
      </c>
      <c r="I40"/>
    </row>
    <row r="41" spans="1:9" ht="15" customHeight="1" x14ac:dyDescent="0.25">
      <c r="A41" s="82">
        <v>5366</v>
      </c>
      <c r="B41" s="82"/>
      <c r="C41" s="87" t="s">
        <v>242</v>
      </c>
      <c r="D41" s="83" t="s">
        <v>271</v>
      </c>
      <c r="E41" s="81">
        <v>40016</v>
      </c>
      <c r="F41" s="82" t="s">
        <v>240</v>
      </c>
      <c r="G41" s="106" t="s">
        <v>264</v>
      </c>
      <c r="H41" s="83" t="s">
        <v>392</v>
      </c>
      <c r="I41"/>
    </row>
    <row r="42" spans="1:9" ht="15" customHeight="1" x14ac:dyDescent="0.25">
      <c r="A42" s="82">
        <v>936</v>
      </c>
      <c r="B42" s="82">
        <v>104691</v>
      </c>
      <c r="C42" s="87" t="s">
        <v>242</v>
      </c>
      <c r="D42" s="83" t="s">
        <v>355</v>
      </c>
      <c r="E42" s="81">
        <v>40014</v>
      </c>
      <c r="F42" s="102" t="s">
        <v>260</v>
      </c>
      <c r="G42" s="106" t="s">
        <v>270</v>
      </c>
      <c r="H42" s="83" t="s">
        <v>329</v>
      </c>
      <c r="I42"/>
    </row>
    <row r="43" spans="1:9" ht="15" customHeight="1" x14ac:dyDescent="0.25">
      <c r="A43" s="82">
        <v>325</v>
      </c>
      <c r="B43" s="82">
        <v>103405</v>
      </c>
      <c r="C43" s="87" t="s">
        <v>242</v>
      </c>
      <c r="D43" s="83" t="s">
        <v>346</v>
      </c>
      <c r="E43" s="81">
        <v>39991</v>
      </c>
      <c r="F43" s="82" t="s">
        <v>240</v>
      </c>
      <c r="G43" s="106" t="s">
        <v>270</v>
      </c>
      <c r="H43" s="83" t="s">
        <v>329</v>
      </c>
      <c r="I43"/>
    </row>
    <row r="44" spans="1:9" ht="15" customHeight="1" x14ac:dyDescent="0.25">
      <c r="A44" s="82">
        <v>5346</v>
      </c>
      <c r="B44" s="82">
        <v>107034</v>
      </c>
      <c r="C44" s="87" t="s">
        <v>242</v>
      </c>
      <c r="D44" s="92" t="s">
        <v>382</v>
      </c>
      <c r="E44" s="81">
        <v>39980</v>
      </c>
      <c r="F44" s="102" t="s">
        <v>260</v>
      </c>
      <c r="G44" s="106" t="s">
        <v>264</v>
      </c>
      <c r="H44" s="83" t="s">
        <v>374</v>
      </c>
      <c r="I44"/>
    </row>
    <row r="45" spans="1:9" ht="15" customHeight="1" x14ac:dyDescent="0.25">
      <c r="A45" s="82">
        <v>1058</v>
      </c>
      <c r="B45" s="82">
        <v>105808</v>
      </c>
      <c r="C45" s="87" t="s">
        <v>242</v>
      </c>
      <c r="D45" s="83" t="s">
        <v>325</v>
      </c>
      <c r="E45" s="81">
        <v>39963</v>
      </c>
      <c r="F45" s="82" t="s">
        <v>240</v>
      </c>
      <c r="G45" s="106" t="s">
        <v>270</v>
      </c>
      <c r="H45" s="83" t="s">
        <v>399</v>
      </c>
      <c r="I45"/>
    </row>
    <row r="46" spans="1:9" ht="15" customHeight="1" x14ac:dyDescent="0.25">
      <c r="A46" s="82">
        <v>364</v>
      </c>
      <c r="B46" s="82">
        <v>104274</v>
      </c>
      <c r="C46" s="87" t="s">
        <v>242</v>
      </c>
      <c r="D46" s="83" t="s">
        <v>328</v>
      </c>
      <c r="E46" s="81">
        <v>39936</v>
      </c>
      <c r="F46" s="102" t="s">
        <v>260</v>
      </c>
      <c r="G46" s="106" t="s">
        <v>264</v>
      </c>
      <c r="H46" s="80" t="s">
        <v>262</v>
      </c>
      <c r="I46"/>
    </row>
    <row r="47" spans="1:9" ht="15" customHeight="1" x14ac:dyDescent="0.25">
      <c r="A47" s="82">
        <v>643</v>
      </c>
      <c r="B47" s="82">
        <v>105135</v>
      </c>
      <c r="C47" s="87" t="s">
        <v>242</v>
      </c>
      <c r="D47" s="83" t="s">
        <v>323</v>
      </c>
      <c r="E47" s="81">
        <v>39905</v>
      </c>
      <c r="F47" s="82" t="s">
        <v>240</v>
      </c>
      <c r="G47" s="106" t="s">
        <v>264</v>
      </c>
      <c r="H47" s="80" t="s">
        <v>262</v>
      </c>
      <c r="I47"/>
    </row>
    <row r="48" spans="1:9" ht="15" customHeight="1" x14ac:dyDescent="0.25">
      <c r="A48" s="99">
        <v>109</v>
      </c>
      <c r="B48" s="99">
        <v>103257</v>
      </c>
      <c r="C48" s="87" t="s">
        <v>242</v>
      </c>
      <c r="D48" s="100" t="s">
        <v>408</v>
      </c>
      <c r="E48" s="101">
        <v>39888</v>
      </c>
      <c r="F48" s="103" t="s">
        <v>260</v>
      </c>
      <c r="G48" s="107"/>
      <c r="H48" s="70" t="s">
        <v>416</v>
      </c>
      <c r="I48"/>
    </row>
    <row r="49" spans="1:9" ht="15" customHeight="1" x14ac:dyDescent="0.25">
      <c r="A49" s="99">
        <v>220</v>
      </c>
      <c r="B49" s="99">
        <v>104191</v>
      </c>
      <c r="C49" s="87" t="s">
        <v>242</v>
      </c>
      <c r="D49" s="100" t="s">
        <v>409</v>
      </c>
      <c r="E49" s="101">
        <v>39869</v>
      </c>
      <c r="F49" s="101" t="s">
        <v>240</v>
      </c>
      <c r="G49" s="107"/>
      <c r="H49" s="70" t="s">
        <v>416</v>
      </c>
      <c r="I49"/>
    </row>
    <row r="50" spans="1:9" ht="15" customHeight="1" x14ac:dyDescent="0.25">
      <c r="A50" s="82">
        <v>269</v>
      </c>
      <c r="B50" s="82">
        <v>106756</v>
      </c>
      <c r="C50" s="87" t="s">
        <v>242</v>
      </c>
      <c r="D50" s="83" t="s">
        <v>344</v>
      </c>
      <c r="E50" s="81">
        <v>39817</v>
      </c>
      <c r="F50" s="82" t="s">
        <v>240</v>
      </c>
      <c r="G50" s="106" t="s">
        <v>270</v>
      </c>
      <c r="H50" s="83" t="s">
        <v>329</v>
      </c>
      <c r="I50"/>
    </row>
    <row r="51" spans="1:9" ht="15" customHeight="1" x14ac:dyDescent="0.25">
      <c r="A51" s="82">
        <v>576</v>
      </c>
      <c r="B51" s="82">
        <v>103627</v>
      </c>
      <c r="C51" s="88" t="s">
        <v>243</v>
      </c>
      <c r="D51" s="83" t="s">
        <v>310</v>
      </c>
      <c r="E51" s="81">
        <v>39796</v>
      </c>
      <c r="F51" s="102" t="s">
        <v>260</v>
      </c>
      <c r="G51" s="106" t="s">
        <v>270</v>
      </c>
      <c r="H51" s="83" t="s">
        <v>265</v>
      </c>
      <c r="I51"/>
    </row>
    <row r="52" spans="1:9" ht="15" customHeight="1" x14ac:dyDescent="0.25">
      <c r="A52" s="82">
        <v>919</v>
      </c>
      <c r="B52" s="82">
        <v>103075</v>
      </c>
      <c r="C52" s="88" t="s">
        <v>243</v>
      </c>
      <c r="D52" s="83" t="s">
        <v>331</v>
      </c>
      <c r="E52" s="81">
        <v>39772</v>
      </c>
      <c r="F52" s="102" t="s">
        <v>260</v>
      </c>
      <c r="G52" s="106" t="s">
        <v>270</v>
      </c>
      <c r="H52" s="83" t="s">
        <v>329</v>
      </c>
      <c r="I52"/>
    </row>
    <row r="53" spans="1:9" ht="15" customHeight="1" x14ac:dyDescent="0.25">
      <c r="A53" s="82">
        <v>907</v>
      </c>
      <c r="B53" s="82">
        <v>104678</v>
      </c>
      <c r="C53" s="88" t="s">
        <v>243</v>
      </c>
      <c r="D53" s="83" t="s">
        <v>309</v>
      </c>
      <c r="E53" s="81">
        <v>39756</v>
      </c>
      <c r="F53" s="102" t="s">
        <v>260</v>
      </c>
      <c r="G53" s="106" t="s">
        <v>270</v>
      </c>
      <c r="H53" s="83" t="s">
        <v>265</v>
      </c>
      <c r="I53"/>
    </row>
    <row r="54" spans="1:9" ht="15" customHeight="1" x14ac:dyDescent="0.25">
      <c r="A54" s="99">
        <v>963</v>
      </c>
      <c r="B54" s="99">
        <v>105302</v>
      </c>
      <c r="C54" s="88" t="s">
        <v>243</v>
      </c>
      <c r="D54" s="100" t="s">
        <v>406</v>
      </c>
      <c r="E54" s="101">
        <v>39712</v>
      </c>
      <c r="F54" s="103" t="s">
        <v>260</v>
      </c>
      <c r="G54" s="106"/>
      <c r="H54" s="70" t="s">
        <v>416</v>
      </c>
      <c r="I54"/>
    </row>
    <row r="55" spans="1:9" ht="15" customHeight="1" x14ac:dyDescent="0.25">
      <c r="A55" s="67"/>
      <c r="B55" s="67"/>
      <c r="C55" s="88" t="s">
        <v>243</v>
      </c>
      <c r="D55" s="80" t="s">
        <v>386</v>
      </c>
      <c r="E55" s="69">
        <v>39712</v>
      </c>
      <c r="F55" s="86" t="s">
        <v>260</v>
      </c>
      <c r="G55" s="106" t="s">
        <v>388</v>
      </c>
      <c r="H55" s="70" t="s">
        <v>416</v>
      </c>
      <c r="I55"/>
    </row>
    <row r="56" spans="1:9" ht="15" customHeight="1" x14ac:dyDescent="0.25">
      <c r="A56" s="82">
        <v>843</v>
      </c>
      <c r="B56" s="82">
        <v>104623</v>
      </c>
      <c r="C56" s="88" t="s">
        <v>243</v>
      </c>
      <c r="D56" s="83" t="s">
        <v>263</v>
      </c>
      <c r="E56" s="81">
        <v>39672</v>
      </c>
      <c r="F56" s="102" t="s">
        <v>260</v>
      </c>
      <c r="G56" s="106" t="s">
        <v>264</v>
      </c>
      <c r="H56" s="83" t="s">
        <v>397</v>
      </c>
      <c r="I56"/>
    </row>
    <row r="57" spans="1:9" ht="15" customHeight="1" x14ac:dyDescent="0.25">
      <c r="A57" s="82">
        <v>228</v>
      </c>
      <c r="B57" s="82">
        <v>104930</v>
      </c>
      <c r="C57" s="88" t="s">
        <v>243</v>
      </c>
      <c r="D57" s="83" t="s">
        <v>318</v>
      </c>
      <c r="E57" s="81">
        <v>39655</v>
      </c>
      <c r="F57" s="102" t="s">
        <v>260</v>
      </c>
      <c r="G57" s="106" t="s">
        <v>264</v>
      </c>
      <c r="H57" s="83" t="s">
        <v>384</v>
      </c>
      <c r="I57"/>
    </row>
    <row r="58" spans="1:9" ht="15" customHeight="1" x14ac:dyDescent="0.25">
      <c r="A58" s="82">
        <v>228</v>
      </c>
      <c r="B58" s="82">
        <v>104930</v>
      </c>
      <c r="C58" s="88" t="s">
        <v>243</v>
      </c>
      <c r="D58" s="83" t="s">
        <v>318</v>
      </c>
      <c r="E58" s="81">
        <v>39655</v>
      </c>
      <c r="F58" s="102" t="s">
        <v>260</v>
      </c>
      <c r="G58" s="106" t="s">
        <v>264</v>
      </c>
      <c r="H58" s="83" t="s">
        <v>384</v>
      </c>
      <c r="I58"/>
    </row>
    <row r="59" spans="1:9" ht="15" customHeight="1" x14ac:dyDescent="0.25">
      <c r="A59" s="82">
        <v>200</v>
      </c>
      <c r="B59" s="82">
        <v>106712</v>
      </c>
      <c r="C59" s="88" t="s">
        <v>243</v>
      </c>
      <c r="D59" s="83" t="s">
        <v>312</v>
      </c>
      <c r="E59" s="81">
        <v>39650</v>
      </c>
      <c r="F59" s="102" t="s">
        <v>260</v>
      </c>
      <c r="G59" s="106" t="s">
        <v>264</v>
      </c>
      <c r="H59" s="83" t="s">
        <v>289</v>
      </c>
      <c r="I59"/>
    </row>
    <row r="60" spans="1:9" ht="15" customHeight="1" x14ac:dyDescent="0.25">
      <c r="A60" s="82">
        <v>853</v>
      </c>
      <c r="B60" s="82">
        <v>103084</v>
      </c>
      <c r="C60" s="88" t="s">
        <v>243</v>
      </c>
      <c r="D60" s="83" t="s">
        <v>359</v>
      </c>
      <c r="E60" s="81">
        <v>39633</v>
      </c>
      <c r="F60" s="82" t="s">
        <v>240</v>
      </c>
      <c r="G60" s="106" t="s">
        <v>270</v>
      </c>
      <c r="H60" s="83" t="s">
        <v>329</v>
      </c>
      <c r="I60"/>
    </row>
    <row r="61" spans="1:9" ht="15" customHeight="1" x14ac:dyDescent="0.25">
      <c r="A61" s="82">
        <v>941</v>
      </c>
      <c r="B61" s="82">
        <v>104693</v>
      </c>
      <c r="C61" s="88" t="s">
        <v>243</v>
      </c>
      <c r="D61" s="83" t="s">
        <v>343</v>
      </c>
      <c r="E61" s="81">
        <v>39615</v>
      </c>
      <c r="F61" s="82" t="s">
        <v>240</v>
      </c>
      <c r="G61" s="106" t="s">
        <v>270</v>
      </c>
      <c r="H61" s="83" t="s">
        <v>329</v>
      </c>
      <c r="I61"/>
    </row>
    <row r="62" spans="1:9" ht="15" customHeight="1" x14ac:dyDescent="0.25">
      <c r="A62" s="82">
        <v>5347</v>
      </c>
      <c r="B62" s="82"/>
      <c r="C62" s="88" t="s">
        <v>243</v>
      </c>
      <c r="D62" s="83" t="s">
        <v>376</v>
      </c>
      <c r="E62" s="81">
        <v>39614</v>
      </c>
      <c r="F62" s="102" t="s">
        <v>260</v>
      </c>
      <c r="G62" s="106" t="s">
        <v>388</v>
      </c>
      <c r="H62" s="83" t="s">
        <v>374</v>
      </c>
      <c r="I62"/>
    </row>
    <row r="63" spans="1:9" ht="15" customHeight="1" x14ac:dyDescent="0.25">
      <c r="A63" s="82">
        <v>5350</v>
      </c>
      <c r="B63" s="82">
        <v>107057</v>
      </c>
      <c r="C63" s="88" t="s">
        <v>243</v>
      </c>
      <c r="D63" s="83" t="s">
        <v>378</v>
      </c>
      <c r="E63" s="81">
        <v>39614</v>
      </c>
      <c r="F63" s="102" t="s">
        <v>260</v>
      </c>
      <c r="G63" s="106" t="s">
        <v>388</v>
      </c>
      <c r="H63" s="83" t="s">
        <v>374</v>
      </c>
      <c r="I63"/>
    </row>
    <row r="64" spans="1:9" ht="15" customHeight="1" x14ac:dyDescent="0.25">
      <c r="A64" s="82">
        <v>1312</v>
      </c>
      <c r="B64" s="82">
        <v>105355</v>
      </c>
      <c r="C64" s="88" t="s">
        <v>243</v>
      </c>
      <c r="D64" s="83" t="s">
        <v>369</v>
      </c>
      <c r="E64" s="81">
        <v>39610</v>
      </c>
      <c r="F64" s="82" t="s">
        <v>240</v>
      </c>
      <c r="G64" s="106" t="s">
        <v>388</v>
      </c>
      <c r="H64" s="83" t="s">
        <v>329</v>
      </c>
      <c r="I64"/>
    </row>
    <row r="65" spans="1:9" ht="15" customHeight="1" x14ac:dyDescent="0.25">
      <c r="A65" s="82">
        <v>620</v>
      </c>
      <c r="B65" s="82">
        <v>104486</v>
      </c>
      <c r="C65" s="88" t="s">
        <v>243</v>
      </c>
      <c r="D65" s="83" t="s">
        <v>353</v>
      </c>
      <c r="E65" s="81">
        <v>39608</v>
      </c>
      <c r="F65" s="102" t="s">
        <v>260</v>
      </c>
      <c r="G65" s="106" t="s">
        <v>270</v>
      </c>
      <c r="H65" s="83" t="s">
        <v>329</v>
      </c>
      <c r="I65"/>
    </row>
    <row r="66" spans="1:9" ht="15" customHeight="1" x14ac:dyDescent="0.25">
      <c r="A66" s="99">
        <v>119</v>
      </c>
      <c r="B66" s="99">
        <v>106670</v>
      </c>
      <c r="C66" s="88" t="s">
        <v>243</v>
      </c>
      <c r="D66" s="100" t="s">
        <v>407</v>
      </c>
      <c r="E66" s="101">
        <v>39595</v>
      </c>
      <c r="F66" s="101" t="s">
        <v>240</v>
      </c>
      <c r="G66" s="107"/>
      <c r="H66" s="70" t="s">
        <v>416</v>
      </c>
      <c r="I66"/>
    </row>
    <row r="67" spans="1:9" ht="15" customHeight="1" x14ac:dyDescent="0.25">
      <c r="A67" s="82">
        <v>5317</v>
      </c>
      <c r="B67" s="82"/>
      <c r="C67" s="88" t="s">
        <v>243</v>
      </c>
      <c r="D67" s="83" t="s">
        <v>257</v>
      </c>
      <c r="E67" s="81">
        <v>39572</v>
      </c>
      <c r="F67" s="82" t="s">
        <v>240</v>
      </c>
      <c r="G67" s="106"/>
      <c r="H67" s="80" t="s">
        <v>398</v>
      </c>
      <c r="I67"/>
    </row>
    <row r="68" spans="1:9" ht="15" customHeight="1" x14ac:dyDescent="0.25">
      <c r="A68" s="82">
        <v>5370</v>
      </c>
      <c r="B68" s="82">
        <v>103383</v>
      </c>
      <c r="C68" s="88" t="s">
        <v>243</v>
      </c>
      <c r="D68" s="83" t="s">
        <v>307</v>
      </c>
      <c r="E68" s="81">
        <v>39540</v>
      </c>
      <c r="F68" s="82" t="s">
        <v>240</v>
      </c>
      <c r="G68" s="106" t="s">
        <v>264</v>
      </c>
      <c r="H68" s="83" t="s">
        <v>393</v>
      </c>
      <c r="I68"/>
    </row>
    <row r="69" spans="1:9" ht="15" customHeight="1" x14ac:dyDescent="0.25">
      <c r="A69" s="82">
        <v>623</v>
      </c>
      <c r="B69" s="82">
        <v>102920</v>
      </c>
      <c r="C69" s="88" t="s">
        <v>243</v>
      </c>
      <c r="D69" s="83" t="s">
        <v>347</v>
      </c>
      <c r="E69" s="81">
        <v>39499</v>
      </c>
      <c r="F69" s="82" t="s">
        <v>240</v>
      </c>
      <c r="G69" s="106" t="s">
        <v>270</v>
      </c>
      <c r="H69" s="83" t="s">
        <v>329</v>
      </c>
      <c r="I69"/>
    </row>
    <row r="70" spans="1:9" ht="15" customHeight="1" x14ac:dyDescent="0.25">
      <c r="A70" s="82">
        <v>722</v>
      </c>
      <c r="B70" s="82">
        <v>104558</v>
      </c>
      <c r="C70" s="88" t="s">
        <v>243</v>
      </c>
      <c r="D70" s="83" t="s">
        <v>285</v>
      </c>
      <c r="E70" s="81">
        <v>39482</v>
      </c>
      <c r="F70" s="102" t="s">
        <v>260</v>
      </c>
      <c r="G70" s="106" t="s">
        <v>270</v>
      </c>
      <c r="H70" s="83" t="s">
        <v>268</v>
      </c>
      <c r="I70"/>
    </row>
    <row r="71" spans="1:9" ht="15" customHeight="1" x14ac:dyDescent="0.25">
      <c r="A71" s="82">
        <v>520</v>
      </c>
      <c r="B71" s="82">
        <v>103566</v>
      </c>
      <c r="C71" s="88" t="s">
        <v>243</v>
      </c>
      <c r="D71" s="83" t="s">
        <v>306</v>
      </c>
      <c r="E71" s="81">
        <v>39480</v>
      </c>
      <c r="F71" s="82" t="s">
        <v>240</v>
      </c>
      <c r="G71" s="106" t="s">
        <v>388</v>
      </c>
      <c r="H71" s="83" t="s">
        <v>304</v>
      </c>
      <c r="I71"/>
    </row>
    <row r="72" spans="1:9" ht="15" customHeight="1" x14ac:dyDescent="0.25">
      <c r="A72" s="82">
        <v>491</v>
      </c>
      <c r="B72" s="82">
        <v>105077</v>
      </c>
      <c r="C72" s="88" t="s">
        <v>243</v>
      </c>
      <c r="D72" s="83" t="s">
        <v>319</v>
      </c>
      <c r="E72" s="81">
        <v>39468</v>
      </c>
      <c r="F72" s="82" t="s">
        <v>240</v>
      </c>
      <c r="G72" s="106" t="s">
        <v>270</v>
      </c>
      <c r="H72" s="83" t="s">
        <v>289</v>
      </c>
      <c r="I72"/>
    </row>
    <row r="73" spans="1:9" ht="15" customHeight="1" x14ac:dyDescent="0.25">
      <c r="A73" s="82">
        <v>166</v>
      </c>
      <c r="B73" s="82">
        <v>103867</v>
      </c>
      <c r="C73" s="88" t="s">
        <v>243</v>
      </c>
      <c r="D73" s="83" t="s">
        <v>314</v>
      </c>
      <c r="E73" s="81">
        <v>39457</v>
      </c>
      <c r="F73" s="102" t="s">
        <v>260</v>
      </c>
      <c r="G73" s="106" t="s">
        <v>270</v>
      </c>
      <c r="H73" s="83" t="s">
        <v>289</v>
      </c>
      <c r="I73"/>
    </row>
    <row r="74" spans="1:9" ht="15" customHeight="1" x14ac:dyDescent="0.25">
      <c r="A74" s="82">
        <v>87</v>
      </c>
      <c r="B74" s="82">
        <v>106620</v>
      </c>
      <c r="C74" s="88" t="s">
        <v>243</v>
      </c>
      <c r="D74" s="83" t="s">
        <v>322</v>
      </c>
      <c r="E74" s="81">
        <v>39436</v>
      </c>
      <c r="F74" s="82" t="s">
        <v>240</v>
      </c>
      <c r="G74" s="106" t="s">
        <v>270</v>
      </c>
      <c r="H74" s="83" t="s">
        <v>399</v>
      </c>
      <c r="I74"/>
    </row>
    <row r="75" spans="1:9" ht="15" customHeight="1" x14ac:dyDescent="0.25">
      <c r="A75" s="82">
        <v>316</v>
      </c>
      <c r="B75" s="82">
        <v>102030</v>
      </c>
      <c r="C75" s="88" t="s">
        <v>243</v>
      </c>
      <c r="D75" s="83" t="s">
        <v>315</v>
      </c>
      <c r="E75" s="81">
        <v>39418</v>
      </c>
      <c r="F75" s="82" t="s">
        <v>240</v>
      </c>
      <c r="G75" s="106" t="s">
        <v>270</v>
      </c>
      <c r="H75" s="83" t="s">
        <v>289</v>
      </c>
      <c r="I75"/>
    </row>
    <row r="76" spans="1:9" ht="15" customHeight="1" x14ac:dyDescent="0.25">
      <c r="A76" s="82">
        <v>21</v>
      </c>
      <c r="B76" s="82">
        <v>104109</v>
      </c>
      <c r="C76" s="88" t="s">
        <v>243</v>
      </c>
      <c r="D76" s="83" t="s">
        <v>320</v>
      </c>
      <c r="E76" s="81">
        <v>39415</v>
      </c>
      <c r="F76" s="82" t="s">
        <v>240</v>
      </c>
      <c r="G76" s="106" t="s">
        <v>270</v>
      </c>
      <c r="H76" s="83" t="s">
        <v>399</v>
      </c>
      <c r="I76"/>
    </row>
    <row r="77" spans="1:9" ht="15" customHeight="1" x14ac:dyDescent="0.25">
      <c r="A77" s="67">
        <v>5326</v>
      </c>
      <c r="B77" s="67"/>
      <c r="C77" s="88" t="s">
        <v>243</v>
      </c>
      <c r="D77" s="84" t="s">
        <v>390</v>
      </c>
      <c r="E77" s="81">
        <v>39413</v>
      </c>
      <c r="F77" s="67" t="s">
        <v>240</v>
      </c>
      <c r="G77" s="106"/>
      <c r="H77" s="80" t="s">
        <v>262</v>
      </c>
      <c r="I77"/>
    </row>
    <row r="78" spans="1:9" ht="15" customHeight="1" x14ac:dyDescent="0.25">
      <c r="A78" s="82">
        <v>249</v>
      </c>
      <c r="B78" s="82">
        <v>102636</v>
      </c>
      <c r="C78" s="88" t="s">
        <v>243</v>
      </c>
      <c r="D78" s="83" t="s">
        <v>273</v>
      </c>
      <c r="E78" s="81">
        <v>39411</v>
      </c>
      <c r="F78" s="82" t="s">
        <v>240</v>
      </c>
      <c r="G78" s="106" t="s">
        <v>270</v>
      </c>
      <c r="H78" s="83" t="s">
        <v>246</v>
      </c>
      <c r="I78"/>
    </row>
    <row r="79" spans="1:9" ht="15" customHeight="1" x14ac:dyDescent="0.25">
      <c r="A79" s="82">
        <v>332</v>
      </c>
      <c r="B79" s="82">
        <v>104883</v>
      </c>
      <c r="C79" s="88" t="s">
        <v>243</v>
      </c>
      <c r="D79" s="83" t="s">
        <v>313</v>
      </c>
      <c r="E79" s="81">
        <v>39400</v>
      </c>
      <c r="F79" s="102" t="s">
        <v>260</v>
      </c>
      <c r="G79" s="106" t="s">
        <v>270</v>
      </c>
      <c r="H79" s="83" t="s">
        <v>289</v>
      </c>
      <c r="I79"/>
    </row>
    <row r="80" spans="1:9" ht="15" customHeight="1" x14ac:dyDescent="0.25">
      <c r="A80" s="82">
        <v>799</v>
      </c>
      <c r="B80" s="82">
        <v>102291</v>
      </c>
      <c r="C80" s="88" t="s">
        <v>243</v>
      </c>
      <c r="D80" s="83" t="s">
        <v>350</v>
      </c>
      <c r="E80" s="81">
        <v>39398</v>
      </c>
      <c r="F80" s="102" t="s">
        <v>260</v>
      </c>
      <c r="G80" s="106" t="s">
        <v>270</v>
      </c>
      <c r="H80" s="83" t="s">
        <v>329</v>
      </c>
      <c r="I80"/>
    </row>
    <row r="81" spans="1:9" ht="15" customHeight="1" x14ac:dyDescent="0.25">
      <c r="A81" s="82">
        <v>384</v>
      </c>
      <c r="B81" s="82">
        <v>103085</v>
      </c>
      <c r="C81" s="88" t="s">
        <v>243</v>
      </c>
      <c r="D81" s="83" t="s">
        <v>358</v>
      </c>
      <c r="E81" s="81">
        <v>39371</v>
      </c>
      <c r="F81" s="82" t="s">
        <v>240</v>
      </c>
      <c r="G81" s="106" t="s">
        <v>270</v>
      </c>
      <c r="H81" s="83" t="s">
        <v>329</v>
      </c>
      <c r="I81"/>
    </row>
    <row r="82" spans="1:9" ht="15" customHeight="1" x14ac:dyDescent="0.25">
      <c r="A82" s="82">
        <v>674</v>
      </c>
      <c r="B82" s="82">
        <v>102215</v>
      </c>
      <c r="C82" s="88" t="s">
        <v>243</v>
      </c>
      <c r="D82" s="83" t="s">
        <v>361</v>
      </c>
      <c r="E82" s="81">
        <v>39332</v>
      </c>
      <c r="F82" s="82" t="s">
        <v>240</v>
      </c>
      <c r="G82" s="106" t="s">
        <v>270</v>
      </c>
      <c r="H82" s="83" t="s">
        <v>329</v>
      </c>
      <c r="I82"/>
    </row>
    <row r="83" spans="1:9" ht="15" customHeight="1" x14ac:dyDescent="0.25">
      <c r="A83" s="82">
        <v>5349</v>
      </c>
      <c r="B83" s="82">
        <v>107033</v>
      </c>
      <c r="C83" s="88" t="s">
        <v>243</v>
      </c>
      <c r="D83" s="92" t="s">
        <v>373</v>
      </c>
      <c r="E83" s="81">
        <v>39268</v>
      </c>
      <c r="F83" s="102" t="s">
        <v>260</v>
      </c>
      <c r="G83" s="106" t="s">
        <v>264</v>
      </c>
      <c r="H83" s="83" t="s">
        <v>374</v>
      </c>
      <c r="I83"/>
    </row>
    <row r="84" spans="1:9" ht="15" customHeight="1" x14ac:dyDescent="0.25">
      <c r="A84" s="82">
        <v>229</v>
      </c>
      <c r="B84" s="82">
        <v>102192</v>
      </c>
      <c r="C84" s="88" t="s">
        <v>243</v>
      </c>
      <c r="D84" s="83" t="s">
        <v>339</v>
      </c>
      <c r="E84" s="81">
        <v>39254</v>
      </c>
      <c r="F84" s="82" t="s">
        <v>240</v>
      </c>
      <c r="G84" s="106" t="s">
        <v>270</v>
      </c>
      <c r="H84" s="83" t="s">
        <v>329</v>
      </c>
      <c r="I84"/>
    </row>
    <row r="85" spans="1:9" ht="15" customHeight="1" x14ac:dyDescent="0.25">
      <c r="A85" s="99">
        <v>349</v>
      </c>
      <c r="B85" s="99">
        <v>105010</v>
      </c>
      <c r="C85" s="88" t="s">
        <v>243</v>
      </c>
      <c r="D85" s="100" t="s">
        <v>405</v>
      </c>
      <c r="E85" s="101">
        <v>39252</v>
      </c>
      <c r="F85" s="101" t="s">
        <v>240</v>
      </c>
      <c r="G85" s="106"/>
      <c r="H85" s="70" t="s">
        <v>416</v>
      </c>
      <c r="I85"/>
    </row>
    <row r="86" spans="1:9" ht="15" customHeight="1" x14ac:dyDescent="0.25">
      <c r="A86" s="82">
        <v>5404</v>
      </c>
      <c r="B86" s="82"/>
      <c r="C86" s="88" t="s">
        <v>243</v>
      </c>
      <c r="D86" s="83" t="s">
        <v>302</v>
      </c>
      <c r="E86" s="81">
        <v>39246</v>
      </c>
      <c r="F86" s="82" t="s">
        <v>240</v>
      </c>
      <c r="G86" s="106" t="s">
        <v>264</v>
      </c>
      <c r="H86" s="83" t="s">
        <v>392</v>
      </c>
      <c r="I86"/>
    </row>
    <row r="87" spans="1:9" ht="15" customHeight="1" x14ac:dyDescent="0.25">
      <c r="A87" s="82">
        <v>609</v>
      </c>
      <c r="B87" s="82">
        <v>104484</v>
      </c>
      <c r="C87" s="88" t="s">
        <v>243</v>
      </c>
      <c r="D87" s="83" t="s">
        <v>336</v>
      </c>
      <c r="E87" s="81">
        <v>39235</v>
      </c>
      <c r="F87" s="102" t="s">
        <v>260</v>
      </c>
      <c r="G87" s="106" t="s">
        <v>270</v>
      </c>
      <c r="H87" s="83" t="s">
        <v>329</v>
      </c>
      <c r="I87"/>
    </row>
    <row r="88" spans="1:9" ht="15" customHeight="1" x14ac:dyDescent="0.25">
      <c r="A88" s="67">
        <v>5853</v>
      </c>
      <c r="B88" s="67"/>
      <c r="C88" s="88" t="s">
        <v>243</v>
      </c>
      <c r="D88" s="83" t="s">
        <v>258</v>
      </c>
      <c r="E88" s="69">
        <v>39195</v>
      </c>
      <c r="F88" s="67" t="s">
        <v>240</v>
      </c>
      <c r="G88" s="106"/>
      <c r="H88" s="80" t="s">
        <v>398</v>
      </c>
      <c r="I88"/>
    </row>
    <row r="89" spans="1:9" ht="15" customHeight="1" x14ac:dyDescent="0.25">
      <c r="A89" s="82">
        <v>634</v>
      </c>
      <c r="B89" s="82">
        <v>102025</v>
      </c>
      <c r="C89" s="88" t="s">
        <v>243</v>
      </c>
      <c r="D89" s="83" t="s">
        <v>316</v>
      </c>
      <c r="E89" s="81">
        <v>39169</v>
      </c>
      <c r="F89" s="102" t="s">
        <v>260</v>
      </c>
      <c r="G89" s="106" t="s">
        <v>270</v>
      </c>
      <c r="H89" s="83" t="s">
        <v>289</v>
      </c>
      <c r="I89"/>
    </row>
    <row r="90" spans="1:9" ht="15" customHeight="1" x14ac:dyDescent="0.25">
      <c r="A90" s="82">
        <v>1053</v>
      </c>
      <c r="B90" s="82">
        <v>105782</v>
      </c>
      <c r="C90" s="88" t="s">
        <v>243</v>
      </c>
      <c r="D90" s="83" t="s">
        <v>317</v>
      </c>
      <c r="E90" s="81">
        <v>39139</v>
      </c>
      <c r="F90" s="82" t="s">
        <v>240</v>
      </c>
      <c r="G90" s="106" t="s">
        <v>264</v>
      </c>
      <c r="H90" s="83" t="s">
        <v>289</v>
      </c>
      <c r="I90"/>
    </row>
    <row r="91" spans="1:9" ht="15" customHeight="1" x14ac:dyDescent="0.25">
      <c r="A91" s="82">
        <v>573</v>
      </c>
      <c r="B91" s="82">
        <v>102079</v>
      </c>
      <c r="C91" s="88" t="s">
        <v>243</v>
      </c>
      <c r="D91" s="83" t="s">
        <v>308</v>
      </c>
      <c r="E91" s="81">
        <v>39111</v>
      </c>
      <c r="F91" s="102" t="s">
        <v>260</v>
      </c>
      <c r="G91" s="106" t="s">
        <v>264</v>
      </c>
      <c r="H91" s="83" t="s">
        <v>393</v>
      </c>
      <c r="I91"/>
    </row>
    <row r="92" spans="1:9" ht="15" customHeight="1" x14ac:dyDescent="0.25">
      <c r="A92" s="82">
        <v>1046</v>
      </c>
      <c r="B92" s="82">
        <v>105735</v>
      </c>
      <c r="C92" s="89" t="s">
        <v>244</v>
      </c>
      <c r="D92" s="83" t="s">
        <v>338</v>
      </c>
      <c r="E92" s="81">
        <v>39046</v>
      </c>
      <c r="F92" s="82" t="s">
        <v>240</v>
      </c>
      <c r="G92" s="106" t="s">
        <v>270</v>
      </c>
      <c r="H92" s="83" t="s">
        <v>329</v>
      </c>
      <c r="I92"/>
    </row>
    <row r="93" spans="1:9" ht="15" customHeight="1" x14ac:dyDescent="0.25">
      <c r="A93" s="82">
        <v>5362</v>
      </c>
      <c r="B93" s="82"/>
      <c r="C93" s="89" t="s">
        <v>244</v>
      </c>
      <c r="D93" s="83" t="s">
        <v>296</v>
      </c>
      <c r="E93" s="81">
        <v>39008</v>
      </c>
      <c r="F93" s="82" t="s">
        <v>240</v>
      </c>
      <c r="G93" s="106" t="s">
        <v>264</v>
      </c>
      <c r="H93" s="83" t="s">
        <v>392</v>
      </c>
      <c r="I93"/>
    </row>
    <row r="94" spans="1:9" ht="15" customHeight="1" x14ac:dyDescent="0.25">
      <c r="A94" s="82">
        <v>428</v>
      </c>
      <c r="B94" s="82">
        <v>105031</v>
      </c>
      <c r="C94" s="89" t="s">
        <v>244</v>
      </c>
      <c r="D94" s="83" t="s">
        <v>288</v>
      </c>
      <c r="E94" s="81">
        <v>39003</v>
      </c>
      <c r="F94" s="102" t="s">
        <v>260</v>
      </c>
      <c r="G94" s="106" t="s">
        <v>270</v>
      </c>
      <c r="H94" s="83" t="s">
        <v>289</v>
      </c>
      <c r="I94"/>
    </row>
    <row r="95" spans="1:9" ht="15" customHeight="1" x14ac:dyDescent="0.25">
      <c r="A95" s="82">
        <v>439</v>
      </c>
      <c r="B95" s="82">
        <v>105032</v>
      </c>
      <c r="C95" s="89" t="s">
        <v>244</v>
      </c>
      <c r="D95" s="83" t="s">
        <v>298</v>
      </c>
      <c r="E95" s="81">
        <v>38987</v>
      </c>
      <c r="F95" s="82" t="s">
        <v>240</v>
      </c>
      <c r="G95" s="106" t="s">
        <v>270</v>
      </c>
      <c r="H95" s="83" t="s">
        <v>289</v>
      </c>
      <c r="I95"/>
    </row>
    <row r="96" spans="1:9" ht="15" customHeight="1" x14ac:dyDescent="0.25">
      <c r="A96" s="82">
        <v>443</v>
      </c>
      <c r="B96" s="82">
        <v>105033</v>
      </c>
      <c r="C96" s="89" t="s">
        <v>244</v>
      </c>
      <c r="D96" s="83" t="s">
        <v>291</v>
      </c>
      <c r="E96" s="81">
        <v>38987</v>
      </c>
      <c r="F96" s="82" t="s">
        <v>240</v>
      </c>
      <c r="G96" s="106" t="s">
        <v>270</v>
      </c>
      <c r="H96" s="83" t="s">
        <v>289</v>
      </c>
      <c r="I96"/>
    </row>
    <row r="97" spans="1:9" ht="15" customHeight="1" x14ac:dyDescent="0.25">
      <c r="A97" s="82">
        <v>1411</v>
      </c>
      <c r="B97" s="82">
        <v>106410</v>
      </c>
      <c r="C97" s="89" t="s">
        <v>244</v>
      </c>
      <c r="D97" s="83" t="s">
        <v>282</v>
      </c>
      <c r="E97" s="81">
        <v>38979</v>
      </c>
      <c r="F97" s="82" t="s">
        <v>240</v>
      </c>
      <c r="G97" s="106" t="s">
        <v>270</v>
      </c>
      <c r="H97" s="83" t="s">
        <v>246</v>
      </c>
      <c r="I97"/>
    </row>
    <row r="98" spans="1:9" ht="15" customHeight="1" x14ac:dyDescent="0.25">
      <c r="A98" s="82">
        <v>822</v>
      </c>
      <c r="B98" s="82">
        <v>106452</v>
      </c>
      <c r="C98" s="89" t="s">
        <v>244</v>
      </c>
      <c r="D98" s="83" t="s">
        <v>275</v>
      </c>
      <c r="E98" s="81">
        <v>38967</v>
      </c>
      <c r="F98" s="82" t="s">
        <v>240</v>
      </c>
      <c r="G98" s="106" t="s">
        <v>270</v>
      </c>
      <c r="H98" s="83" t="s">
        <v>246</v>
      </c>
      <c r="I98"/>
    </row>
    <row r="99" spans="1:9" ht="15" customHeight="1" x14ac:dyDescent="0.25">
      <c r="A99" s="82">
        <v>330</v>
      </c>
      <c r="B99" s="82">
        <v>104882</v>
      </c>
      <c r="C99" s="89" t="s">
        <v>244</v>
      </c>
      <c r="D99" s="83" t="s">
        <v>294</v>
      </c>
      <c r="E99" s="81">
        <v>38929</v>
      </c>
      <c r="F99" s="102" t="s">
        <v>260</v>
      </c>
      <c r="G99" s="106" t="s">
        <v>270</v>
      </c>
      <c r="H99" s="83" t="s">
        <v>289</v>
      </c>
      <c r="I99"/>
    </row>
    <row r="100" spans="1:9" ht="15" customHeight="1" x14ac:dyDescent="0.25">
      <c r="A100" s="82">
        <v>753</v>
      </c>
      <c r="B100" s="82">
        <v>103027</v>
      </c>
      <c r="C100" s="89" t="s">
        <v>244</v>
      </c>
      <c r="D100" s="83" t="s">
        <v>345</v>
      </c>
      <c r="E100" s="81">
        <v>38923</v>
      </c>
      <c r="F100" s="102" t="s">
        <v>260</v>
      </c>
      <c r="G100" s="106" t="s">
        <v>388</v>
      </c>
      <c r="H100" s="83" t="s">
        <v>329</v>
      </c>
      <c r="I100"/>
    </row>
    <row r="101" spans="1:9" ht="15" customHeight="1" x14ac:dyDescent="0.25">
      <c r="A101" s="82">
        <v>893</v>
      </c>
      <c r="B101" s="82">
        <v>103073</v>
      </c>
      <c r="C101" s="89" t="s">
        <v>244</v>
      </c>
      <c r="D101" s="83" t="s">
        <v>335</v>
      </c>
      <c r="E101" s="81">
        <v>38918</v>
      </c>
      <c r="F101" s="102" t="s">
        <v>260</v>
      </c>
      <c r="G101" s="106" t="s">
        <v>270</v>
      </c>
      <c r="H101" s="83" t="s">
        <v>329</v>
      </c>
      <c r="I101"/>
    </row>
    <row r="102" spans="1:9" ht="15" customHeight="1" x14ac:dyDescent="0.25">
      <c r="A102" s="82">
        <v>278</v>
      </c>
      <c r="B102" s="82">
        <v>106758</v>
      </c>
      <c r="C102" s="89" t="s">
        <v>244</v>
      </c>
      <c r="D102" s="83" t="s">
        <v>348</v>
      </c>
      <c r="E102" s="81">
        <v>38881</v>
      </c>
      <c r="F102" s="102" t="s">
        <v>260</v>
      </c>
      <c r="G102" s="106" t="s">
        <v>270</v>
      </c>
      <c r="H102" s="83" t="s">
        <v>329</v>
      </c>
      <c r="I102"/>
    </row>
    <row r="103" spans="1:9" ht="15" customHeight="1" x14ac:dyDescent="0.25">
      <c r="A103" s="82">
        <v>1388</v>
      </c>
      <c r="B103" s="82">
        <v>106328</v>
      </c>
      <c r="C103" s="89" t="s">
        <v>244</v>
      </c>
      <c r="D103" s="83" t="s">
        <v>330</v>
      </c>
      <c r="E103" s="81">
        <v>38881</v>
      </c>
      <c r="F103" s="82" t="s">
        <v>240</v>
      </c>
      <c r="G103" s="106" t="s">
        <v>270</v>
      </c>
      <c r="H103" s="83" t="s">
        <v>329</v>
      </c>
      <c r="I103"/>
    </row>
    <row r="104" spans="1:9" ht="15" customHeight="1" x14ac:dyDescent="0.25">
      <c r="A104" s="99">
        <v>449</v>
      </c>
      <c r="B104" s="99">
        <v>105036</v>
      </c>
      <c r="C104" s="89" t="s">
        <v>244</v>
      </c>
      <c r="D104" s="100" t="s">
        <v>404</v>
      </c>
      <c r="E104" s="101">
        <v>38848</v>
      </c>
      <c r="F104" s="101" t="s">
        <v>240</v>
      </c>
      <c r="G104" s="106"/>
      <c r="H104" s="70" t="s">
        <v>416</v>
      </c>
      <c r="I104"/>
    </row>
    <row r="105" spans="1:9" x14ac:dyDescent="0.25">
      <c r="A105" s="82">
        <v>688</v>
      </c>
      <c r="B105" s="82">
        <v>106016</v>
      </c>
      <c r="C105" s="89" t="s">
        <v>244</v>
      </c>
      <c r="D105" s="83" t="s">
        <v>290</v>
      </c>
      <c r="E105" s="81">
        <v>38842</v>
      </c>
      <c r="F105" s="82" t="s">
        <v>240</v>
      </c>
      <c r="G105" s="106" t="s">
        <v>264</v>
      </c>
      <c r="H105" s="83" t="s">
        <v>384</v>
      </c>
      <c r="I105"/>
    </row>
    <row r="106" spans="1:9" x14ac:dyDescent="0.25">
      <c r="A106" s="82">
        <v>688</v>
      </c>
      <c r="B106" s="82">
        <v>106016</v>
      </c>
      <c r="C106" s="89" t="s">
        <v>244</v>
      </c>
      <c r="D106" s="83" t="s">
        <v>290</v>
      </c>
      <c r="E106" s="81">
        <v>38842</v>
      </c>
      <c r="F106" s="82" t="s">
        <v>240</v>
      </c>
      <c r="G106" s="106" t="s">
        <v>264</v>
      </c>
      <c r="H106" s="83" t="s">
        <v>384</v>
      </c>
      <c r="I106"/>
    </row>
    <row r="107" spans="1:9" x14ac:dyDescent="0.25">
      <c r="A107" s="82">
        <v>621</v>
      </c>
      <c r="B107" s="82">
        <v>102921</v>
      </c>
      <c r="C107" s="89" t="s">
        <v>244</v>
      </c>
      <c r="D107" s="83" t="s">
        <v>363</v>
      </c>
      <c r="E107" s="81">
        <v>38840</v>
      </c>
      <c r="F107" s="82" t="s">
        <v>240</v>
      </c>
      <c r="G107" s="106" t="s">
        <v>270</v>
      </c>
      <c r="H107" s="83" t="s">
        <v>329</v>
      </c>
      <c r="I107"/>
    </row>
    <row r="108" spans="1:9" x14ac:dyDescent="0.25">
      <c r="A108" s="99">
        <v>113</v>
      </c>
      <c r="B108" s="99">
        <v>103261</v>
      </c>
      <c r="C108" s="89" t="s">
        <v>244</v>
      </c>
      <c r="D108" s="100" t="s">
        <v>403</v>
      </c>
      <c r="E108" s="101">
        <v>38826</v>
      </c>
      <c r="F108" s="99" t="s">
        <v>240</v>
      </c>
      <c r="G108" s="107"/>
      <c r="H108" s="70" t="s">
        <v>416</v>
      </c>
      <c r="I108"/>
    </row>
    <row r="109" spans="1:9" x14ac:dyDescent="0.25">
      <c r="A109" s="67"/>
      <c r="B109" s="67"/>
      <c r="C109" s="89" t="s">
        <v>244</v>
      </c>
      <c r="D109" s="80" t="s">
        <v>385</v>
      </c>
      <c r="E109" s="69">
        <v>38826</v>
      </c>
      <c r="F109" s="67" t="s">
        <v>240</v>
      </c>
      <c r="G109" s="106" t="s">
        <v>388</v>
      </c>
      <c r="H109" s="70" t="s">
        <v>416</v>
      </c>
      <c r="I109"/>
    </row>
    <row r="110" spans="1:9" x14ac:dyDescent="0.25">
      <c r="A110" s="82">
        <v>187</v>
      </c>
      <c r="B110" s="82">
        <v>102059</v>
      </c>
      <c r="C110" s="89" t="s">
        <v>244</v>
      </c>
      <c r="D110" s="83" t="s">
        <v>305</v>
      </c>
      <c r="E110" s="81">
        <v>38812</v>
      </c>
      <c r="F110" s="102" t="s">
        <v>260</v>
      </c>
      <c r="G110" s="106" t="s">
        <v>264</v>
      </c>
      <c r="H110" s="83" t="s">
        <v>393</v>
      </c>
      <c r="I110"/>
    </row>
    <row r="111" spans="1:9" x14ac:dyDescent="0.25">
      <c r="A111" s="82">
        <v>333</v>
      </c>
      <c r="B111" s="82">
        <v>104884</v>
      </c>
      <c r="C111" s="89" t="s">
        <v>244</v>
      </c>
      <c r="D111" s="83" t="s">
        <v>297</v>
      </c>
      <c r="E111" s="81">
        <v>38812</v>
      </c>
      <c r="F111" s="102" t="s">
        <v>260</v>
      </c>
      <c r="G111" s="106" t="s">
        <v>270</v>
      </c>
      <c r="H111" s="83" t="s">
        <v>289</v>
      </c>
      <c r="I111"/>
    </row>
    <row r="112" spans="1:9" x14ac:dyDescent="0.25">
      <c r="A112" s="99">
        <v>112</v>
      </c>
      <c r="B112" s="99">
        <v>103260</v>
      </c>
      <c r="C112" s="89" t="s">
        <v>244</v>
      </c>
      <c r="D112" s="100" t="s">
        <v>402</v>
      </c>
      <c r="E112" s="101">
        <v>38779</v>
      </c>
      <c r="F112" s="101" t="s">
        <v>240</v>
      </c>
      <c r="G112" s="107"/>
      <c r="H112" s="70" t="s">
        <v>416</v>
      </c>
      <c r="I112"/>
    </row>
    <row r="113" spans="1:9" x14ac:dyDescent="0.25">
      <c r="A113" s="67"/>
      <c r="B113" s="67"/>
      <c r="C113" s="89" t="s">
        <v>244</v>
      </c>
      <c r="D113" s="80" t="s">
        <v>387</v>
      </c>
      <c r="E113" s="69">
        <v>38779</v>
      </c>
      <c r="F113" s="67" t="s">
        <v>240</v>
      </c>
      <c r="G113" s="106" t="s">
        <v>388</v>
      </c>
      <c r="H113" s="70" t="s">
        <v>416</v>
      </c>
      <c r="I113"/>
    </row>
    <row r="114" spans="1:9" x14ac:dyDescent="0.25">
      <c r="A114" s="82">
        <v>438</v>
      </c>
      <c r="B114" s="82">
        <v>103803</v>
      </c>
      <c r="C114" s="89" t="s">
        <v>244</v>
      </c>
      <c r="D114" s="83" t="s">
        <v>298</v>
      </c>
      <c r="E114" s="81">
        <v>38774</v>
      </c>
      <c r="F114" s="82" t="s">
        <v>240</v>
      </c>
      <c r="G114" s="106" t="s">
        <v>270</v>
      </c>
      <c r="H114" s="83" t="s">
        <v>329</v>
      </c>
      <c r="I114"/>
    </row>
    <row r="115" spans="1:9" x14ac:dyDescent="0.25">
      <c r="A115" s="82">
        <v>1409</v>
      </c>
      <c r="B115" s="82">
        <v>106408</v>
      </c>
      <c r="C115" s="89" t="s">
        <v>244</v>
      </c>
      <c r="D115" s="83" t="s">
        <v>276</v>
      </c>
      <c r="E115" s="81">
        <v>38757</v>
      </c>
      <c r="F115" s="82" t="s">
        <v>240</v>
      </c>
      <c r="G115" s="106" t="s">
        <v>264</v>
      </c>
      <c r="H115" s="83" t="s">
        <v>246</v>
      </c>
      <c r="I115"/>
    </row>
    <row r="116" spans="1:9" x14ac:dyDescent="0.25">
      <c r="A116" s="82">
        <v>716</v>
      </c>
      <c r="B116" s="82">
        <v>102969</v>
      </c>
      <c r="C116" s="89" t="s">
        <v>244</v>
      </c>
      <c r="D116" s="83" t="s">
        <v>334</v>
      </c>
      <c r="E116" s="81">
        <v>38736</v>
      </c>
      <c r="F116" s="82" t="s">
        <v>240</v>
      </c>
      <c r="G116" s="106" t="s">
        <v>270</v>
      </c>
      <c r="H116" s="83" t="s">
        <v>329</v>
      </c>
      <c r="I116"/>
    </row>
    <row r="117" spans="1:9" x14ac:dyDescent="0.25">
      <c r="A117" s="82">
        <v>913</v>
      </c>
      <c r="B117" s="82">
        <v>104680</v>
      </c>
      <c r="C117" s="89" t="s">
        <v>244</v>
      </c>
      <c r="D117" s="83" t="s">
        <v>299</v>
      </c>
      <c r="E117" s="81">
        <v>38731</v>
      </c>
      <c r="F117" s="102" t="s">
        <v>260</v>
      </c>
      <c r="G117" s="106" t="s">
        <v>270</v>
      </c>
      <c r="H117" s="83" t="s">
        <v>289</v>
      </c>
      <c r="I117"/>
    </row>
    <row r="118" spans="1:9" x14ac:dyDescent="0.25">
      <c r="A118" s="82">
        <v>655</v>
      </c>
      <c r="B118" s="82">
        <v>103096</v>
      </c>
      <c r="C118" s="89" t="s">
        <v>244</v>
      </c>
      <c r="D118" s="83" t="s">
        <v>284</v>
      </c>
      <c r="E118" s="81">
        <v>38693</v>
      </c>
      <c r="F118" s="82" t="s">
        <v>240</v>
      </c>
      <c r="G118" s="106" t="s">
        <v>270</v>
      </c>
      <c r="H118" s="83" t="s">
        <v>268</v>
      </c>
      <c r="I118"/>
    </row>
    <row r="119" spans="1:9" x14ac:dyDescent="0.25">
      <c r="A119" s="82">
        <v>967</v>
      </c>
      <c r="B119" s="82">
        <v>103090</v>
      </c>
      <c r="C119" s="89" t="s">
        <v>244</v>
      </c>
      <c r="D119" s="83" t="s">
        <v>337</v>
      </c>
      <c r="E119" s="81">
        <v>38684</v>
      </c>
      <c r="F119" s="102" t="s">
        <v>260</v>
      </c>
      <c r="G119" s="106" t="s">
        <v>270</v>
      </c>
      <c r="H119" s="83" t="s">
        <v>329</v>
      </c>
      <c r="I119"/>
    </row>
    <row r="120" spans="1:9" x14ac:dyDescent="0.25">
      <c r="A120" s="82">
        <v>5360</v>
      </c>
      <c r="B120" s="82">
        <v>103092</v>
      </c>
      <c r="C120" s="89" t="s">
        <v>244</v>
      </c>
      <c r="D120" s="83" t="s">
        <v>286</v>
      </c>
      <c r="E120" s="81">
        <v>38661</v>
      </c>
      <c r="F120" s="82" t="s">
        <v>240</v>
      </c>
      <c r="G120" s="106" t="s">
        <v>270</v>
      </c>
      <c r="H120" s="83" t="s">
        <v>268</v>
      </c>
      <c r="I120"/>
    </row>
    <row r="121" spans="1:9" x14ac:dyDescent="0.25">
      <c r="A121" s="67">
        <v>5656</v>
      </c>
      <c r="B121" s="67"/>
      <c r="C121" s="89" t="s">
        <v>244</v>
      </c>
      <c r="D121" s="83" t="s">
        <v>259</v>
      </c>
      <c r="E121" s="69">
        <v>38639</v>
      </c>
      <c r="F121" s="86" t="s">
        <v>260</v>
      </c>
      <c r="G121" s="106"/>
      <c r="H121" s="80" t="s">
        <v>398</v>
      </c>
      <c r="I121"/>
    </row>
    <row r="122" spans="1:9" x14ac:dyDescent="0.25">
      <c r="A122" s="82">
        <v>474</v>
      </c>
      <c r="B122" s="82">
        <v>105053</v>
      </c>
      <c r="C122" s="89" t="s">
        <v>244</v>
      </c>
      <c r="D122" s="83" t="s">
        <v>292</v>
      </c>
      <c r="E122" s="81">
        <v>38596</v>
      </c>
      <c r="F122" s="82" t="s">
        <v>240</v>
      </c>
      <c r="G122" s="106" t="s">
        <v>270</v>
      </c>
      <c r="H122" s="83" t="s">
        <v>289</v>
      </c>
      <c r="I122"/>
    </row>
    <row r="123" spans="1:9" x14ac:dyDescent="0.25">
      <c r="A123" s="82">
        <v>610</v>
      </c>
      <c r="B123" s="82">
        <v>106909</v>
      </c>
      <c r="C123" s="89" t="s">
        <v>244</v>
      </c>
      <c r="D123" s="83" t="s">
        <v>272</v>
      </c>
      <c r="E123" s="81">
        <v>38560</v>
      </c>
      <c r="F123" s="102" t="s">
        <v>260</v>
      </c>
      <c r="G123" s="106" t="s">
        <v>270</v>
      </c>
      <c r="H123" s="83" t="s">
        <v>246</v>
      </c>
      <c r="I123"/>
    </row>
    <row r="124" spans="1:9" x14ac:dyDescent="0.25">
      <c r="A124" s="82">
        <v>129</v>
      </c>
      <c r="B124" s="82">
        <v>102210</v>
      </c>
      <c r="C124" s="89" t="s">
        <v>244</v>
      </c>
      <c r="D124" s="83" t="s">
        <v>351</v>
      </c>
      <c r="E124" s="81">
        <v>38536</v>
      </c>
      <c r="F124" s="102" t="s">
        <v>260</v>
      </c>
      <c r="G124" s="106" t="s">
        <v>388</v>
      </c>
      <c r="H124" s="83" t="s">
        <v>329</v>
      </c>
      <c r="I124"/>
    </row>
    <row r="125" spans="1:9" x14ac:dyDescent="0.25">
      <c r="A125" s="82">
        <v>630</v>
      </c>
      <c r="B125" s="82">
        <v>100784</v>
      </c>
      <c r="C125" s="89" t="s">
        <v>244</v>
      </c>
      <c r="D125" s="83" t="s">
        <v>368</v>
      </c>
      <c r="E125" s="81">
        <v>38530</v>
      </c>
      <c r="F125" s="82" t="s">
        <v>240</v>
      </c>
      <c r="G125" s="106" t="s">
        <v>270</v>
      </c>
      <c r="H125" s="83" t="s">
        <v>329</v>
      </c>
      <c r="I125"/>
    </row>
    <row r="126" spans="1:9" x14ac:dyDescent="0.25">
      <c r="A126" s="99">
        <v>1034</v>
      </c>
      <c r="B126" s="99">
        <v>105702</v>
      </c>
      <c r="C126" s="89" t="s">
        <v>244</v>
      </c>
      <c r="D126" s="100" t="s">
        <v>401</v>
      </c>
      <c r="E126" s="101">
        <v>38529</v>
      </c>
      <c r="F126" s="101" t="s">
        <v>240</v>
      </c>
      <c r="G126" s="107"/>
      <c r="H126" s="70" t="s">
        <v>416</v>
      </c>
      <c r="I126"/>
    </row>
    <row r="127" spans="1:9" x14ac:dyDescent="0.25">
      <c r="A127" s="82">
        <v>469</v>
      </c>
      <c r="B127" s="82"/>
      <c r="C127" s="89" t="s">
        <v>244</v>
      </c>
      <c r="D127" s="83" t="s">
        <v>372</v>
      </c>
      <c r="E127" s="81">
        <v>38518</v>
      </c>
      <c r="F127" s="82" t="s">
        <v>240</v>
      </c>
      <c r="G127" s="106" t="s">
        <v>264</v>
      </c>
      <c r="H127" s="83" t="s">
        <v>289</v>
      </c>
      <c r="I127"/>
    </row>
    <row r="128" spans="1:9" x14ac:dyDescent="0.25">
      <c r="A128" s="82"/>
      <c r="B128" s="82"/>
      <c r="C128" s="89" t="s">
        <v>244</v>
      </c>
      <c r="D128" s="83" t="s">
        <v>372</v>
      </c>
      <c r="E128" s="81">
        <v>38518</v>
      </c>
      <c r="F128" s="82" t="s">
        <v>240</v>
      </c>
      <c r="G128" s="106" t="s">
        <v>264</v>
      </c>
      <c r="H128" s="83" t="s">
        <v>289</v>
      </c>
      <c r="I128"/>
    </row>
    <row r="129" spans="1:8" x14ac:dyDescent="0.25">
      <c r="A129" s="82">
        <v>1047</v>
      </c>
      <c r="B129" s="82">
        <v>105677</v>
      </c>
      <c r="C129" s="89" t="s">
        <v>244</v>
      </c>
      <c r="D129" s="83" t="s">
        <v>360</v>
      </c>
      <c r="E129" s="81">
        <v>38446</v>
      </c>
      <c r="F129" s="82" t="s">
        <v>240</v>
      </c>
      <c r="G129" s="106" t="s">
        <v>270</v>
      </c>
      <c r="H129" s="83" t="s">
        <v>329</v>
      </c>
    </row>
    <row r="130" spans="1:8" x14ac:dyDescent="0.25">
      <c r="A130" s="82">
        <v>415</v>
      </c>
      <c r="B130" s="82">
        <v>106832</v>
      </c>
      <c r="C130" s="89" t="s">
        <v>244</v>
      </c>
      <c r="D130" s="83" t="s">
        <v>283</v>
      </c>
      <c r="E130" s="81">
        <v>38427</v>
      </c>
      <c r="F130" s="82" t="s">
        <v>240</v>
      </c>
      <c r="G130" s="106" t="s">
        <v>270</v>
      </c>
      <c r="H130" s="83" t="s">
        <v>246</v>
      </c>
    </row>
    <row r="131" spans="1:8" x14ac:dyDescent="0.25">
      <c r="A131" s="82">
        <v>317</v>
      </c>
      <c r="B131" s="82">
        <v>102027</v>
      </c>
      <c r="C131" s="89" t="s">
        <v>244</v>
      </c>
      <c r="D131" s="83" t="s">
        <v>293</v>
      </c>
      <c r="E131" s="81">
        <v>38418</v>
      </c>
      <c r="F131" s="102" t="s">
        <v>260</v>
      </c>
      <c r="G131" s="106" t="s">
        <v>270</v>
      </c>
      <c r="H131" s="83" t="s">
        <v>289</v>
      </c>
    </row>
    <row r="132" spans="1:8" x14ac:dyDescent="0.25">
      <c r="A132" s="82">
        <v>1321</v>
      </c>
      <c r="B132" s="82">
        <v>105373</v>
      </c>
      <c r="C132" s="89" t="s">
        <v>244</v>
      </c>
      <c r="D132" s="83" t="s">
        <v>295</v>
      </c>
      <c r="E132" s="81">
        <v>38414</v>
      </c>
      <c r="F132" s="82" t="s">
        <v>240</v>
      </c>
      <c r="G132" s="106" t="s">
        <v>270</v>
      </c>
      <c r="H132" s="83" t="s">
        <v>289</v>
      </c>
    </row>
    <row r="133" spans="1:8" x14ac:dyDescent="0.25">
      <c r="A133" s="82">
        <v>233</v>
      </c>
      <c r="B133" s="82">
        <v>102225</v>
      </c>
      <c r="C133" s="89" t="s">
        <v>244</v>
      </c>
      <c r="D133" s="83" t="s">
        <v>367</v>
      </c>
      <c r="E133" s="81">
        <v>38408</v>
      </c>
      <c r="F133" s="82" t="s">
        <v>240</v>
      </c>
      <c r="G133" s="106" t="s">
        <v>270</v>
      </c>
      <c r="H133" s="83" t="s">
        <v>329</v>
      </c>
    </row>
    <row r="134" spans="1:8" x14ac:dyDescent="0.25">
      <c r="A134" s="82">
        <v>1407</v>
      </c>
      <c r="B134" s="82">
        <v>106403</v>
      </c>
      <c r="C134" s="89" t="s">
        <v>244</v>
      </c>
      <c r="D134" s="83" t="s">
        <v>280</v>
      </c>
      <c r="E134" s="81">
        <v>38401</v>
      </c>
      <c r="F134" s="82" t="s">
        <v>240</v>
      </c>
      <c r="G134" s="106" t="s">
        <v>270</v>
      </c>
      <c r="H134" s="83" t="s">
        <v>246</v>
      </c>
    </row>
    <row r="135" spans="1:8" x14ac:dyDescent="0.25">
      <c r="A135" s="82">
        <v>593</v>
      </c>
      <c r="B135" s="82">
        <v>103097</v>
      </c>
      <c r="C135" s="89" t="s">
        <v>244</v>
      </c>
      <c r="D135" s="83" t="s">
        <v>287</v>
      </c>
      <c r="E135" s="81">
        <v>38363</v>
      </c>
      <c r="F135" s="82" t="s">
        <v>240</v>
      </c>
      <c r="G135" s="106" t="s">
        <v>270</v>
      </c>
      <c r="H135" s="83" t="s">
        <v>268</v>
      </c>
    </row>
    <row r="136" spans="1:8" x14ac:dyDescent="0.25">
      <c r="A136" s="42">
        <v>1761</v>
      </c>
      <c r="B136" s="42">
        <v>100447</v>
      </c>
      <c r="C136" s="90" t="s">
        <v>245</v>
      </c>
      <c r="D136" s="113" t="s">
        <v>420</v>
      </c>
      <c r="E136" s="101">
        <v>38348</v>
      </c>
      <c r="F136" s="101" t="s">
        <v>240</v>
      </c>
      <c r="G136" s="107"/>
      <c r="H136" s="70" t="s">
        <v>416</v>
      </c>
    </row>
    <row r="137" spans="1:8" x14ac:dyDescent="0.25">
      <c r="A137" s="82">
        <v>1805</v>
      </c>
      <c r="B137" s="82">
        <v>106912</v>
      </c>
      <c r="C137" s="90" t="s">
        <v>245</v>
      </c>
      <c r="D137" s="83" t="s">
        <v>281</v>
      </c>
      <c r="E137" s="81">
        <v>38319</v>
      </c>
      <c r="F137" s="82" t="s">
        <v>240</v>
      </c>
      <c r="G137" s="106" t="s">
        <v>270</v>
      </c>
      <c r="H137" s="83" t="s">
        <v>246</v>
      </c>
    </row>
    <row r="138" spans="1:8" x14ac:dyDescent="0.25">
      <c r="A138" s="82">
        <v>1778</v>
      </c>
      <c r="B138" s="82">
        <v>105354</v>
      </c>
      <c r="C138" s="90" t="s">
        <v>245</v>
      </c>
      <c r="D138" s="83" t="s">
        <v>362</v>
      </c>
      <c r="E138" s="81">
        <v>38316</v>
      </c>
      <c r="F138" s="82" t="s">
        <v>240</v>
      </c>
      <c r="G138" s="106" t="s">
        <v>270</v>
      </c>
      <c r="H138" s="83" t="s">
        <v>329</v>
      </c>
    </row>
    <row r="139" spans="1:8" x14ac:dyDescent="0.25">
      <c r="A139" s="82">
        <v>1810</v>
      </c>
      <c r="B139" s="82">
        <v>106994</v>
      </c>
      <c r="C139" s="90" t="s">
        <v>245</v>
      </c>
      <c r="D139" s="83" t="s">
        <v>279</v>
      </c>
      <c r="E139" s="81">
        <v>38300</v>
      </c>
      <c r="F139" s="82" t="s">
        <v>240</v>
      </c>
      <c r="G139" s="106" t="s">
        <v>270</v>
      </c>
      <c r="H139" s="83" t="s">
        <v>246</v>
      </c>
    </row>
    <row r="140" spans="1:8" x14ac:dyDescent="0.25">
      <c r="A140" s="82">
        <v>1772</v>
      </c>
      <c r="B140" s="82">
        <v>102619</v>
      </c>
      <c r="C140" s="90" t="s">
        <v>245</v>
      </c>
      <c r="D140" s="83" t="s">
        <v>370</v>
      </c>
      <c r="E140" s="81">
        <v>38264</v>
      </c>
      <c r="F140" s="82" t="s">
        <v>240</v>
      </c>
      <c r="G140" s="106" t="s">
        <v>270</v>
      </c>
      <c r="H140" s="83" t="s">
        <v>329</v>
      </c>
    </row>
    <row r="141" spans="1:8" x14ac:dyDescent="0.25">
      <c r="A141" s="82">
        <v>1779</v>
      </c>
      <c r="B141" s="82">
        <v>100762</v>
      </c>
      <c r="C141" s="90" t="s">
        <v>245</v>
      </c>
      <c r="D141" s="83" t="s">
        <v>340</v>
      </c>
      <c r="E141" s="81">
        <v>38229</v>
      </c>
      <c r="F141" s="82" t="s">
        <v>240</v>
      </c>
      <c r="G141" s="106" t="s">
        <v>270</v>
      </c>
      <c r="H141" s="83" t="s">
        <v>329</v>
      </c>
    </row>
    <row r="142" spans="1:8" x14ac:dyDescent="0.25">
      <c r="A142" s="82">
        <v>1740</v>
      </c>
      <c r="B142" s="82">
        <v>102637</v>
      </c>
      <c r="C142" s="90" t="s">
        <v>245</v>
      </c>
      <c r="D142" s="83" t="s">
        <v>274</v>
      </c>
      <c r="E142" s="81">
        <v>38225</v>
      </c>
      <c r="F142" s="82" t="s">
        <v>240</v>
      </c>
      <c r="G142" s="106" t="s">
        <v>270</v>
      </c>
      <c r="H142" s="83" t="s">
        <v>246</v>
      </c>
    </row>
    <row r="143" spans="1:8" x14ac:dyDescent="0.25">
      <c r="A143" s="82">
        <v>1758</v>
      </c>
      <c r="B143" s="82">
        <v>106308</v>
      </c>
      <c r="C143" s="90" t="s">
        <v>245</v>
      </c>
      <c r="D143" s="83" t="s">
        <v>301</v>
      </c>
      <c r="E143" s="81">
        <v>38097</v>
      </c>
      <c r="F143" s="82" t="s">
        <v>240</v>
      </c>
      <c r="G143" s="106" t="s">
        <v>270</v>
      </c>
      <c r="H143" s="83" t="s">
        <v>289</v>
      </c>
    </row>
    <row r="144" spans="1:8" x14ac:dyDescent="0.25">
      <c r="A144" s="82">
        <v>1809</v>
      </c>
      <c r="B144" s="82">
        <v>103699</v>
      </c>
      <c r="C144" s="90" t="s">
        <v>245</v>
      </c>
      <c r="D144" s="83" t="s">
        <v>342</v>
      </c>
      <c r="E144" s="81">
        <v>38064</v>
      </c>
      <c r="F144" s="82" t="s">
        <v>240</v>
      </c>
      <c r="G144" s="106" t="s">
        <v>270</v>
      </c>
      <c r="H144" s="83" t="s">
        <v>329</v>
      </c>
    </row>
    <row r="145" spans="1:12" x14ac:dyDescent="0.25">
      <c r="A145" s="82">
        <v>1777</v>
      </c>
      <c r="B145" s="82">
        <v>106659</v>
      </c>
      <c r="C145" s="90" t="s">
        <v>245</v>
      </c>
      <c r="D145" s="83" t="s">
        <v>300</v>
      </c>
      <c r="E145" s="81">
        <v>37825</v>
      </c>
      <c r="F145" s="82" t="s">
        <v>240</v>
      </c>
      <c r="G145" s="106" t="s">
        <v>264</v>
      </c>
      <c r="H145" s="83" t="s">
        <v>384</v>
      </c>
    </row>
    <row r="146" spans="1:12" x14ac:dyDescent="0.25">
      <c r="A146" s="82">
        <v>1777</v>
      </c>
      <c r="B146" s="82">
        <v>106659</v>
      </c>
      <c r="C146" s="90" t="s">
        <v>245</v>
      </c>
      <c r="D146" s="83" t="s">
        <v>300</v>
      </c>
      <c r="E146" s="81">
        <v>37825</v>
      </c>
      <c r="F146" s="82" t="s">
        <v>240</v>
      </c>
      <c r="G146" s="106" t="s">
        <v>264</v>
      </c>
      <c r="H146" s="83" t="s">
        <v>384</v>
      </c>
    </row>
    <row r="147" spans="1:12" x14ac:dyDescent="0.25">
      <c r="A147" s="82">
        <v>5666</v>
      </c>
      <c r="B147" s="82">
        <v>106406</v>
      </c>
      <c r="C147" s="90" t="s">
        <v>245</v>
      </c>
      <c r="D147" s="83" t="s">
        <v>247</v>
      </c>
      <c r="E147" s="85">
        <v>37292</v>
      </c>
      <c r="F147" s="67" t="s">
        <v>240</v>
      </c>
      <c r="G147" s="106" t="s">
        <v>388</v>
      </c>
      <c r="H147" s="83" t="s">
        <v>246</v>
      </c>
    </row>
    <row r="148" spans="1:12" x14ac:dyDescent="0.25">
      <c r="A148" s="67">
        <v>940</v>
      </c>
      <c r="B148" s="67"/>
      <c r="C148" s="87" t="s">
        <v>242</v>
      </c>
      <c r="D148" s="83" t="s">
        <v>417</v>
      </c>
      <c r="E148" s="69"/>
      <c r="F148" s="86" t="s">
        <v>260</v>
      </c>
      <c r="G148" s="106"/>
      <c r="H148" s="80" t="s">
        <v>329</v>
      </c>
    </row>
    <row r="149" spans="1:12" x14ac:dyDescent="0.25">
      <c r="A149" s="94"/>
      <c r="B149" s="94"/>
      <c r="C149" s="94"/>
      <c r="D149" s="93"/>
      <c r="E149" s="95"/>
      <c r="F149" s="94"/>
      <c r="G149" s="107"/>
      <c r="H149" s="93"/>
    </row>
    <row r="150" spans="1:12" x14ac:dyDescent="0.25">
      <c r="A150" s="94"/>
      <c r="B150" s="94"/>
      <c r="C150" s="94"/>
      <c r="D150" s="93"/>
      <c r="E150" s="95"/>
      <c r="F150" s="94"/>
      <c r="G150" s="107"/>
      <c r="H150" s="93"/>
      <c r="I150" s="71"/>
      <c r="J150" s="71"/>
      <c r="K150" s="72"/>
      <c r="L150" s="71"/>
    </row>
    <row r="151" spans="1:12" x14ac:dyDescent="0.25">
      <c r="A151" s="94"/>
      <c r="B151" s="94"/>
      <c r="C151" s="94"/>
      <c r="D151" s="93"/>
      <c r="E151" s="95"/>
      <c r="F151" s="94"/>
      <c r="G151" s="107"/>
      <c r="H151" s="93"/>
      <c r="I151" s="71"/>
      <c r="J151" s="71"/>
      <c r="K151" s="72"/>
      <c r="L151" s="71"/>
    </row>
    <row r="152" spans="1:12" x14ac:dyDescent="0.25">
      <c r="A152" s="94"/>
      <c r="B152" s="94"/>
      <c r="C152" s="94"/>
      <c r="D152" s="93"/>
      <c r="E152" s="95"/>
      <c r="F152" s="94"/>
      <c r="G152" s="107"/>
      <c r="H152" s="93"/>
      <c r="I152" s="71"/>
      <c r="J152" s="71"/>
      <c r="K152" s="72"/>
      <c r="L152" s="71"/>
    </row>
    <row r="153" spans="1:12" x14ac:dyDescent="0.25">
      <c r="A153" s="53"/>
      <c r="B153" s="53"/>
      <c r="C153" s="53"/>
      <c r="D153" s="74"/>
      <c r="E153" s="53"/>
      <c r="F153" s="53"/>
      <c r="G153" s="106"/>
      <c r="H153" s="93"/>
      <c r="I153" s="73"/>
      <c r="J153" s="73"/>
      <c r="K153" s="73"/>
      <c r="L153" s="73"/>
    </row>
    <row r="154" spans="1:12" x14ac:dyDescent="0.25">
      <c r="A154" s="53"/>
      <c r="B154" s="96"/>
      <c r="C154" s="53"/>
      <c r="D154" s="74"/>
      <c r="E154" s="97"/>
      <c r="F154" s="53"/>
      <c r="G154" s="106"/>
      <c r="H154" s="93"/>
      <c r="I154" s="71"/>
      <c r="J154" s="71"/>
      <c r="K154" s="72"/>
      <c r="L154" s="71"/>
    </row>
    <row r="155" spans="1:12" x14ac:dyDescent="0.25">
      <c r="A155" s="53"/>
      <c r="B155" s="96"/>
      <c r="C155" s="94"/>
      <c r="D155" s="98"/>
      <c r="E155" s="97"/>
      <c r="F155" s="53"/>
      <c r="G155" s="106"/>
      <c r="H155" s="68"/>
      <c r="I155" s="71"/>
      <c r="J155" s="71"/>
      <c r="K155" s="72"/>
      <c r="L155" s="71"/>
    </row>
    <row r="156" spans="1:12" x14ac:dyDescent="0.25">
      <c r="I156" s="71"/>
      <c r="J156" s="71"/>
      <c r="K156" s="72"/>
      <c r="L156" s="71"/>
    </row>
  </sheetData>
  <autoFilter ref="A1:H148">
    <sortState ref="A11:H148">
      <sortCondition ref="A1:A148"/>
    </sortState>
  </autoFilter>
  <sortState ref="A2:H156">
    <sortCondition descending="1" ref="E2:E156"/>
    <sortCondition ref="F2:F156"/>
  </sortState>
  <mergeCells count="5">
    <mergeCell ref="K9:K11"/>
    <mergeCell ref="K13:K15"/>
    <mergeCell ref="K16:K18"/>
    <mergeCell ref="K22:K24"/>
    <mergeCell ref="K27:K29"/>
  </mergeCells>
  <printOptions horizontalCentered="1"/>
  <pageMargins left="0.25" right="0.25" top="0.75" bottom="0.75" header="0.3" footer="0.3"/>
  <pageSetup paperSize="9" scale="22" firstPageNumber="0" fitToWidth="0" orientation="landscape" horizontalDpi="4294967293" verticalDpi="4294967293" r:id="rId1"/>
  <rowBreaks count="3" manualBreakCount="3">
    <brk id="48" max="7" man="1"/>
    <brk id="79" max="7" man="1"/>
    <brk id="148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Z167"/>
  <sheetViews>
    <sheetView tabSelected="1" view="pageBreakPreview" zoomScaleNormal="100" zoomScaleSheetLayoutView="100" workbookViewId="0">
      <selection sqref="A1:I2"/>
    </sheetView>
  </sheetViews>
  <sheetFormatPr defaultColWidth="9.140625" defaultRowHeight="15.75" x14ac:dyDescent="0.25"/>
  <cols>
    <col min="1" max="1" width="5.28515625" style="18"/>
    <col min="2" max="2" width="7.7109375" style="33"/>
    <col min="3" max="3" width="9.7109375" style="18" customWidth="1"/>
    <col min="4" max="4" width="8.140625" style="18"/>
    <col min="5" max="5" width="47.7109375" style="18" customWidth="1"/>
    <col min="6" max="6" width="8.140625" style="18" bestFit="1" customWidth="1"/>
    <col min="7" max="7" width="45.42578125" style="18" bestFit="1" customWidth="1"/>
    <col min="8" max="8" width="11.7109375" style="18" customWidth="1"/>
    <col min="9" max="9" width="9.140625" style="13"/>
    <col min="10" max="1014" width="9" style="18"/>
    <col min="1015" max="16384" width="9.140625" style="24"/>
  </cols>
  <sheetData>
    <row r="1" spans="1:9" ht="18" customHeight="1" x14ac:dyDescent="0.25">
      <c r="A1" s="75" t="s">
        <v>254</v>
      </c>
      <c r="B1" s="76"/>
      <c r="C1" s="77"/>
      <c r="D1" s="77"/>
      <c r="E1" s="75"/>
      <c r="F1" s="75"/>
      <c r="G1" s="75"/>
      <c r="H1" s="75"/>
      <c r="I1" s="78"/>
    </row>
    <row r="2" spans="1:9" ht="18" customHeight="1" x14ac:dyDescent="0.25">
      <c r="A2" s="75" t="s">
        <v>253</v>
      </c>
      <c r="B2" s="76"/>
      <c r="C2" s="77"/>
      <c r="D2" s="77"/>
      <c r="E2" s="75"/>
      <c r="F2" s="75"/>
      <c r="G2" s="75"/>
      <c r="H2" s="75"/>
      <c r="I2" s="79"/>
    </row>
    <row r="3" spans="1:9" ht="18" customHeight="1" x14ac:dyDescent="0.25">
      <c r="A3" s="15"/>
      <c r="B3" s="30"/>
      <c r="C3" s="15"/>
      <c r="D3" s="15"/>
      <c r="E3" s="15"/>
      <c r="F3" s="19"/>
      <c r="I3" s="15"/>
    </row>
    <row r="4" spans="1:9" ht="18" customHeight="1" x14ac:dyDescent="0.25">
      <c r="A4" s="34" t="s">
        <v>8</v>
      </c>
      <c r="B4" s="34"/>
      <c r="C4" s="34"/>
      <c r="D4" s="34"/>
      <c r="E4" s="34"/>
      <c r="F4" s="34"/>
      <c r="G4" s="34"/>
      <c r="H4" s="34"/>
      <c r="I4" s="34"/>
    </row>
    <row r="5" spans="1:9" ht="18" customHeight="1" x14ac:dyDescent="0.25">
      <c r="A5" s="16" t="s">
        <v>9</v>
      </c>
      <c r="B5" s="31" t="s">
        <v>10</v>
      </c>
      <c r="C5" s="16" t="s">
        <v>1</v>
      </c>
      <c r="D5" s="16" t="s">
        <v>2</v>
      </c>
      <c r="E5" s="16" t="s">
        <v>3</v>
      </c>
      <c r="F5" s="16" t="s">
        <v>5</v>
      </c>
      <c r="G5" s="16" t="s">
        <v>7</v>
      </c>
      <c r="H5" s="62" t="s">
        <v>421</v>
      </c>
      <c r="I5" s="62" t="s">
        <v>11</v>
      </c>
    </row>
    <row r="6" spans="1:9" ht="18" customHeight="1" x14ac:dyDescent="0.25">
      <c r="A6" s="39">
        <v>1</v>
      </c>
      <c r="B6" s="38">
        <v>977</v>
      </c>
      <c r="C6" s="39">
        <f>IFERROR((VLOOKUP(B6,INSCRITOS!A:B,2,0)),"")</f>
        <v>104696</v>
      </c>
      <c r="D6" s="39" t="str">
        <f>IFERROR((VLOOKUP(B6,INSCRITOS!A:C,3,0)),"")</f>
        <v>BEN</v>
      </c>
      <c r="E6" s="40" t="str">
        <f>IFERROR((VLOOKUP(B6,INSCRITOS!A:D,4,0)),"")</f>
        <v>André Martins</v>
      </c>
      <c r="F6" s="39" t="str">
        <f>IFERROR((VLOOKUP(B6,INSCRITOS!A:F,6,0)),"")</f>
        <v>M</v>
      </c>
      <c r="G6" s="40" t="str">
        <f>IFERROR((VLOOKUP(B6,INSCRITOS!A:H,8,0)),"")</f>
        <v>Sport Lisboa e Benfica</v>
      </c>
      <c r="H6" s="39" t="s">
        <v>468</v>
      </c>
      <c r="I6" s="56">
        <v>100</v>
      </c>
    </row>
    <row r="7" spans="1:9" ht="18" customHeight="1" x14ac:dyDescent="0.25">
      <c r="A7" s="39">
        <v>2</v>
      </c>
      <c r="B7" s="38">
        <v>1080</v>
      </c>
      <c r="C7" s="39">
        <f>IFERROR((VLOOKUP(B7,INSCRITOS!A:B,2,0)),"")</f>
        <v>105848</v>
      </c>
      <c r="D7" s="39" t="str">
        <f>IFERROR((VLOOKUP(B7,INSCRITOS!A:C,3,0)),"")</f>
        <v>BEN</v>
      </c>
      <c r="E7" s="40" t="str">
        <f>IFERROR((VLOOKUP(B7,INSCRITOS!A:D,4,0)),"")</f>
        <v>Bernardo Miranda</v>
      </c>
      <c r="F7" s="39" t="str">
        <f>IFERROR((VLOOKUP(B7,INSCRITOS!A:F,6,0)),"")</f>
        <v>M</v>
      </c>
      <c r="G7" s="40" t="str">
        <f>IFERROR((VLOOKUP(B7,INSCRITOS!A:H,8,0)),"")</f>
        <v>Sport Lisboa e Benfica</v>
      </c>
      <c r="H7" s="39" t="s">
        <v>469</v>
      </c>
      <c r="I7" s="56">
        <v>99</v>
      </c>
    </row>
    <row r="8" spans="1:9" ht="18" customHeight="1" x14ac:dyDescent="0.25">
      <c r="A8" s="39">
        <v>3</v>
      </c>
      <c r="B8" s="38">
        <v>5359</v>
      </c>
      <c r="C8" s="39">
        <f>IFERROR((VLOOKUP(B8,INSCRITOS!A:B,2,0)),"")</f>
        <v>0</v>
      </c>
      <c r="D8" s="39" t="str">
        <f>IFERROR((VLOOKUP(B8,INSCRITOS!A:C,3,0)),"")</f>
        <v>BEN</v>
      </c>
      <c r="E8" s="40" t="str">
        <f>IFERROR((VLOOKUP(B8,INSCRITOS!A:D,4,0)),"")</f>
        <v>Gaspar Baltazar</v>
      </c>
      <c r="F8" s="39" t="str">
        <f>IFERROR((VLOOKUP(B8,INSCRITOS!A:F,6,0)),"")</f>
        <v>M</v>
      </c>
      <c r="G8" s="40" t="str">
        <f>IFERROR((VLOOKUP(B8,INSCRITOS!A:H,8,0)),"")</f>
        <v>Peniche Amigos Clube/ Não federado</v>
      </c>
      <c r="H8" s="39" t="s">
        <v>470</v>
      </c>
      <c r="I8" s="56"/>
    </row>
    <row r="9" spans="1:9" ht="18" customHeight="1" x14ac:dyDescent="0.25">
      <c r="A9" s="39">
        <v>4</v>
      </c>
      <c r="B9" s="38">
        <v>1044</v>
      </c>
      <c r="C9" s="39">
        <f>IFERROR((VLOOKUP(B9,INSCRITOS!A:B,2,0)),"")</f>
        <v>104689</v>
      </c>
      <c r="D9" s="39" t="str">
        <f>IFERROR((VLOOKUP(B9,INSCRITOS!A:C,3,0)),"")</f>
        <v>BEN</v>
      </c>
      <c r="E9" s="40" t="str">
        <f>IFERROR((VLOOKUP(B9,INSCRITOS!A:D,4,0)),"")</f>
        <v>Santiago Santos</v>
      </c>
      <c r="F9" s="39" t="str">
        <f>IFERROR((VLOOKUP(B9,INSCRITOS!A:F,6,0)),"")</f>
        <v>M</v>
      </c>
      <c r="G9" s="40" t="str">
        <f>IFERROR((VLOOKUP(B9,INSCRITOS!A:H,8,0)),"")</f>
        <v>Sport Lisboa e Benfica</v>
      </c>
      <c r="H9" s="39" t="s">
        <v>471</v>
      </c>
      <c r="I9" s="56">
        <v>98</v>
      </c>
    </row>
    <row r="10" spans="1:9" ht="18" customHeight="1" x14ac:dyDescent="0.25">
      <c r="A10" s="39">
        <v>5</v>
      </c>
      <c r="B10" s="38">
        <v>5335</v>
      </c>
      <c r="C10" s="39">
        <f>IFERROR((VLOOKUP(B10,INSCRITOS!A:B,2,0)),"")</f>
        <v>107032</v>
      </c>
      <c r="D10" s="39" t="str">
        <f>IFERROR((VLOOKUP(B10,INSCRITOS!A:C,3,0)),"")</f>
        <v>BEN</v>
      </c>
      <c r="E10" s="40" t="str">
        <f>IFERROR((VLOOKUP(B10,INSCRITOS!A:D,4,0)),"")</f>
        <v>Tomás Morais</v>
      </c>
      <c r="F10" s="39" t="str">
        <f>IFERROR((VLOOKUP(B10,INSCRITOS!A:F,6,0)),"")</f>
        <v>M</v>
      </c>
      <c r="G10" s="40" t="str">
        <f>IFERROR((VLOOKUP(B10,INSCRITOS!A:H,8,0)),"")</f>
        <v>Estoril Praia Credibom</v>
      </c>
      <c r="H10" s="39" t="s">
        <v>472</v>
      </c>
      <c r="I10" s="56">
        <v>97</v>
      </c>
    </row>
    <row r="11" spans="1:9" ht="18" customHeight="1" x14ac:dyDescent="0.25">
      <c r="A11" s="39">
        <v>6</v>
      </c>
      <c r="B11" s="38">
        <v>348</v>
      </c>
      <c r="C11" s="39">
        <f>IFERROR((VLOOKUP(B11,INSCRITOS!A:B,2,0)),"")</f>
        <v>105009</v>
      </c>
      <c r="D11" s="39" t="str">
        <f>IFERROR((VLOOKUP(B11,INSCRITOS!A:C,3,0)),"")</f>
        <v>BEN</v>
      </c>
      <c r="E11" s="40" t="str">
        <f>IFERROR((VLOOKUP(B11,INSCRITOS!A:D,4,0)),"")</f>
        <v>David Pacheco</v>
      </c>
      <c r="F11" s="39" t="str">
        <f>IFERROR((VLOOKUP(B11,INSCRITOS!A:F,6,0)),"")</f>
        <v>M</v>
      </c>
      <c r="G11" s="40" t="str">
        <f>IFERROR((VLOOKUP(B11,INSCRITOS!A:H,8,0)),"")</f>
        <v>SFRAA TRIATLO</v>
      </c>
      <c r="H11" s="39" t="s">
        <v>473</v>
      </c>
      <c r="I11" s="56">
        <v>96</v>
      </c>
    </row>
    <row r="12" spans="1:9" ht="18" customHeight="1" x14ac:dyDescent="0.25">
      <c r="A12" s="39">
        <v>7</v>
      </c>
      <c r="B12" s="38">
        <v>1059</v>
      </c>
      <c r="C12" s="39">
        <f>IFERROR((VLOOKUP(B12,INSCRITOS!A:B,2,0)),"")</f>
        <v>105809</v>
      </c>
      <c r="D12" s="39" t="str">
        <f>IFERROR((VLOOKUP(B12,INSCRITOS!A:C,3,0)),"")</f>
        <v>BEN</v>
      </c>
      <c r="E12" s="40" t="str">
        <f>IFERROR((VLOOKUP(B12,INSCRITOS!A:D,4,0)),"")</f>
        <v>Sebastian Pacheco</v>
      </c>
      <c r="F12" s="39" t="str">
        <f>IFERROR((VLOOKUP(B12,INSCRITOS!A:F,6,0)),"")</f>
        <v>M</v>
      </c>
      <c r="G12" s="40" t="str">
        <f>IFERROR((VLOOKUP(B12,INSCRITOS!A:H,8,0)),"")</f>
        <v>Peniche Amigos Clube/ Não federado</v>
      </c>
      <c r="H12" s="39" t="s">
        <v>474</v>
      </c>
      <c r="I12" s="56"/>
    </row>
    <row r="13" spans="1:9" ht="18" customHeight="1" x14ac:dyDescent="0.25">
      <c r="A13" s="39">
        <v>8</v>
      </c>
      <c r="B13" s="38">
        <v>503</v>
      </c>
      <c r="C13" s="39">
        <f>IFERROR((VLOOKUP(B13,INSCRITOS!A:B,2,0)),"")</f>
        <v>105081</v>
      </c>
      <c r="D13" s="39" t="str">
        <f>IFERROR((VLOOKUP(B13,INSCRITOS!A:C,3,0)),"")</f>
        <v>BEN</v>
      </c>
      <c r="E13" s="40" t="str">
        <f>IFERROR((VLOOKUP(B13,INSCRITOS!A:D,4,0)),"")</f>
        <v>João Ramos</v>
      </c>
      <c r="F13" s="39" t="str">
        <f>IFERROR((VLOOKUP(B13,INSCRITOS!A:F,6,0)),"")</f>
        <v>M</v>
      </c>
      <c r="G13" s="40" t="str">
        <f>IFERROR((VLOOKUP(B13,INSCRITOS!A:H,8,0)),"")</f>
        <v>Clube de Natação da Amadora/ Não federado</v>
      </c>
      <c r="H13" s="39" t="s">
        <v>475</v>
      </c>
      <c r="I13" s="56"/>
    </row>
    <row r="14" spans="1:9" ht="18" customHeight="1" x14ac:dyDescent="0.25">
      <c r="A14" s="39">
        <v>9</v>
      </c>
      <c r="B14" s="38">
        <v>5319</v>
      </c>
      <c r="C14" s="39">
        <f>IFERROR((VLOOKUP(B14,INSCRITOS!A:B,2,0)),"")</f>
        <v>0</v>
      </c>
      <c r="D14" s="39" t="str">
        <f>IFERROR((VLOOKUP(B14,INSCRITOS!A:C,3,0)),"")</f>
        <v>BEN</v>
      </c>
      <c r="E14" s="40" t="str">
        <f>IFERROR((VLOOKUP(B14,INSCRITOS!A:D,4,0)),"")</f>
        <v>António Cunha</v>
      </c>
      <c r="F14" s="39" t="str">
        <f>IFERROR((VLOOKUP(B14,INSCRITOS!A:F,6,0)),"")</f>
        <v>M</v>
      </c>
      <c r="G14" s="40" t="str">
        <f>IFERROR((VLOOKUP(B14,INSCRITOS!A:H,8,0)),"")</f>
        <v>Peniche Amigos Clube/ Não federado</v>
      </c>
      <c r="H14" s="39" t="s">
        <v>476</v>
      </c>
      <c r="I14" s="56"/>
    </row>
    <row r="15" spans="1:9" ht="18" customHeight="1" x14ac:dyDescent="0.25">
      <c r="A15" s="39">
        <v>10</v>
      </c>
      <c r="B15" s="38">
        <v>5376</v>
      </c>
      <c r="C15" s="39">
        <f>IFERROR((VLOOKUP(B15,INSCRITOS!A:B,2,0)),"")</f>
        <v>106759</v>
      </c>
      <c r="D15" s="39" t="str">
        <f>IFERROR((VLOOKUP(B15,INSCRITOS!A:C,3,0)),"")</f>
        <v>BEN</v>
      </c>
      <c r="E15" s="40" t="str">
        <f>IFERROR((VLOOKUP(B15,INSCRITOS!A:D,4,0)),"")</f>
        <v>Martim Morgado</v>
      </c>
      <c r="F15" s="39" t="str">
        <f>IFERROR((VLOOKUP(B15,INSCRITOS!A:F,6,0)),"")</f>
        <v>M</v>
      </c>
      <c r="G15" s="40" t="str">
        <f>IFERROR((VLOOKUP(B15,INSCRITOS!A:H,8,0)),"")</f>
        <v>Sport Lisboa e Benfica</v>
      </c>
      <c r="H15" s="39" t="s">
        <v>477</v>
      </c>
      <c r="I15" s="56">
        <v>95</v>
      </c>
    </row>
    <row r="16" spans="1:9" ht="18" customHeight="1" x14ac:dyDescent="0.25">
      <c r="A16" s="39">
        <v>11</v>
      </c>
      <c r="B16" s="38">
        <v>1159</v>
      </c>
      <c r="C16" s="39">
        <f>IFERROR((VLOOKUP(B16,INSCRITOS!A:B,2,0)),"")</f>
        <v>105995</v>
      </c>
      <c r="D16" s="39" t="str">
        <f>IFERROR((VLOOKUP(B16,INSCRITOS!A:C,3,0)),"")</f>
        <v>BEN</v>
      </c>
      <c r="E16" s="40" t="str">
        <f>IFERROR((VLOOKUP(B16,INSCRITOS!A:D,4,0)),"")</f>
        <v>Tobias Bugliolo</v>
      </c>
      <c r="F16" s="39" t="str">
        <f>IFERROR((VLOOKUP(B16,INSCRITOS!A:F,6,0)),"")</f>
        <v>M</v>
      </c>
      <c r="G16" s="40" t="str">
        <f>IFERROR((VLOOKUP(B16,INSCRITOS!A:H,8,0)),"")</f>
        <v>Peniche Amigos Clube</v>
      </c>
      <c r="H16" s="39" t="s">
        <v>478</v>
      </c>
      <c r="I16" s="56">
        <v>94</v>
      </c>
    </row>
    <row r="17" spans="1:1014" ht="18" customHeight="1" x14ac:dyDescent="0.25">
      <c r="A17" s="39">
        <v>12</v>
      </c>
      <c r="B17" s="38">
        <v>626</v>
      </c>
      <c r="C17" s="39">
        <f>IFERROR((VLOOKUP(B17,INSCRITOS!A:B,2,0)),"")</f>
        <v>106910</v>
      </c>
      <c r="D17" s="39" t="str">
        <f>IFERROR((VLOOKUP(B17,INSCRITOS!A:C,3,0)),"")</f>
        <v>BEN</v>
      </c>
      <c r="E17" s="40" t="str">
        <f>IFERROR((VLOOKUP(B17,INSCRITOS!A:D,4,0)),"")</f>
        <v>José Neto</v>
      </c>
      <c r="F17" s="39" t="str">
        <f>IFERROR((VLOOKUP(B17,INSCRITOS!A:F,6,0)),"")</f>
        <v>M</v>
      </c>
      <c r="G17" s="40" t="str">
        <f>IFERROR((VLOOKUP(B17,INSCRITOS!A:H,8,0)),"")</f>
        <v>Pimpões Triatlo</v>
      </c>
      <c r="H17" s="39" t="s">
        <v>479</v>
      </c>
      <c r="I17" s="56">
        <v>93</v>
      </c>
    </row>
    <row r="18" spans="1:1014" ht="18" customHeight="1" x14ac:dyDescent="0.25">
      <c r="A18" s="13"/>
      <c r="C18" s="13"/>
      <c r="D18" s="13"/>
      <c r="F18" s="13"/>
    </row>
    <row r="19" spans="1:1014" ht="18" customHeight="1" x14ac:dyDescent="0.25">
      <c r="A19" s="34" t="s">
        <v>12</v>
      </c>
      <c r="B19" s="34"/>
      <c r="C19" s="34"/>
      <c r="D19" s="34"/>
      <c r="E19" s="34"/>
      <c r="F19" s="34"/>
      <c r="G19" s="34"/>
      <c r="H19" s="34"/>
      <c r="I19" s="34"/>
    </row>
    <row r="20" spans="1:1014" ht="18" customHeight="1" x14ac:dyDescent="0.25">
      <c r="A20" s="16" t="s">
        <v>9</v>
      </c>
      <c r="B20" s="31" t="s">
        <v>10</v>
      </c>
      <c r="C20" s="16" t="s">
        <v>1</v>
      </c>
      <c r="D20" s="16" t="s">
        <v>2</v>
      </c>
      <c r="E20" s="16" t="s">
        <v>3</v>
      </c>
      <c r="F20" s="16" t="s">
        <v>5</v>
      </c>
      <c r="G20" s="16" t="s">
        <v>7</v>
      </c>
      <c r="H20" s="62"/>
      <c r="I20" s="62" t="s">
        <v>11</v>
      </c>
    </row>
    <row r="21" spans="1:1014" s="26" customFormat="1" ht="18" customHeight="1" x14ac:dyDescent="0.25">
      <c r="A21" s="20">
        <v>1</v>
      </c>
      <c r="B21" s="38">
        <v>760</v>
      </c>
      <c r="C21" s="39">
        <f>IFERROR((VLOOKUP(B21,INSCRITOS!A:B,2,0)),"")</f>
        <v>105187</v>
      </c>
      <c r="D21" s="39" t="str">
        <f>IFERROR((VLOOKUP(B21,INSCRITOS!A:C,3,0)),"")</f>
        <v>BEN</v>
      </c>
      <c r="E21" s="40" t="str">
        <f>IFERROR((VLOOKUP(B21,INSCRITOS!A:D,4,0)),"")</f>
        <v>Sofia Margarido</v>
      </c>
      <c r="F21" s="39" t="str">
        <f>IFERROR((VLOOKUP(B21,INSCRITOS!A:F,6,0)),"")</f>
        <v>F</v>
      </c>
      <c r="G21" s="40" t="str">
        <f>IFERROR((VLOOKUP(B21,INSCRITOS!A:H,8,0)),"")</f>
        <v>Sport Lisboa e Benfica</v>
      </c>
      <c r="H21" s="39" t="s">
        <v>463</v>
      </c>
      <c r="I21" s="56">
        <v>100</v>
      </c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23"/>
      <c r="AZ21" s="23"/>
      <c r="BA21" s="23"/>
      <c r="BB21" s="23"/>
      <c r="BC21" s="23"/>
      <c r="BD21" s="23"/>
      <c r="BE21" s="23"/>
      <c r="BF21" s="23"/>
      <c r="BG21" s="23"/>
      <c r="BH21" s="23"/>
      <c r="BI21" s="23"/>
      <c r="BJ21" s="23"/>
      <c r="BK21" s="23"/>
      <c r="BL21" s="23"/>
      <c r="BM21" s="23"/>
      <c r="BN21" s="23"/>
      <c r="BO21" s="23"/>
      <c r="BP21" s="23"/>
      <c r="BQ21" s="23"/>
      <c r="BR21" s="23"/>
      <c r="BS21" s="23"/>
      <c r="BT21" s="23"/>
      <c r="BU21" s="23"/>
      <c r="BV21" s="23"/>
      <c r="BW21" s="23"/>
      <c r="BX21" s="23"/>
      <c r="BY21" s="23"/>
      <c r="BZ21" s="23"/>
      <c r="CA21" s="23"/>
      <c r="CB21" s="23"/>
      <c r="CC21" s="23"/>
      <c r="CD21" s="23"/>
      <c r="CE21" s="23"/>
      <c r="CF21" s="23"/>
      <c r="CG21" s="23"/>
      <c r="CH21" s="23"/>
      <c r="CI21" s="23"/>
      <c r="CJ21" s="23"/>
      <c r="CK21" s="23"/>
      <c r="CL21" s="23"/>
      <c r="CM21" s="23"/>
      <c r="CN21" s="23"/>
      <c r="CO21" s="23"/>
      <c r="CP21" s="23"/>
      <c r="CQ21" s="23"/>
      <c r="CR21" s="23"/>
      <c r="CS21" s="23"/>
      <c r="CT21" s="23"/>
      <c r="CU21" s="23"/>
      <c r="CV21" s="23"/>
      <c r="CW21" s="23"/>
      <c r="CX21" s="23"/>
      <c r="CY21" s="23"/>
      <c r="CZ21" s="23"/>
      <c r="DA21" s="23"/>
      <c r="DB21" s="23"/>
      <c r="DC21" s="23"/>
      <c r="DD21" s="23"/>
      <c r="DE21" s="23"/>
      <c r="DF21" s="23"/>
      <c r="DG21" s="23"/>
      <c r="DH21" s="23"/>
      <c r="DI21" s="23"/>
      <c r="DJ21" s="23"/>
      <c r="DK21" s="23"/>
      <c r="DL21" s="23"/>
      <c r="DM21" s="23"/>
      <c r="DN21" s="23"/>
      <c r="DO21" s="23"/>
      <c r="DP21" s="23"/>
      <c r="DQ21" s="23"/>
      <c r="DR21" s="23"/>
      <c r="DS21" s="23"/>
      <c r="DT21" s="23"/>
      <c r="DU21" s="23"/>
      <c r="DV21" s="23"/>
      <c r="DW21" s="23"/>
      <c r="DX21" s="23"/>
      <c r="DY21" s="23"/>
      <c r="DZ21" s="23"/>
      <c r="EA21" s="23"/>
      <c r="EB21" s="23"/>
      <c r="EC21" s="23"/>
      <c r="ED21" s="23"/>
      <c r="EE21" s="23"/>
      <c r="EF21" s="23"/>
      <c r="EG21" s="23"/>
      <c r="EH21" s="23"/>
      <c r="EI21" s="23"/>
      <c r="EJ21" s="23"/>
      <c r="EK21" s="23"/>
      <c r="EL21" s="23"/>
      <c r="EM21" s="23"/>
      <c r="EN21" s="23"/>
      <c r="EO21" s="23"/>
      <c r="EP21" s="23"/>
      <c r="EQ21" s="23"/>
      <c r="ER21" s="23"/>
      <c r="ES21" s="23"/>
      <c r="ET21" s="23"/>
      <c r="EU21" s="23"/>
      <c r="EV21" s="23"/>
      <c r="EW21" s="23"/>
      <c r="EX21" s="23"/>
      <c r="EY21" s="23"/>
      <c r="EZ21" s="23"/>
      <c r="FA21" s="23"/>
      <c r="FB21" s="23"/>
      <c r="FC21" s="23"/>
      <c r="FD21" s="23"/>
      <c r="FE21" s="23"/>
      <c r="FF21" s="23"/>
      <c r="FG21" s="23"/>
      <c r="FH21" s="23"/>
      <c r="FI21" s="23"/>
      <c r="FJ21" s="23"/>
      <c r="FK21" s="23"/>
      <c r="FL21" s="23"/>
      <c r="FM21" s="23"/>
      <c r="FN21" s="23"/>
      <c r="FO21" s="23"/>
      <c r="FP21" s="23"/>
      <c r="FQ21" s="23"/>
      <c r="FR21" s="23"/>
      <c r="FS21" s="23"/>
      <c r="FT21" s="23"/>
      <c r="FU21" s="23"/>
      <c r="FV21" s="23"/>
      <c r="FW21" s="23"/>
      <c r="FX21" s="23"/>
      <c r="FY21" s="23"/>
      <c r="FZ21" s="23"/>
      <c r="GA21" s="23"/>
      <c r="GB21" s="23"/>
      <c r="GC21" s="23"/>
      <c r="GD21" s="23"/>
      <c r="GE21" s="23"/>
      <c r="GF21" s="23"/>
      <c r="GG21" s="23"/>
      <c r="GH21" s="23"/>
      <c r="GI21" s="23"/>
      <c r="GJ21" s="23"/>
      <c r="GK21" s="23"/>
      <c r="GL21" s="23"/>
      <c r="GM21" s="23"/>
      <c r="GN21" s="23"/>
      <c r="GO21" s="23"/>
      <c r="GP21" s="23"/>
      <c r="GQ21" s="23"/>
      <c r="GR21" s="23"/>
      <c r="GS21" s="23"/>
      <c r="GT21" s="23"/>
      <c r="GU21" s="23"/>
      <c r="GV21" s="23"/>
      <c r="GW21" s="23"/>
      <c r="GX21" s="23"/>
      <c r="GY21" s="23"/>
      <c r="GZ21" s="23"/>
      <c r="HA21" s="23"/>
      <c r="HB21" s="23"/>
      <c r="HC21" s="23"/>
      <c r="HD21" s="23"/>
      <c r="HE21" s="23"/>
      <c r="HF21" s="23"/>
      <c r="HG21" s="23"/>
      <c r="HH21" s="23"/>
      <c r="HI21" s="23"/>
      <c r="HJ21" s="23"/>
      <c r="HK21" s="23"/>
      <c r="HL21" s="23"/>
      <c r="HM21" s="23"/>
      <c r="HN21" s="23"/>
      <c r="HO21" s="23"/>
      <c r="HP21" s="23"/>
      <c r="HQ21" s="23"/>
      <c r="HR21" s="23"/>
      <c r="HS21" s="23"/>
      <c r="HT21" s="23"/>
      <c r="HU21" s="23"/>
      <c r="HV21" s="23"/>
      <c r="HW21" s="23"/>
      <c r="HX21" s="23"/>
      <c r="HY21" s="23"/>
      <c r="HZ21" s="23"/>
      <c r="IA21" s="23"/>
      <c r="IB21" s="23"/>
      <c r="IC21" s="23"/>
      <c r="ID21" s="23"/>
      <c r="IE21" s="23"/>
      <c r="IF21" s="23"/>
      <c r="IG21" s="23"/>
      <c r="IH21" s="23"/>
      <c r="II21" s="23"/>
      <c r="IJ21" s="23"/>
      <c r="IK21" s="23"/>
      <c r="IL21" s="23"/>
      <c r="IM21" s="23"/>
      <c r="IN21" s="23"/>
      <c r="IO21" s="23"/>
      <c r="IP21" s="23"/>
      <c r="IQ21" s="23"/>
      <c r="IR21" s="23"/>
      <c r="IS21" s="23"/>
      <c r="IT21" s="23"/>
      <c r="IU21" s="23"/>
      <c r="IV21" s="23"/>
      <c r="IW21" s="23"/>
      <c r="IX21" s="23"/>
      <c r="IY21" s="23"/>
      <c r="IZ21" s="23"/>
      <c r="JA21" s="23"/>
      <c r="JB21" s="23"/>
      <c r="JC21" s="23"/>
      <c r="JD21" s="23"/>
      <c r="JE21" s="23"/>
      <c r="JF21" s="23"/>
      <c r="JG21" s="23"/>
      <c r="JH21" s="23"/>
      <c r="JI21" s="23"/>
      <c r="JJ21" s="23"/>
      <c r="JK21" s="23"/>
      <c r="JL21" s="23"/>
      <c r="JM21" s="23"/>
      <c r="JN21" s="23"/>
      <c r="JO21" s="23"/>
      <c r="JP21" s="23"/>
      <c r="JQ21" s="23"/>
      <c r="JR21" s="23"/>
      <c r="JS21" s="23"/>
      <c r="JT21" s="23"/>
      <c r="JU21" s="23"/>
      <c r="JV21" s="23"/>
      <c r="JW21" s="23"/>
      <c r="JX21" s="23"/>
      <c r="JY21" s="23"/>
      <c r="JZ21" s="23"/>
      <c r="KA21" s="23"/>
      <c r="KB21" s="23"/>
      <c r="KC21" s="23"/>
      <c r="KD21" s="23"/>
      <c r="KE21" s="23"/>
      <c r="KF21" s="23"/>
      <c r="KG21" s="23"/>
      <c r="KH21" s="23"/>
      <c r="KI21" s="23"/>
      <c r="KJ21" s="23"/>
      <c r="KK21" s="23"/>
      <c r="KL21" s="23"/>
      <c r="KM21" s="23"/>
      <c r="KN21" s="23"/>
      <c r="KO21" s="23"/>
      <c r="KP21" s="23"/>
      <c r="KQ21" s="23"/>
      <c r="KR21" s="23"/>
      <c r="KS21" s="23"/>
      <c r="KT21" s="23"/>
      <c r="KU21" s="23"/>
      <c r="KV21" s="23"/>
      <c r="KW21" s="23"/>
      <c r="KX21" s="23"/>
      <c r="KY21" s="23"/>
      <c r="KZ21" s="23"/>
      <c r="LA21" s="23"/>
      <c r="LB21" s="23"/>
      <c r="LC21" s="23"/>
      <c r="LD21" s="23"/>
      <c r="LE21" s="23"/>
      <c r="LF21" s="23"/>
      <c r="LG21" s="23"/>
      <c r="LH21" s="23"/>
      <c r="LI21" s="23"/>
      <c r="LJ21" s="23"/>
      <c r="LK21" s="23"/>
      <c r="LL21" s="23"/>
      <c r="LM21" s="23"/>
      <c r="LN21" s="23"/>
      <c r="LO21" s="23"/>
      <c r="LP21" s="23"/>
      <c r="LQ21" s="23"/>
      <c r="LR21" s="23"/>
      <c r="LS21" s="23"/>
      <c r="LT21" s="23"/>
      <c r="LU21" s="23"/>
      <c r="LV21" s="23"/>
      <c r="LW21" s="23"/>
      <c r="LX21" s="23"/>
      <c r="LY21" s="23"/>
      <c r="LZ21" s="23"/>
      <c r="MA21" s="23"/>
      <c r="MB21" s="23"/>
      <c r="MC21" s="23"/>
      <c r="MD21" s="23"/>
      <c r="ME21" s="23"/>
      <c r="MF21" s="23"/>
      <c r="MG21" s="23"/>
      <c r="MH21" s="23"/>
      <c r="MI21" s="23"/>
      <c r="MJ21" s="23"/>
      <c r="MK21" s="23"/>
      <c r="ML21" s="23"/>
      <c r="MM21" s="23"/>
      <c r="MN21" s="23"/>
      <c r="MO21" s="23"/>
      <c r="MP21" s="23"/>
      <c r="MQ21" s="23"/>
      <c r="MR21" s="23"/>
      <c r="MS21" s="23"/>
      <c r="MT21" s="23"/>
      <c r="MU21" s="23"/>
      <c r="MV21" s="23"/>
      <c r="MW21" s="23"/>
      <c r="MX21" s="23"/>
      <c r="MY21" s="23"/>
      <c r="MZ21" s="23"/>
      <c r="NA21" s="23"/>
      <c r="NB21" s="23"/>
      <c r="NC21" s="23"/>
      <c r="ND21" s="23"/>
      <c r="NE21" s="23"/>
      <c r="NF21" s="23"/>
      <c r="NG21" s="23"/>
      <c r="NH21" s="23"/>
      <c r="NI21" s="23"/>
      <c r="NJ21" s="23"/>
      <c r="NK21" s="23"/>
      <c r="NL21" s="23"/>
      <c r="NM21" s="23"/>
      <c r="NN21" s="23"/>
      <c r="NO21" s="23"/>
      <c r="NP21" s="23"/>
      <c r="NQ21" s="23"/>
      <c r="NR21" s="23"/>
      <c r="NS21" s="23"/>
      <c r="NT21" s="23"/>
      <c r="NU21" s="23"/>
      <c r="NV21" s="23"/>
      <c r="NW21" s="23"/>
      <c r="NX21" s="23"/>
      <c r="NY21" s="23"/>
      <c r="NZ21" s="23"/>
      <c r="OA21" s="23"/>
      <c r="OB21" s="23"/>
      <c r="OC21" s="23"/>
      <c r="OD21" s="23"/>
      <c r="OE21" s="23"/>
      <c r="OF21" s="23"/>
      <c r="OG21" s="23"/>
      <c r="OH21" s="23"/>
      <c r="OI21" s="23"/>
      <c r="OJ21" s="23"/>
      <c r="OK21" s="23"/>
      <c r="OL21" s="23"/>
      <c r="OM21" s="23"/>
      <c r="ON21" s="23"/>
      <c r="OO21" s="23"/>
      <c r="OP21" s="23"/>
      <c r="OQ21" s="23"/>
      <c r="OR21" s="23"/>
      <c r="OS21" s="23"/>
      <c r="OT21" s="23"/>
      <c r="OU21" s="23"/>
      <c r="OV21" s="23"/>
      <c r="OW21" s="23"/>
      <c r="OX21" s="23"/>
      <c r="OY21" s="23"/>
      <c r="OZ21" s="23"/>
      <c r="PA21" s="23"/>
      <c r="PB21" s="23"/>
      <c r="PC21" s="23"/>
      <c r="PD21" s="23"/>
      <c r="PE21" s="23"/>
      <c r="PF21" s="23"/>
      <c r="PG21" s="23"/>
      <c r="PH21" s="23"/>
      <c r="PI21" s="23"/>
      <c r="PJ21" s="23"/>
      <c r="PK21" s="23"/>
      <c r="PL21" s="23"/>
      <c r="PM21" s="23"/>
      <c r="PN21" s="23"/>
      <c r="PO21" s="23"/>
      <c r="PP21" s="23"/>
      <c r="PQ21" s="23"/>
      <c r="PR21" s="23"/>
      <c r="PS21" s="23"/>
      <c r="PT21" s="23"/>
      <c r="PU21" s="23"/>
      <c r="PV21" s="23"/>
      <c r="PW21" s="23"/>
      <c r="PX21" s="23"/>
      <c r="PY21" s="23"/>
      <c r="PZ21" s="23"/>
      <c r="QA21" s="23"/>
      <c r="QB21" s="23"/>
      <c r="QC21" s="23"/>
      <c r="QD21" s="23"/>
      <c r="QE21" s="23"/>
      <c r="QF21" s="23"/>
      <c r="QG21" s="23"/>
      <c r="QH21" s="23"/>
      <c r="QI21" s="23"/>
      <c r="QJ21" s="23"/>
      <c r="QK21" s="23"/>
      <c r="QL21" s="23"/>
      <c r="QM21" s="23"/>
      <c r="QN21" s="23"/>
      <c r="QO21" s="23"/>
      <c r="QP21" s="23"/>
      <c r="QQ21" s="23"/>
      <c r="QR21" s="23"/>
      <c r="QS21" s="23"/>
      <c r="QT21" s="23"/>
      <c r="QU21" s="23"/>
      <c r="QV21" s="23"/>
      <c r="QW21" s="23"/>
      <c r="QX21" s="23"/>
      <c r="QY21" s="23"/>
      <c r="QZ21" s="23"/>
      <c r="RA21" s="23"/>
      <c r="RB21" s="23"/>
      <c r="RC21" s="23"/>
      <c r="RD21" s="23"/>
      <c r="RE21" s="23"/>
      <c r="RF21" s="23"/>
      <c r="RG21" s="23"/>
      <c r="RH21" s="23"/>
      <c r="RI21" s="23"/>
      <c r="RJ21" s="23"/>
      <c r="RK21" s="23"/>
      <c r="RL21" s="23"/>
      <c r="RM21" s="23"/>
      <c r="RN21" s="23"/>
      <c r="RO21" s="23"/>
      <c r="RP21" s="23"/>
      <c r="RQ21" s="23"/>
      <c r="RR21" s="23"/>
      <c r="RS21" s="23"/>
      <c r="RT21" s="23"/>
      <c r="RU21" s="23"/>
      <c r="RV21" s="23"/>
      <c r="RW21" s="23"/>
      <c r="RX21" s="23"/>
      <c r="RY21" s="23"/>
      <c r="RZ21" s="23"/>
      <c r="SA21" s="23"/>
      <c r="SB21" s="23"/>
      <c r="SC21" s="23"/>
      <c r="SD21" s="23"/>
      <c r="SE21" s="23"/>
      <c r="SF21" s="23"/>
      <c r="SG21" s="23"/>
      <c r="SH21" s="23"/>
      <c r="SI21" s="23"/>
      <c r="SJ21" s="23"/>
      <c r="SK21" s="23"/>
      <c r="SL21" s="23"/>
      <c r="SM21" s="23"/>
      <c r="SN21" s="23"/>
      <c r="SO21" s="23"/>
      <c r="SP21" s="23"/>
      <c r="SQ21" s="23"/>
      <c r="SR21" s="23"/>
      <c r="SS21" s="23"/>
      <c r="ST21" s="23"/>
      <c r="SU21" s="23"/>
      <c r="SV21" s="23"/>
      <c r="SW21" s="23"/>
      <c r="SX21" s="23"/>
      <c r="SY21" s="23"/>
      <c r="SZ21" s="23"/>
      <c r="TA21" s="23"/>
      <c r="TB21" s="23"/>
      <c r="TC21" s="23"/>
      <c r="TD21" s="23"/>
      <c r="TE21" s="23"/>
      <c r="TF21" s="23"/>
      <c r="TG21" s="23"/>
      <c r="TH21" s="23"/>
      <c r="TI21" s="23"/>
      <c r="TJ21" s="23"/>
      <c r="TK21" s="23"/>
      <c r="TL21" s="23"/>
      <c r="TM21" s="23"/>
      <c r="TN21" s="23"/>
      <c r="TO21" s="23"/>
      <c r="TP21" s="23"/>
      <c r="TQ21" s="23"/>
      <c r="TR21" s="23"/>
      <c r="TS21" s="23"/>
      <c r="TT21" s="23"/>
      <c r="TU21" s="23"/>
      <c r="TV21" s="23"/>
      <c r="TW21" s="23"/>
      <c r="TX21" s="23"/>
      <c r="TY21" s="23"/>
      <c r="TZ21" s="23"/>
      <c r="UA21" s="23"/>
      <c r="UB21" s="23"/>
      <c r="UC21" s="23"/>
      <c r="UD21" s="23"/>
      <c r="UE21" s="23"/>
      <c r="UF21" s="23"/>
      <c r="UG21" s="23"/>
      <c r="UH21" s="23"/>
      <c r="UI21" s="23"/>
      <c r="UJ21" s="23"/>
      <c r="UK21" s="23"/>
      <c r="UL21" s="23"/>
      <c r="UM21" s="23"/>
      <c r="UN21" s="23"/>
      <c r="UO21" s="23"/>
      <c r="UP21" s="23"/>
      <c r="UQ21" s="23"/>
      <c r="UR21" s="23"/>
      <c r="US21" s="23"/>
      <c r="UT21" s="23"/>
      <c r="UU21" s="23"/>
      <c r="UV21" s="23"/>
      <c r="UW21" s="23"/>
      <c r="UX21" s="23"/>
      <c r="UY21" s="23"/>
      <c r="UZ21" s="23"/>
      <c r="VA21" s="23"/>
      <c r="VB21" s="23"/>
      <c r="VC21" s="23"/>
      <c r="VD21" s="23"/>
      <c r="VE21" s="23"/>
      <c r="VF21" s="23"/>
      <c r="VG21" s="23"/>
      <c r="VH21" s="23"/>
      <c r="VI21" s="23"/>
      <c r="VJ21" s="23"/>
      <c r="VK21" s="23"/>
      <c r="VL21" s="23"/>
      <c r="VM21" s="23"/>
      <c r="VN21" s="23"/>
      <c r="VO21" s="23"/>
      <c r="VP21" s="23"/>
      <c r="VQ21" s="23"/>
      <c r="VR21" s="23"/>
      <c r="VS21" s="23"/>
      <c r="VT21" s="23"/>
      <c r="VU21" s="23"/>
      <c r="VV21" s="23"/>
      <c r="VW21" s="23"/>
      <c r="VX21" s="23"/>
      <c r="VY21" s="23"/>
      <c r="VZ21" s="23"/>
      <c r="WA21" s="23"/>
      <c r="WB21" s="23"/>
      <c r="WC21" s="23"/>
      <c r="WD21" s="23"/>
      <c r="WE21" s="23"/>
      <c r="WF21" s="23"/>
      <c r="WG21" s="23"/>
      <c r="WH21" s="23"/>
      <c r="WI21" s="23"/>
      <c r="WJ21" s="23"/>
      <c r="WK21" s="23"/>
      <c r="WL21" s="23"/>
      <c r="WM21" s="23"/>
      <c r="WN21" s="23"/>
      <c r="WO21" s="23"/>
      <c r="WP21" s="23"/>
      <c r="WQ21" s="23"/>
      <c r="WR21" s="23"/>
      <c r="WS21" s="23"/>
      <c r="WT21" s="23"/>
      <c r="WU21" s="23"/>
      <c r="WV21" s="23"/>
      <c r="WW21" s="23"/>
      <c r="WX21" s="23"/>
      <c r="WY21" s="23"/>
      <c r="WZ21" s="23"/>
      <c r="XA21" s="23"/>
      <c r="XB21" s="23"/>
      <c r="XC21" s="23"/>
      <c r="XD21" s="23"/>
      <c r="XE21" s="23"/>
      <c r="XF21" s="23"/>
      <c r="XG21" s="23"/>
      <c r="XH21" s="23"/>
      <c r="XI21" s="23"/>
      <c r="XJ21" s="23"/>
      <c r="XK21" s="23"/>
      <c r="XL21" s="23"/>
      <c r="XM21" s="23"/>
      <c r="XN21" s="23"/>
      <c r="XO21" s="23"/>
      <c r="XP21" s="23"/>
      <c r="XQ21" s="23"/>
      <c r="XR21" s="23"/>
      <c r="XS21" s="23"/>
      <c r="XT21" s="23"/>
      <c r="XU21" s="23"/>
      <c r="XV21" s="23"/>
      <c r="XW21" s="23"/>
      <c r="XX21" s="23"/>
      <c r="XY21" s="23"/>
      <c r="XZ21" s="23"/>
      <c r="YA21" s="23"/>
      <c r="YB21" s="23"/>
      <c r="YC21" s="23"/>
      <c r="YD21" s="23"/>
      <c r="YE21" s="23"/>
      <c r="YF21" s="23"/>
      <c r="YG21" s="23"/>
      <c r="YH21" s="23"/>
      <c r="YI21" s="23"/>
      <c r="YJ21" s="23"/>
      <c r="YK21" s="23"/>
      <c r="YL21" s="23"/>
      <c r="YM21" s="23"/>
      <c r="YN21" s="23"/>
      <c r="YO21" s="23"/>
      <c r="YP21" s="23"/>
      <c r="YQ21" s="23"/>
      <c r="YR21" s="23"/>
      <c r="YS21" s="23"/>
      <c r="YT21" s="23"/>
      <c r="YU21" s="23"/>
      <c r="YV21" s="23"/>
      <c r="YW21" s="23"/>
      <c r="YX21" s="23"/>
      <c r="YY21" s="23"/>
      <c r="YZ21" s="23"/>
      <c r="ZA21" s="23"/>
      <c r="ZB21" s="23"/>
      <c r="ZC21" s="23"/>
      <c r="ZD21" s="23"/>
      <c r="ZE21" s="23"/>
      <c r="ZF21" s="23"/>
      <c r="ZG21" s="23"/>
      <c r="ZH21" s="23"/>
      <c r="ZI21" s="23"/>
      <c r="ZJ21" s="23"/>
      <c r="ZK21" s="23"/>
      <c r="ZL21" s="23"/>
      <c r="ZM21" s="23"/>
      <c r="ZN21" s="23"/>
      <c r="ZO21" s="23"/>
      <c r="ZP21" s="23"/>
      <c r="ZQ21" s="23"/>
      <c r="ZR21" s="23"/>
      <c r="ZS21" s="23"/>
      <c r="ZT21" s="23"/>
      <c r="ZU21" s="23"/>
      <c r="ZV21" s="23"/>
      <c r="ZW21" s="23"/>
      <c r="ZX21" s="23"/>
      <c r="ZY21" s="23"/>
      <c r="ZZ21" s="23"/>
      <c r="AAA21" s="23"/>
      <c r="AAB21" s="23"/>
      <c r="AAC21" s="23"/>
      <c r="AAD21" s="23"/>
      <c r="AAE21" s="23"/>
      <c r="AAF21" s="23"/>
      <c r="AAG21" s="23"/>
      <c r="AAH21" s="23"/>
      <c r="AAI21" s="23"/>
      <c r="AAJ21" s="23"/>
      <c r="AAK21" s="23"/>
      <c r="AAL21" s="23"/>
      <c r="AAM21" s="23"/>
      <c r="AAN21" s="23"/>
      <c r="AAO21" s="23"/>
      <c r="AAP21" s="23"/>
      <c r="AAQ21" s="23"/>
      <c r="AAR21" s="23"/>
      <c r="AAS21" s="23"/>
      <c r="AAT21" s="23"/>
      <c r="AAU21" s="23"/>
      <c r="AAV21" s="23"/>
      <c r="AAW21" s="23"/>
      <c r="AAX21" s="23"/>
      <c r="AAY21" s="23"/>
      <c r="AAZ21" s="23"/>
      <c r="ABA21" s="23"/>
      <c r="ABB21" s="23"/>
      <c r="ABC21" s="23"/>
      <c r="ABD21" s="23"/>
      <c r="ABE21" s="23"/>
      <c r="ABF21" s="23"/>
      <c r="ABG21" s="23"/>
      <c r="ABH21" s="23"/>
      <c r="ABI21" s="23"/>
      <c r="ABJ21" s="23"/>
      <c r="ABK21" s="23"/>
      <c r="ABL21" s="23"/>
      <c r="ABM21" s="23"/>
      <c r="ABN21" s="23"/>
      <c r="ABO21" s="23"/>
      <c r="ABP21" s="23"/>
      <c r="ABQ21" s="23"/>
      <c r="ABR21" s="23"/>
      <c r="ABS21" s="23"/>
      <c r="ABT21" s="23"/>
      <c r="ABU21" s="23"/>
      <c r="ABV21" s="23"/>
      <c r="ABW21" s="23"/>
      <c r="ABX21" s="23"/>
      <c r="ABY21" s="23"/>
      <c r="ABZ21" s="23"/>
      <c r="ACA21" s="23"/>
      <c r="ACB21" s="23"/>
      <c r="ACC21" s="23"/>
      <c r="ACD21" s="23"/>
      <c r="ACE21" s="23"/>
      <c r="ACF21" s="23"/>
      <c r="ACG21" s="23"/>
      <c r="ACH21" s="23"/>
      <c r="ACI21" s="23"/>
      <c r="ACJ21" s="23"/>
      <c r="ACK21" s="23"/>
      <c r="ACL21" s="23"/>
      <c r="ACM21" s="23"/>
      <c r="ACN21" s="23"/>
      <c r="ACO21" s="23"/>
      <c r="ACP21" s="23"/>
      <c r="ACQ21" s="23"/>
      <c r="ACR21" s="23"/>
      <c r="ACS21" s="23"/>
      <c r="ACT21" s="23"/>
      <c r="ACU21" s="23"/>
      <c r="ACV21" s="23"/>
      <c r="ACW21" s="23"/>
      <c r="ACX21" s="23"/>
      <c r="ACY21" s="23"/>
      <c r="ACZ21" s="23"/>
      <c r="ADA21" s="23"/>
      <c r="ADB21" s="23"/>
      <c r="ADC21" s="23"/>
      <c r="ADD21" s="23"/>
      <c r="ADE21" s="23"/>
      <c r="ADF21" s="23"/>
      <c r="ADG21" s="23"/>
      <c r="ADH21" s="23"/>
      <c r="ADI21" s="23"/>
      <c r="ADJ21" s="23"/>
      <c r="ADK21" s="23"/>
      <c r="ADL21" s="23"/>
      <c r="ADM21" s="23"/>
      <c r="ADN21" s="23"/>
      <c r="ADO21" s="23"/>
      <c r="ADP21" s="23"/>
      <c r="ADQ21" s="23"/>
      <c r="ADR21" s="23"/>
      <c r="ADS21" s="23"/>
      <c r="ADT21" s="23"/>
      <c r="ADU21" s="23"/>
      <c r="ADV21" s="23"/>
      <c r="ADW21" s="23"/>
      <c r="ADX21" s="23"/>
      <c r="ADY21" s="23"/>
      <c r="ADZ21" s="23"/>
      <c r="AEA21" s="23"/>
      <c r="AEB21" s="23"/>
      <c r="AEC21" s="23"/>
      <c r="AED21" s="23"/>
      <c r="AEE21" s="23"/>
      <c r="AEF21" s="23"/>
      <c r="AEG21" s="23"/>
      <c r="AEH21" s="23"/>
      <c r="AEI21" s="23"/>
      <c r="AEJ21" s="23"/>
      <c r="AEK21" s="23"/>
      <c r="AEL21" s="23"/>
      <c r="AEM21" s="23"/>
      <c r="AEN21" s="23"/>
      <c r="AEO21" s="23"/>
      <c r="AEP21" s="23"/>
      <c r="AEQ21" s="23"/>
      <c r="AER21" s="23"/>
      <c r="AES21" s="23"/>
      <c r="AET21" s="23"/>
      <c r="AEU21" s="23"/>
      <c r="AEV21" s="23"/>
      <c r="AEW21" s="23"/>
      <c r="AEX21" s="23"/>
      <c r="AEY21" s="23"/>
      <c r="AEZ21" s="23"/>
      <c r="AFA21" s="23"/>
      <c r="AFB21" s="23"/>
      <c r="AFC21" s="23"/>
      <c r="AFD21" s="23"/>
      <c r="AFE21" s="23"/>
      <c r="AFF21" s="23"/>
      <c r="AFG21" s="23"/>
      <c r="AFH21" s="23"/>
      <c r="AFI21" s="23"/>
      <c r="AFJ21" s="23"/>
      <c r="AFK21" s="23"/>
      <c r="AFL21" s="23"/>
      <c r="AFM21" s="23"/>
      <c r="AFN21" s="23"/>
      <c r="AFO21" s="23"/>
      <c r="AFP21" s="23"/>
      <c r="AFQ21" s="23"/>
      <c r="AFR21" s="23"/>
      <c r="AFS21" s="23"/>
      <c r="AFT21" s="23"/>
      <c r="AFU21" s="23"/>
      <c r="AFV21" s="23"/>
      <c r="AFW21" s="23"/>
      <c r="AFX21" s="23"/>
      <c r="AFY21" s="23"/>
      <c r="AFZ21" s="23"/>
      <c r="AGA21" s="23"/>
      <c r="AGB21" s="23"/>
      <c r="AGC21" s="23"/>
      <c r="AGD21" s="23"/>
      <c r="AGE21" s="23"/>
      <c r="AGF21" s="23"/>
      <c r="AGG21" s="23"/>
      <c r="AGH21" s="23"/>
      <c r="AGI21" s="23"/>
      <c r="AGJ21" s="23"/>
      <c r="AGK21" s="23"/>
      <c r="AGL21" s="23"/>
      <c r="AGM21" s="23"/>
      <c r="AGN21" s="23"/>
      <c r="AGO21" s="23"/>
      <c r="AGP21" s="23"/>
      <c r="AGQ21" s="23"/>
      <c r="AGR21" s="23"/>
      <c r="AGS21" s="23"/>
      <c r="AGT21" s="23"/>
      <c r="AGU21" s="23"/>
      <c r="AGV21" s="23"/>
      <c r="AGW21" s="23"/>
      <c r="AGX21" s="23"/>
      <c r="AGY21" s="23"/>
      <c r="AGZ21" s="23"/>
      <c r="AHA21" s="23"/>
      <c r="AHB21" s="23"/>
      <c r="AHC21" s="23"/>
      <c r="AHD21" s="23"/>
      <c r="AHE21" s="23"/>
      <c r="AHF21" s="23"/>
      <c r="AHG21" s="23"/>
      <c r="AHH21" s="23"/>
      <c r="AHI21" s="23"/>
      <c r="AHJ21" s="23"/>
      <c r="AHK21" s="23"/>
      <c r="AHL21" s="23"/>
      <c r="AHM21" s="23"/>
      <c r="AHN21" s="23"/>
      <c r="AHO21" s="23"/>
      <c r="AHP21" s="23"/>
      <c r="AHQ21" s="23"/>
      <c r="AHR21" s="23"/>
      <c r="AHS21" s="23"/>
      <c r="AHT21" s="23"/>
      <c r="AHU21" s="23"/>
      <c r="AHV21" s="23"/>
      <c r="AHW21" s="23"/>
      <c r="AHX21" s="23"/>
      <c r="AHY21" s="23"/>
      <c r="AHZ21" s="23"/>
      <c r="AIA21" s="23"/>
      <c r="AIB21" s="23"/>
      <c r="AIC21" s="23"/>
      <c r="AID21" s="23"/>
      <c r="AIE21" s="23"/>
      <c r="AIF21" s="23"/>
      <c r="AIG21" s="23"/>
      <c r="AIH21" s="23"/>
      <c r="AII21" s="23"/>
      <c r="AIJ21" s="23"/>
      <c r="AIK21" s="23"/>
      <c r="AIL21" s="23"/>
      <c r="AIM21" s="23"/>
      <c r="AIN21" s="23"/>
      <c r="AIO21" s="23"/>
      <c r="AIP21" s="23"/>
      <c r="AIQ21" s="23"/>
      <c r="AIR21" s="23"/>
      <c r="AIS21" s="23"/>
      <c r="AIT21" s="23"/>
      <c r="AIU21" s="23"/>
      <c r="AIV21" s="23"/>
      <c r="AIW21" s="23"/>
      <c r="AIX21" s="23"/>
      <c r="AIY21" s="23"/>
      <c r="AIZ21" s="23"/>
      <c r="AJA21" s="23"/>
      <c r="AJB21" s="23"/>
      <c r="AJC21" s="23"/>
      <c r="AJD21" s="23"/>
      <c r="AJE21" s="23"/>
      <c r="AJF21" s="23"/>
      <c r="AJG21" s="23"/>
      <c r="AJH21" s="23"/>
      <c r="AJI21" s="23"/>
      <c r="AJJ21" s="23"/>
      <c r="AJK21" s="23"/>
      <c r="AJL21" s="23"/>
      <c r="AJM21" s="23"/>
      <c r="AJN21" s="23"/>
      <c r="AJO21" s="23"/>
      <c r="AJP21" s="23"/>
      <c r="AJQ21" s="23"/>
      <c r="AJR21" s="23"/>
      <c r="AJS21" s="23"/>
      <c r="AJT21" s="23"/>
      <c r="AJU21" s="23"/>
      <c r="AJV21" s="23"/>
      <c r="AJW21" s="23"/>
      <c r="AJX21" s="23"/>
      <c r="AJY21" s="23"/>
      <c r="AJZ21" s="23"/>
      <c r="AKA21" s="23"/>
      <c r="AKB21" s="23"/>
      <c r="AKC21" s="23"/>
      <c r="AKD21" s="23"/>
      <c r="AKE21" s="23"/>
      <c r="AKF21" s="23"/>
      <c r="AKG21" s="23"/>
      <c r="AKH21" s="23"/>
      <c r="AKI21" s="23"/>
      <c r="AKJ21" s="23"/>
      <c r="AKK21" s="23"/>
      <c r="AKL21" s="23"/>
      <c r="AKM21" s="23"/>
      <c r="AKN21" s="23"/>
      <c r="AKO21" s="23"/>
      <c r="AKP21" s="23"/>
      <c r="AKQ21" s="23"/>
      <c r="AKR21" s="23"/>
      <c r="AKS21" s="23"/>
      <c r="AKT21" s="23"/>
      <c r="AKU21" s="23"/>
      <c r="AKV21" s="23"/>
      <c r="AKW21" s="23"/>
      <c r="AKX21" s="23"/>
      <c r="AKY21" s="23"/>
      <c r="AKZ21" s="23"/>
      <c r="ALA21" s="23"/>
      <c r="ALB21" s="23"/>
      <c r="ALC21" s="23"/>
      <c r="ALD21" s="23"/>
      <c r="ALE21" s="23"/>
      <c r="ALF21" s="23"/>
      <c r="ALG21" s="23"/>
      <c r="ALH21" s="23"/>
      <c r="ALI21" s="23"/>
      <c r="ALJ21" s="23"/>
      <c r="ALK21" s="23"/>
      <c r="ALL21" s="23"/>
      <c r="ALM21" s="23"/>
      <c r="ALN21" s="23"/>
      <c r="ALO21" s="23"/>
      <c r="ALP21" s="23"/>
      <c r="ALQ21" s="23"/>
      <c r="ALR21" s="23"/>
      <c r="ALS21" s="23"/>
      <c r="ALT21" s="23"/>
      <c r="ALU21" s="23"/>
      <c r="ALV21" s="23"/>
      <c r="ALW21" s="23"/>
      <c r="ALX21" s="23"/>
      <c r="ALY21" s="23"/>
      <c r="ALZ21" s="23"/>
    </row>
    <row r="22" spans="1:1014" s="26" customFormat="1" ht="18" customHeight="1" x14ac:dyDescent="0.25">
      <c r="A22" s="20">
        <v>2</v>
      </c>
      <c r="B22" s="38">
        <v>1035</v>
      </c>
      <c r="C22" s="39">
        <f>IFERROR((VLOOKUP(B22,INSCRITOS!A:B,2,0)),"")</f>
        <v>105703</v>
      </c>
      <c r="D22" s="39" t="str">
        <f>IFERROR((VLOOKUP(B22,INSCRITOS!A:C,3,0)),"")</f>
        <v>BEN</v>
      </c>
      <c r="E22" s="40" t="str">
        <f>IFERROR((VLOOKUP(B22,INSCRITOS!A:D,4,0)),"")</f>
        <v>Leonor Santos</v>
      </c>
      <c r="F22" s="39" t="str">
        <f>IFERROR((VLOOKUP(B22,INSCRITOS!A:F,6,0)),"")</f>
        <v>F</v>
      </c>
      <c r="G22" s="40" t="str">
        <f>IFERROR((VLOOKUP(B22,INSCRITOS!A:H,8,0)),"")</f>
        <v>SFRAA TRIATLO</v>
      </c>
      <c r="H22" s="39" t="s">
        <v>464</v>
      </c>
      <c r="I22" s="56">
        <v>99</v>
      </c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  <c r="AV22" s="23"/>
      <c r="AW22" s="23"/>
      <c r="AX22" s="23"/>
      <c r="AY22" s="23"/>
      <c r="AZ22" s="23"/>
      <c r="BA22" s="23"/>
      <c r="BB22" s="23"/>
      <c r="BC22" s="23"/>
      <c r="BD22" s="23"/>
      <c r="BE22" s="23"/>
      <c r="BF22" s="23"/>
      <c r="BG22" s="23"/>
      <c r="BH22" s="23"/>
      <c r="BI22" s="23"/>
      <c r="BJ22" s="23"/>
      <c r="BK22" s="23"/>
      <c r="BL22" s="23"/>
      <c r="BM22" s="23"/>
      <c r="BN22" s="23"/>
      <c r="BO22" s="23"/>
      <c r="BP22" s="23"/>
      <c r="BQ22" s="23"/>
      <c r="BR22" s="23"/>
      <c r="BS22" s="23"/>
      <c r="BT22" s="23"/>
      <c r="BU22" s="23"/>
      <c r="BV22" s="23"/>
      <c r="BW22" s="23"/>
      <c r="BX22" s="23"/>
      <c r="BY22" s="23"/>
      <c r="BZ22" s="23"/>
      <c r="CA22" s="23"/>
      <c r="CB22" s="23"/>
      <c r="CC22" s="23"/>
      <c r="CD22" s="23"/>
      <c r="CE22" s="23"/>
      <c r="CF22" s="23"/>
      <c r="CG22" s="23"/>
      <c r="CH22" s="23"/>
      <c r="CI22" s="23"/>
      <c r="CJ22" s="23"/>
      <c r="CK22" s="23"/>
      <c r="CL22" s="23"/>
      <c r="CM22" s="23"/>
      <c r="CN22" s="23"/>
      <c r="CO22" s="23"/>
      <c r="CP22" s="23"/>
      <c r="CQ22" s="23"/>
      <c r="CR22" s="23"/>
      <c r="CS22" s="23"/>
      <c r="CT22" s="23"/>
      <c r="CU22" s="23"/>
      <c r="CV22" s="23"/>
      <c r="CW22" s="23"/>
      <c r="CX22" s="23"/>
      <c r="CY22" s="23"/>
      <c r="CZ22" s="23"/>
      <c r="DA22" s="23"/>
      <c r="DB22" s="23"/>
      <c r="DC22" s="23"/>
      <c r="DD22" s="23"/>
      <c r="DE22" s="23"/>
      <c r="DF22" s="23"/>
      <c r="DG22" s="23"/>
      <c r="DH22" s="23"/>
      <c r="DI22" s="23"/>
      <c r="DJ22" s="23"/>
      <c r="DK22" s="23"/>
      <c r="DL22" s="23"/>
      <c r="DM22" s="23"/>
      <c r="DN22" s="23"/>
      <c r="DO22" s="23"/>
      <c r="DP22" s="23"/>
      <c r="DQ22" s="23"/>
      <c r="DR22" s="23"/>
      <c r="DS22" s="23"/>
      <c r="DT22" s="23"/>
      <c r="DU22" s="23"/>
      <c r="DV22" s="23"/>
      <c r="DW22" s="23"/>
      <c r="DX22" s="23"/>
      <c r="DY22" s="23"/>
      <c r="DZ22" s="23"/>
      <c r="EA22" s="23"/>
      <c r="EB22" s="23"/>
      <c r="EC22" s="23"/>
      <c r="ED22" s="23"/>
      <c r="EE22" s="23"/>
      <c r="EF22" s="23"/>
      <c r="EG22" s="23"/>
      <c r="EH22" s="23"/>
      <c r="EI22" s="23"/>
      <c r="EJ22" s="23"/>
      <c r="EK22" s="23"/>
      <c r="EL22" s="23"/>
      <c r="EM22" s="23"/>
      <c r="EN22" s="23"/>
      <c r="EO22" s="23"/>
      <c r="EP22" s="23"/>
      <c r="EQ22" s="23"/>
      <c r="ER22" s="23"/>
      <c r="ES22" s="23"/>
      <c r="ET22" s="23"/>
      <c r="EU22" s="23"/>
      <c r="EV22" s="23"/>
      <c r="EW22" s="23"/>
      <c r="EX22" s="23"/>
      <c r="EY22" s="23"/>
      <c r="EZ22" s="23"/>
      <c r="FA22" s="23"/>
      <c r="FB22" s="23"/>
      <c r="FC22" s="23"/>
      <c r="FD22" s="23"/>
      <c r="FE22" s="23"/>
      <c r="FF22" s="23"/>
      <c r="FG22" s="23"/>
      <c r="FH22" s="23"/>
      <c r="FI22" s="23"/>
      <c r="FJ22" s="23"/>
      <c r="FK22" s="23"/>
      <c r="FL22" s="23"/>
      <c r="FM22" s="23"/>
      <c r="FN22" s="23"/>
      <c r="FO22" s="23"/>
      <c r="FP22" s="23"/>
      <c r="FQ22" s="23"/>
      <c r="FR22" s="23"/>
      <c r="FS22" s="23"/>
      <c r="FT22" s="23"/>
      <c r="FU22" s="23"/>
      <c r="FV22" s="23"/>
      <c r="FW22" s="23"/>
      <c r="FX22" s="23"/>
      <c r="FY22" s="23"/>
      <c r="FZ22" s="23"/>
      <c r="GA22" s="23"/>
      <c r="GB22" s="23"/>
      <c r="GC22" s="23"/>
      <c r="GD22" s="23"/>
      <c r="GE22" s="23"/>
      <c r="GF22" s="23"/>
      <c r="GG22" s="23"/>
      <c r="GH22" s="23"/>
      <c r="GI22" s="23"/>
      <c r="GJ22" s="23"/>
      <c r="GK22" s="23"/>
      <c r="GL22" s="23"/>
      <c r="GM22" s="23"/>
      <c r="GN22" s="23"/>
      <c r="GO22" s="23"/>
      <c r="GP22" s="23"/>
      <c r="GQ22" s="23"/>
      <c r="GR22" s="23"/>
      <c r="GS22" s="23"/>
      <c r="GT22" s="23"/>
      <c r="GU22" s="23"/>
      <c r="GV22" s="23"/>
      <c r="GW22" s="23"/>
      <c r="GX22" s="23"/>
      <c r="GY22" s="23"/>
      <c r="GZ22" s="23"/>
      <c r="HA22" s="23"/>
      <c r="HB22" s="23"/>
      <c r="HC22" s="23"/>
      <c r="HD22" s="23"/>
      <c r="HE22" s="23"/>
      <c r="HF22" s="23"/>
      <c r="HG22" s="23"/>
      <c r="HH22" s="23"/>
      <c r="HI22" s="23"/>
      <c r="HJ22" s="23"/>
      <c r="HK22" s="23"/>
      <c r="HL22" s="23"/>
      <c r="HM22" s="23"/>
      <c r="HN22" s="23"/>
      <c r="HO22" s="23"/>
      <c r="HP22" s="23"/>
      <c r="HQ22" s="23"/>
      <c r="HR22" s="23"/>
      <c r="HS22" s="23"/>
      <c r="HT22" s="23"/>
      <c r="HU22" s="23"/>
      <c r="HV22" s="23"/>
      <c r="HW22" s="23"/>
      <c r="HX22" s="23"/>
      <c r="HY22" s="23"/>
      <c r="HZ22" s="23"/>
      <c r="IA22" s="23"/>
      <c r="IB22" s="23"/>
      <c r="IC22" s="23"/>
      <c r="ID22" s="23"/>
      <c r="IE22" s="23"/>
      <c r="IF22" s="23"/>
      <c r="IG22" s="23"/>
      <c r="IH22" s="23"/>
      <c r="II22" s="23"/>
      <c r="IJ22" s="23"/>
      <c r="IK22" s="23"/>
      <c r="IL22" s="23"/>
      <c r="IM22" s="23"/>
      <c r="IN22" s="23"/>
      <c r="IO22" s="23"/>
      <c r="IP22" s="23"/>
      <c r="IQ22" s="23"/>
      <c r="IR22" s="23"/>
      <c r="IS22" s="23"/>
      <c r="IT22" s="23"/>
      <c r="IU22" s="23"/>
      <c r="IV22" s="23"/>
      <c r="IW22" s="23"/>
      <c r="IX22" s="23"/>
      <c r="IY22" s="23"/>
      <c r="IZ22" s="23"/>
      <c r="JA22" s="23"/>
      <c r="JB22" s="23"/>
      <c r="JC22" s="23"/>
      <c r="JD22" s="23"/>
      <c r="JE22" s="23"/>
      <c r="JF22" s="23"/>
      <c r="JG22" s="23"/>
      <c r="JH22" s="23"/>
      <c r="JI22" s="23"/>
      <c r="JJ22" s="23"/>
      <c r="JK22" s="23"/>
      <c r="JL22" s="23"/>
      <c r="JM22" s="23"/>
      <c r="JN22" s="23"/>
      <c r="JO22" s="23"/>
      <c r="JP22" s="23"/>
      <c r="JQ22" s="23"/>
      <c r="JR22" s="23"/>
      <c r="JS22" s="23"/>
      <c r="JT22" s="23"/>
      <c r="JU22" s="23"/>
      <c r="JV22" s="23"/>
      <c r="JW22" s="23"/>
      <c r="JX22" s="23"/>
      <c r="JY22" s="23"/>
      <c r="JZ22" s="23"/>
      <c r="KA22" s="23"/>
      <c r="KB22" s="23"/>
      <c r="KC22" s="23"/>
      <c r="KD22" s="23"/>
      <c r="KE22" s="23"/>
      <c r="KF22" s="23"/>
      <c r="KG22" s="23"/>
      <c r="KH22" s="23"/>
      <c r="KI22" s="23"/>
      <c r="KJ22" s="23"/>
      <c r="KK22" s="23"/>
      <c r="KL22" s="23"/>
      <c r="KM22" s="23"/>
      <c r="KN22" s="23"/>
      <c r="KO22" s="23"/>
      <c r="KP22" s="23"/>
      <c r="KQ22" s="23"/>
      <c r="KR22" s="23"/>
      <c r="KS22" s="23"/>
      <c r="KT22" s="23"/>
      <c r="KU22" s="23"/>
      <c r="KV22" s="23"/>
      <c r="KW22" s="23"/>
      <c r="KX22" s="23"/>
      <c r="KY22" s="23"/>
      <c r="KZ22" s="23"/>
      <c r="LA22" s="23"/>
      <c r="LB22" s="23"/>
      <c r="LC22" s="23"/>
      <c r="LD22" s="23"/>
      <c r="LE22" s="23"/>
      <c r="LF22" s="23"/>
      <c r="LG22" s="23"/>
      <c r="LH22" s="23"/>
      <c r="LI22" s="23"/>
      <c r="LJ22" s="23"/>
      <c r="LK22" s="23"/>
      <c r="LL22" s="23"/>
      <c r="LM22" s="23"/>
      <c r="LN22" s="23"/>
      <c r="LO22" s="23"/>
      <c r="LP22" s="23"/>
      <c r="LQ22" s="23"/>
      <c r="LR22" s="23"/>
      <c r="LS22" s="23"/>
      <c r="LT22" s="23"/>
      <c r="LU22" s="23"/>
      <c r="LV22" s="23"/>
      <c r="LW22" s="23"/>
      <c r="LX22" s="23"/>
      <c r="LY22" s="23"/>
      <c r="LZ22" s="23"/>
      <c r="MA22" s="23"/>
      <c r="MB22" s="23"/>
      <c r="MC22" s="23"/>
      <c r="MD22" s="23"/>
      <c r="ME22" s="23"/>
      <c r="MF22" s="23"/>
      <c r="MG22" s="23"/>
      <c r="MH22" s="23"/>
      <c r="MI22" s="23"/>
      <c r="MJ22" s="23"/>
      <c r="MK22" s="23"/>
      <c r="ML22" s="23"/>
      <c r="MM22" s="23"/>
      <c r="MN22" s="23"/>
      <c r="MO22" s="23"/>
      <c r="MP22" s="23"/>
      <c r="MQ22" s="23"/>
      <c r="MR22" s="23"/>
      <c r="MS22" s="23"/>
      <c r="MT22" s="23"/>
      <c r="MU22" s="23"/>
      <c r="MV22" s="23"/>
      <c r="MW22" s="23"/>
      <c r="MX22" s="23"/>
      <c r="MY22" s="23"/>
      <c r="MZ22" s="23"/>
      <c r="NA22" s="23"/>
      <c r="NB22" s="23"/>
      <c r="NC22" s="23"/>
      <c r="ND22" s="23"/>
      <c r="NE22" s="23"/>
      <c r="NF22" s="23"/>
      <c r="NG22" s="23"/>
      <c r="NH22" s="23"/>
      <c r="NI22" s="23"/>
      <c r="NJ22" s="23"/>
      <c r="NK22" s="23"/>
      <c r="NL22" s="23"/>
      <c r="NM22" s="23"/>
      <c r="NN22" s="23"/>
      <c r="NO22" s="23"/>
      <c r="NP22" s="23"/>
      <c r="NQ22" s="23"/>
      <c r="NR22" s="23"/>
      <c r="NS22" s="23"/>
      <c r="NT22" s="23"/>
      <c r="NU22" s="23"/>
      <c r="NV22" s="23"/>
      <c r="NW22" s="23"/>
      <c r="NX22" s="23"/>
      <c r="NY22" s="23"/>
      <c r="NZ22" s="23"/>
      <c r="OA22" s="23"/>
      <c r="OB22" s="23"/>
      <c r="OC22" s="23"/>
      <c r="OD22" s="23"/>
      <c r="OE22" s="23"/>
      <c r="OF22" s="23"/>
      <c r="OG22" s="23"/>
      <c r="OH22" s="23"/>
      <c r="OI22" s="23"/>
      <c r="OJ22" s="23"/>
      <c r="OK22" s="23"/>
      <c r="OL22" s="23"/>
      <c r="OM22" s="23"/>
      <c r="ON22" s="23"/>
      <c r="OO22" s="23"/>
      <c r="OP22" s="23"/>
      <c r="OQ22" s="23"/>
      <c r="OR22" s="23"/>
      <c r="OS22" s="23"/>
      <c r="OT22" s="23"/>
      <c r="OU22" s="23"/>
      <c r="OV22" s="23"/>
      <c r="OW22" s="23"/>
      <c r="OX22" s="23"/>
      <c r="OY22" s="23"/>
      <c r="OZ22" s="23"/>
      <c r="PA22" s="23"/>
      <c r="PB22" s="23"/>
      <c r="PC22" s="23"/>
      <c r="PD22" s="23"/>
      <c r="PE22" s="23"/>
      <c r="PF22" s="23"/>
      <c r="PG22" s="23"/>
      <c r="PH22" s="23"/>
      <c r="PI22" s="23"/>
      <c r="PJ22" s="23"/>
      <c r="PK22" s="23"/>
      <c r="PL22" s="23"/>
      <c r="PM22" s="23"/>
      <c r="PN22" s="23"/>
      <c r="PO22" s="23"/>
      <c r="PP22" s="23"/>
      <c r="PQ22" s="23"/>
      <c r="PR22" s="23"/>
      <c r="PS22" s="23"/>
      <c r="PT22" s="23"/>
      <c r="PU22" s="23"/>
      <c r="PV22" s="23"/>
      <c r="PW22" s="23"/>
      <c r="PX22" s="23"/>
      <c r="PY22" s="23"/>
      <c r="PZ22" s="23"/>
      <c r="QA22" s="23"/>
      <c r="QB22" s="23"/>
      <c r="QC22" s="23"/>
      <c r="QD22" s="23"/>
      <c r="QE22" s="23"/>
      <c r="QF22" s="23"/>
      <c r="QG22" s="23"/>
      <c r="QH22" s="23"/>
      <c r="QI22" s="23"/>
      <c r="QJ22" s="23"/>
      <c r="QK22" s="23"/>
      <c r="QL22" s="23"/>
      <c r="QM22" s="23"/>
      <c r="QN22" s="23"/>
      <c r="QO22" s="23"/>
      <c r="QP22" s="23"/>
      <c r="QQ22" s="23"/>
      <c r="QR22" s="23"/>
      <c r="QS22" s="23"/>
      <c r="QT22" s="23"/>
      <c r="QU22" s="23"/>
      <c r="QV22" s="23"/>
      <c r="QW22" s="23"/>
      <c r="QX22" s="23"/>
      <c r="QY22" s="23"/>
      <c r="QZ22" s="23"/>
      <c r="RA22" s="23"/>
      <c r="RB22" s="23"/>
      <c r="RC22" s="23"/>
      <c r="RD22" s="23"/>
      <c r="RE22" s="23"/>
      <c r="RF22" s="23"/>
      <c r="RG22" s="23"/>
      <c r="RH22" s="23"/>
      <c r="RI22" s="23"/>
      <c r="RJ22" s="23"/>
      <c r="RK22" s="23"/>
      <c r="RL22" s="23"/>
      <c r="RM22" s="23"/>
      <c r="RN22" s="23"/>
      <c r="RO22" s="23"/>
      <c r="RP22" s="23"/>
      <c r="RQ22" s="23"/>
      <c r="RR22" s="23"/>
      <c r="RS22" s="23"/>
      <c r="RT22" s="23"/>
      <c r="RU22" s="23"/>
      <c r="RV22" s="23"/>
      <c r="RW22" s="23"/>
      <c r="RX22" s="23"/>
      <c r="RY22" s="23"/>
      <c r="RZ22" s="23"/>
      <c r="SA22" s="23"/>
      <c r="SB22" s="23"/>
      <c r="SC22" s="23"/>
      <c r="SD22" s="23"/>
      <c r="SE22" s="23"/>
      <c r="SF22" s="23"/>
      <c r="SG22" s="23"/>
      <c r="SH22" s="23"/>
      <c r="SI22" s="23"/>
      <c r="SJ22" s="23"/>
      <c r="SK22" s="23"/>
      <c r="SL22" s="23"/>
      <c r="SM22" s="23"/>
      <c r="SN22" s="23"/>
      <c r="SO22" s="23"/>
      <c r="SP22" s="23"/>
      <c r="SQ22" s="23"/>
      <c r="SR22" s="23"/>
      <c r="SS22" s="23"/>
      <c r="ST22" s="23"/>
      <c r="SU22" s="23"/>
      <c r="SV22" s="23"/>
      <c r="SW22" s="23"/>
      <c r="SX22" s="23"/>
      <c r="SY22" s="23"/>
      <c r="SZ22" s="23"/>
      <c r="TA22" s="23"/>
      <c r="TB22" s="23"/>
      <c r="TC22" s="23"/>
      <c r="TD22" s="23"/>
      <c r="TE22" s="23"/>
      <c r="TF22" s="23"/>
      <c r="TG22" s="23"/>
      <c r="TH22" s="23"/>
      <c r="TI22" s="23"/>
      <c r="TJ22" s="23"/>
      <c r="TK22" s="23"/>
      <c r="TL22" s="23"/>
      <c r="TM22" s="23"/>
      <c r="TN22" s="23"/>
      <c r="TO22" s="23"/>
      <c r="TP22" s="23"/>
      <c r="TQ22" s="23"/>
      <c r="TR22" s="23"/>
      <c r="TS22" s="23"/>
      <c r="TT22" s="23"/>
      <c r="TU22" s="23"/>
      <c r="TV22" s="23"/>
      <c r="TW22" s="23"/>
      <c r="TX22" s="23"/>
      <c r="TY22" s="23"/>
      <c r="TZ22" s="23"/>
      <c r="UA22" s="23"/>
      <c r="UB22" s="23"/>
      <c r="UC22" s="23"/>
      <c r="UD22" s="23"/>
      <c r="UE22" s="23"/>
      <c r="UF22" s="23"/>
      <c r="UG22" s="23"/>
      <c r="UH22" s="23"/>
      <c r="UI22" s="23"/>
      <c r="UJ22" s="23"/>
      <c r="UK22" s="23"/>
      <c r="UL22" s="23"/>
      <c r="UM22" s="23"/>
      <c r="UN22" s="23"/>
      <c r="UO22" s="23"/>
      <c r="UP22" s="23"/>
      <c r="UQ22" s="23"/>
      <c r="UR22" s="23"/>
      <c r="US22" s="23"/>
      <c r="UT22" s="23"/>
      <c r="UU22" s="23"/>
      <c r="UV22" s="23"/>
      <c r="UW22" s="23"/>
      <c r="UX22" s="23"/>
      <c r="UY22" s="23"/>
      <c r="UZ22" s="23"/>
      <c r="VA22" s="23"/>
      <c r="VB22" s="23"/>
      <c r="VC22" s="23"/>
      <c r="VD22" s="23"/>
      <c r="VE22" s="23"/>
      <c r="VF22" s="23"/>
      <c r="VG22" s="23"/>
      <c r="VH22" s="23"/>
      <c r="VI22" s="23"/>
      <c r="VJ22" s="23"/>
      <c r="VK22" s="23"/>
      <c r="VL22" s="23"/>
      <c r="VM22" s="23"/>
      <c r="VN22" s="23"/>
      <c r="VO22" s="23"/>
      <c r="VP22" s="23"/>
      <c r="VQ22" s="23"/>
      <c r="VR22" s="23"/>
      <c r="VS22" s="23"/>
      <c r="VT22" s="23"/>
      <c r="VU22" s="23"/>
      <c r="VV22" s="23"/>
      <c r="VW22" s="23"/>
      <c r="VX22" s="23"/>
      <c r="VY22" s="23"/>
      <c r="VZ22" s="23"/>
      <c r="WA22" s="23"/>
      <c r="WB22" s="23"/>
      <c r="WC22" s="23"/>
      <c r="WD22" s="23"/>
      <c r="WE22" s="23"/>
      <c r="WF22" s="23"/>
      <c r="WG22" s="23"/>
      <c r="WH22" s="23"/>
      <c r="WI22" s="23"/>
      <c r="WJ22" s="23"/>
      <c r="WK22" s="23"/>
      <c r="WL22" s="23"/>
      <c r="WM22" s="23"/>
      <c r="WN22" s="23"/>
      <c r="WO22" s="23"/>
      <c r="WP22" s="23"/>
      <c r="WQ22" s="23"/>
      <c r="WR22" s="23"/>
      <c r="WS22" s="23"/>
      <c r="WT22" s="23"/>
      <c r="WU22" s="23"/>
      <c r="WV22" s="23"/>
      <c r="WW22" s="23"/>
      <c r="WX22" s="23"/>
      <c r="WY22" s="23"/>
      <c r="WZ22" s="23"/>
      <c r="XA22" s="23"/>
      <c r="XB22" s="23"/>
      <c r="XC22" s="23"/>
      <c r="XD22" s="23"/>
      <c r="XE22" s="23"/>
      <c r="XF22" s="23"/>
      <c r="XG22" s="23"/>
      <c r="XH22" s="23"/>
      <c r="XI22" s="23"/>
      <c r="XJ22" s="23"/>
      <c r="XK22" s="23"/>
      <c r="XL22" s="23"/>
      <c r="XM22" s="23"/>
      <c r="XN22" s="23"/>
      <c r="XO22" s="23"/>
      <c r="XP22" s="23"/>
      <c r="XQ22" s="23"/>
      <c r="XR22" s="23"/>
      <c r="XS22" s="23"/>
      <c r="XT22" s="23"/>
      <c r="XU22" s="23"/>
      <c r="XV22" s="23"/>
      <c r="XW22" s="23"/>
      <c r="XX22" s="23"/>
      <c r="XY22" s="23"/>
      <c r="XZ22" s="23"/>
      <c r="YA22" s="23"/>
      <c r="YB22" s="23"/>
      <c r="YC22" s="23"/>
      <c r="YD22" s="23"/>
      <c r="YE22" s="23"/>
      <c r="YF22" s="23"/>
      <c r="YG22" s="23"/>
      <c r="YH22" s="23"/>
      <c r="YI22" s="23"/>
      <c r="YJ22" s="23"/>
      <c r="YK22" s="23"/>
      <c r="YL22" s="23"/>
      <c r="YM22" s="23"/>
      <c r="YN22" s="23"/>
      <c r="YO22" s="23"/>
      <c r="YP22" s="23"/>
      <c r="YQ22" s="23"/>
      <c r="YR22" s="23"/>
      <c r="YS22" s="23"/>
      <c r="YT22" s="23"/>
      <c r="YU22" s="23"/>
      <c r="YV22" s="23"/>
      <c r="YW22" s="23"/>
      <c r="YX22" s="23"/>
      <c r="YY22" s="23"/>
      <c r="YZ22" s="23"/>
      <c r="ZA22" s="23"/>
      <c r="ZB22" s="23"/>
      <c r="ZC22" s="23"/>
      <c r="ZD22" s="23"/>
      <c r="ZE22" s="23"/>
      <c r="ZF22" s="23"/>
      <c r="ZG22" s="23"/>
      <c r="ZH22" s="23"/>
      <c r="ZI22" s="23"/>
      <c r="ZJ22" s="23"/>
      <c r="ZK22" s="23"/>
      <c r="ZL22" s="23"/>
      <c r="ZM22" s="23"/>
      <c r="ZN22" s="23"/>
      <c r="ZO22" s="23"/>
      <c r="ZP22" s="23"/>
      <c r="ZQ22" s="23"/>
      <c r="ZR22" s="23"/>
      <c r="ZS22" s="23"/>
      <c r="ZT22" s="23"/>
      <c r="ZU22" s="23"/>
      <c r="ZV22" s="23"/>
      <c r="ZW22" s="23"/>
      <c r="ZX22" s="23"/>
      <c r="ZY22" s="23"/>
      <c r="ZZ22" s="23"/>
      <c r="AAA22" s="23"/>
      <c r="AAB22" s="23"/>
      <c r="AAC22" s="23"/>
      <c r="AAD22" s="23"/>
      <c r="AAE22" s="23"/>
      <c r="AAF22" s="23"/>
      <c r="AAG22" s="23"/>
      <c r="AAH22" s="23"/>
      <c r="AAI22" s="23"/>
      <c r="AAJ22" s="23"/>
      <c r="AAK22" s="23"/>
      <c r="AAL22" s="23"/>
      <c r="AAM22" s="23"/>
      <c r="AAN22" s="23"/>
      <c r="AAO22" s="23"/>
      <c r="AAP22" s="23"/>
      <c r="AAQ22" s="23"/>
      <c r="AAR22" s="23"/>
      <c r="AAS22" s="23"/>
      <c r="AAT22" s="23"/>
      <c r="AAU22" s="23"/>
      <c r="AAV22" s="23"/>
      <c r="AAW22" s="23"/>
      <c r="AAX22" s="23"/>
      <c r="AAY22" s="23"/>
      <c r="AAZ22" s="23"/>
      <c r="ABA22" s="23"/>
      <c r="ABB22" s="23"/>
      <c r="ABC22" s="23"/>
      <c r="ABD22" s="23"/>
      <c r="ABE22" s="23"/>
      <c r="ABF22" s="23"/>
      <c r="ABG22" s="23"/>
      <c r="ABH22" s="23"/>
      <c r="ABI22" s="23"/>
      <c r="ABJ22" s="23"/>
      <c r="ABK22" s="23"/>
      <c r="ABL22" s="23"/>
      <c r="ABM22" s="23"/>
      <c r="ABN22" s="23"/>
      <c r="ABO22" s="23"/>
      <c r="ABP22" s="23"/>
      <c r="ABQ22" s="23"/>
      <c r="ABR22" s="23"/>
      <c r="ABS22" s="23"/>
      <c r="ABT22" s="23"/>
      <c r="ABU22" s="23"/>
      <c r="ABV22" s="23"/>
      <c r="ABW22" s="23"/>
      <c r="ABX22" s="23"/>
      <c r="ABY22" s="23"/>
      <c r="ABZ22" s="23"/>
      <c r="ACA22" s="23"/>
      <c r="ACB22" s="23"/>
      <c r="ACC22" s="23"/>
      <c r="ACD22" s="23"/>
      <c r="ACE22" s="23"/>
      <c r="ACF22" s="23"/>
      <c r="ACG22" s="23"/>
      <c r="ACH22" s="23"/>
      <c r="ACI22" s="23"/>
      <c r="ACJ22" s="23"/>
      <c r="ACK22" s="23"/>
      <c r="ACL22" s="23"/>
      <c r="ACM22" s="23"/>
      <c r="ACN22" s="23"/>
      <c r="ACO22" s="23"/>
      <c r="ACP22" s="23"/>
      <c r="ACQ22" s="23"/>
      <c r="ACR22" s="23"/>
      <c r="ACS22" s="23"/>
      <c r="ACT22" s="23"/>
      <c r="ACU22" s="23"/>
      <c r="ACV22" s="23"/>
      <c r="ACW22" s="23"/>
      <c r="ACX22" s="23"/>
      <c r="ACY22" s="23"/>
      <c r="ACZ22" s="23"/>
      <c r="ADA22" s="23"/>
      <c r="ADB22" s="23"/>
      <c r="ADC22" s="23"/>
      <c r="ADD22" s="23"/>
      <c r="ADE22" s="23"/>
      <c r="ADF22" s="23"/>
      <c r="ADG22" s="23"/>
      <c r="ADH22" s="23"/>
      <c r="ADI22" s="23"/>
      <c r="ADJ22" s="23"/>
      <c r="ADK22" s="23"/>
      <c r="ADL22" s="23"/>
      <c r="ADM22" s="23"/>
      <c r="ADN22" s="23"/>
      <c r="ADO22" s="23"/>
      <c r="ADP22" s="23"/>
      <c r="ADQ22" s="23"/>
      <c r="ADR22" s="23"/>
      <c r="ADS22" s="23"/>
      <c r="ADT22" s="23"/>
      <c r="ADU22" s="23"/>
      <c r="ADV22" s="23"/>
      <c r="ADW22" s="23"/>
      <c r="ADX22" s="23"/>
      <c r="ADY22" s="23"/>
      <c r="ADZ22" s="23"/>
      <c r="AEA22" s="23"/>
      <c r="AEB22" s="23"/>
      <c r="AEC22" s="23"/>
      <c r="AED22" s="23"/>
      <c r="AEE22" s="23"/>
      <c r="AEF22" s="23"/>
      <c r="AEG22" s="23"/>
      <c r="AEH22" s="23"/>
      <c r="AEI22" s="23"/>
      <c r="AEJ22" s="23"/>
      <c r="AEK22" s="23"/>
      <c r="AEL22" s="23"/>
      <c r="AEM22" s="23"/>
      <c r="AEN22" s="23"/>
      <c r="AEO22" s="23"/>
      <c r="AEP22" s="23"/>
      <c r="AEQ22" s="23"/>
      <c r="AER22" s="23"/>
      <c r="AES22" s="23"/>
      <c r="AET22" s="23"/>
      <c r="AEU22" s="23"/>
      <c r="AEV22" s="23"/>
      <c r="AEW22" s="23"/>
      <c r="AEX22" s="23"/>
      <c r="AEY22" s="23"/>
      <c r="AEZ22" s="23"/>
      <c r="AFA22" s="23"/>
      <c r="AFB22" s="23"/>
      <c r="AFC22" s="23"/>
      <c r="AFD22" s="23"/>
      <c r="AFE22" s="23"/>
      <c r="AFF22" s="23"/>
      <c r="AFG22" s="23"/>
      <c r="AFH22" s="23"/>
      <c r="AFI22" s="23"/>
      <c r="AFJ22" s="23"/>
      <c r="AFK22" s="23"/>
      <c r="AFL22" s="23"/>
      <c r="AFM22" s="23"/>
      <c r="AFN22" s="23"/>
      <c r="AFO22" s="23"/>
      <c r="AFP22" s="23"/>
      <c r="AFQ22" s="23"/>
      <c r="AFR22" s="23"/>
      <c r="AFS22" s="23"/>
      <c r="AFT22" s="23"/>
      <c r="AFU22" s="23"/>
      <c r="AFV22" s="23"/>
      <c r="AFW22" s="23"/>
      <c r="AFX22" s="23"/>
      <c r="AFY22" s="23"/>
      <c r="AFZ22" s="23"/>
      <c r="AGA22" s="23"/>
      <c r="AGB22" s="23"/>
      <c r="AGC22" s="23"/>
      <c r="AGD22" s="23"/>
      <c r="AGE22" s="23"/>
      <c r="AGF22" s="23"/>
      <c r="AGG22" s="23"/>
      <c r="AGH22" s="23"/>
      <c r="AGI22" s="23"/>
      <c r="AGJ22" s="23"/>
      <c r="AGK22" s="23"/>
      <c r="AGL22" s="23"/>
      <c r="AGM22" s="23"/>
      <c r="AGN22" s="23"/>
      <c r="AGO22" s="23"/>
      <c r="AGP22" s="23"/>
      <c r="AGQ22" s="23"/>
      <c r="AGR22" s="23"/>
      <c r="AGS22" s="23"/>
      <c r="AGT22" s="23"/>
      <c r="AGU22" s="23"/>
      <c r="AGV22" s="23"/>
      <c r="AGW22" s="23"/>
      <c r="AGX22" s="23"/>
      <c r="AGY22" s="23"/>
      <c r="AGZ22" s="23"/>
      <c r="AHA22" s="23"/>
      <c r="AHB22" s="23"/>
      <c r="AHC22" s="23"/>
      <c r="AHD22" s="23"/>
      <c r="AHE22" s="23"/>
      <c r="AHF22" s="23"/>
      <c r="AHG22" s="23"/>
      <c r="AHH22" s="23"/>
      <c r="AHI22" s="23"/>
      <c r="AHJ22" s="23"/>
      <c r="AHK22" s="23"/>
      <c r="AHL22" s="23"/>
      <c r="AHM22" s="23"/>
      <c r="AHN22" s="23"/>
      <c r="AHO22" s="23"/>
      <c r="AHP22" s="23"/>
      <c r="AHQ22" s="23"/>
      <c r="AHR22" s="23"/>
      <c r="AHS22" s="23"/>
      <c r="AHT22" s="23"/>
      <c r="AHU22" s="23"/>
      <c r="AHV22" s="23"/>
      <c r="AHW22" s="23"/>
      <c r="AHX22" s="23"/>
      <c r="AHY22" s="23"/>
      <c r="AHZ22" s="23"/>
      <c r="AIA22" s="23"/>
      <c r="AIB22" s="23"/>
      <c r="AIC22" s="23"/>
      <c r="AID22" s="23"/>
      <c r="AIE22" s="23"/>
      <c r="AIF22" s="23"/>
      <c r="AIG22" s="23"/>
      <c r="AIH22" s="23"/>
      <c r="AII22" s="23"/>
      <c r="AIJ22" s="23"/>
      <c r="AIK22" s="23"/>
      <c r="AIL22" s="23"/>
      <c r="AIM22" s="23"/>
      <c r="AIN22" s="23"/>
      <c r="AIO22" s="23"/>
      <c r="AIP22" s="23"/>
      <c r="AIQ22" s="23"/>
      <c r="AIR22" s="23"/>
      <c r="AIS22" s="23"/>
      <c r="AIT22" s="23"/>
      <c r="AIU22" s="23"/>
      <c r="AIV22" s="23"/>
      <c r="AIW22" s="23"/>
      <c r="AIX22" s="23"/>
      <c r="AIY22" s="23"/>
      <c r="AIZ22" s="23"/>
      <c r="AJA22" s="23"/>
      <c r="AJB22" s="23"/>
      <c r="AJC22" s="23"/>
      <c r="AJD22" s="23"/>
      <c r="AJE22" s="23"/>
      <c r="AJF22" s="23"/>
      <c r="AJG22" s="23"/>
      <c r="AJH22" s="23"/>
      <c r="AJI22" s="23"/>
      <c r="AJJ22" s="23"/>
      <c r="AJK22" s="23"/>
      <c r="AJL22" s="23"/>
      <c r="AJM22" s="23"/>
      <c r="AJN22" s="23"/>
      <c r="AJO22" s="23"/>
      <c r="AJP22" s="23"/>
      <c r="AJQ22" s="23"/>
      <c r="AJR22" s="23"/>
      <c r="AJS22" s="23"/>
      <c r="AJT22" s="23"/>
      <c r="AJU22" s="23"/>
      <c r="AJV22" s="23"/>
      <c r="AJW22" s="23"/>
      <c r="AJX22" s="23"/>
      <c r="AJY22" s="23"/>
      <c r="AJZ22" s="23"/>
      <c r="AKA22" s="23"/>
      <c r="AKB22" s="23"/>
      <c r="AKC22" s="23"/>
      <c r="AKD22" s="23"/>
      <c r="AKE22" s="23"/>
      <c r="AKF22" s="23"/>
      <c r="AKG22" s="23"/>
      <c r="AKH22" s="23"/>
      <c r="AKI22" s="23"/>
      <c r="AKJ22" s="23"/>
      <c r="AKK22" s="23"/>
      <c r="AKL22" s="23"/>
      <c r="AKM22" s="23"/>
      <c r="AKN22" s="23"/>
      <c r="AKO22" s="23"/>
      <c r="AKP22" s="23"/>
      <c r="AKQ22" s="23"/>
      <c r="AKR22" s="23"/>
      <c r="AKS22" s="23"/>
      <c r="AKT22" s="23"/>
      <c r="AKU22" s="23"/>
      <c r="AKV22" s="23"/>
      <c r="AKW22" s="23"/>
      <c r="AKX22" s="23"/>
      <c r="AKY22" s="23"/>
      <c r="AKZ22" s="23"/>
      <c r="ALA22" s="23"/>
      <c r="ALB22" s="23"/>
      <c r="ALC22" s="23"/>
      <c r="ALD22" s="23"/>
      <c r="ALE22" s="23"/>
      <c r="ALF22" s="23"/>
      <c r="ALG22" s="23"/>
      <c r="ALH22" s="23"/>
      <c r="ALI22" s="23"/>
      <c r="ALJ22" s="23"/>
      <c r="ALK22" s="23"/>
      <c r="ALL22" s="23"/>
      <c r="ALM22" s="23"/>
      <c r="ALN22" s="23"/>
      <c r="ALO22" s="23"/>
      <c r="ALP22" s="23"/>
      <c r="ALQ22" s="23"/>
      <c r="ALR22" s="23"/>
      <c r="ALS22" s="23"/>
      <c r="ALT22" s="23"/>
      <c r="ALU22" s="23"/>
      <c r="ALV22" s="23"/>
      <c r="ALW22" s="23"/>
      <c r="ALX22" s="23"/>
      <c r="ALY22" s="23"/>
      <c r="ALZ22" s="23"/>
    </row>
    <row r="23" spans="1:1014" s="26" customFormat="1" ht="18" customHeight="1" x14ac:dyDescent="0.25">
      <c r="A23" s="20">
        <v>3</v>
      </c>
      <c r="B23" s="38">
        <v>1317</v>
      </c>
      <c r="C23" s="39">
        <f>IFERROR((VLOOKUP(B23,INSCRITOS!A:B,2,0)),"")</f>
        <v>105366</v>
      </c>
      <c r="D23" s="39" t="str">
        <f>IFERROR((VLOOKUP(B23,INSCRITOS!A:C,3,0)),"")</f>
        <v>BEN</v>
      </c>
      <c r="E23" s="40" t="str">
        <f>IFERROR((VLOOKUP(B23,INSCRITOS!A:D,4,0)),"")</f>
        <v>Beatriz Palma</v>
      </c>
      <c r="F23" s="39" t="str">
        <f>IFERROR((VLOOKUP(B23,INSCRITOS!A:F,6,0)),"")</f>
        <v>F</v>
      </c>
      <c r="G23" s="40" t="str">
        <f>IFERROR((VLOOKUP(B23,INSCRITOS!A:H,8,0)),"")</f>
        <v>GDR Manique de Cima</v>
      </c>
      <c r="H23" s="39" t="s">
        <v>465</v>
      </c>
      <c r="I23" s="56">
        <v>98</v>
      </c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23"/>
      <c r="AS23" s="23"/>
      <c r="AT23" s="23"/>
      <c r="AU23" s="23"/>
      <c r="AV23" s="23"/>
      <c r="AW23" s="23"/>
      <c r="AX23" s="23"/>
      <c r="AY23" s="23"/>
      <c r="AZ23" s="23"/>
      <c r="BA23" s="23"/>
      <c r="BB23" s="23"/>
      <c r="BC23" s="23"/>
      <c r="BD23" s="23"/>
      <c r="BE23" s="23"/>
      <c r="BF23" s="23"/>
      <c r="BG23" s="23"/>
      <c r="BH23" s="23"/>
      <c r="BI23" s="23"/>
      <c r="BJ23" s="23"/>
      <c r="BK23" s="23"/>
      <c r="BL23" s="23"/>
      <c r="BM23" s="23"/>
      <c r="BN23" s="23"/>
      <c r="BO23" s="23"/>
      <c r="BP23" s="23"/>
      <c r="BQ23" s="23"/>
      <c r="BR23" s="23"/>
      <c r="BS23" s="23"/>
      <c r="BT23" s="23"/>
      <c r="BU23" s="23"/>
      <c r="BV23" s="23"/>
      <c r="BW23" s="23"/>
      <c r="BX23" s="23"/>
      <c r="BY23" s="23"/>
      <c r="BZ23" s="23"/>
      <c r="CA23" s="23"/>
      <c r="CB23" s="23"/>
      <c r="CC23" s="23"/>
      <c r="CD23" s="23"/>
      <c r="CE23" s="23"/>
      <c r="CF23" s="23"/>
      <c r="CG23" s="23"/>
      <c r="CH23" s="23"/>
      <c r="CI23" s="23"/>
      <c r="CJ23" s="23"/>
      <c r="CK23" s="23"/>
      <c r="CL23" s="23"/>
      <c r="CM23" s="23"/>
      <c r="CN23" s="23"/>
      <c r="CO23" s="23"/>
      <c r="CP23" s="23"/>
      <c r="CQ23" s="23"/>
      <c r="CR23" s="23"/>
      <c r="CS23" s="23"/>
      <c r="CT23" s="23"/>
      <c r="CU23" s="23"/>
      <c r="CV23" s="23"/>
      <c r="CW23" s="23"/>
      <c r="CX23" s="23"/>
      <c r="CY23" s="23"/>
      <c r="CZ23" s="23"/>
      <c r="DA23" s="23"/>
      <c r="DB23" s="23"/>
      <c r="DC23" s="23"/>
      <c r="DD23" s="23"/>
      <c r="DE23" s="23"/>
      <c r="DF23" s="23"/>
      <c r="DG23" s="23"/>
      <c r="DH23" s="23"/>
      <c r="DI23" s="23"/>
      <c r="DJ23" s="23"/>
      <c r="DK23" s="23"/>
      <c r="DL23" s="23"/>
      <c r="DM23" s="23"/>
      <c r="DN23" s="23"/>
      <c r="DO23" s="23"/>
      <c r="DP23" s="23"/>
      <c r="DQ23" s="23"/>
      <c r="DR23" s="23"/>
      <c r="DS23" s="23"/>
      <c r="DT23" s="23"/>
      <c r="DU23" s="23"/>
      <c r="DV23" s="23"/>
      <c r="DW23" s="23"/>
      <c r="DX23" s="23"/>
      <c r="DY23" s="23"/>
      <c r="DZ23" s="23"/>
      <c r="EA23" s="23"/>
      <c r="EB23" s="23"/>
      <c r="EC23" s="23"/>
      <c r="ED23" s="23"/>
      <c r="EE23" s="23"/>
      <c r="EF23" s="23"/>
      <c r="EG23" s="23"/>
      <c r="EH23" s="23"/>
      <c r="EI23" s="23"/>
      <c r="EJ23" s="23"/>
      <c r="EK23" s="23"/>
      <c r="EL23" s="23"/>
      <c r="EM23" s="23"/>
      <c r="EN23" s="23"/>
      <c r="EO23" s="23"/>
      <c r="EP23" s="23"/>
      <c r="EQ23" s="23"/>
      <c r="ER23" s="23"/>
      <c r="ES23" s="23"/>
      <c r="ET23" s="23"/>
      <c r="EU23" s="23"/>
      <c r="EV23" s="23"/>
      <c r="EW23" s="23"/>
      <c r="EX23" s="23"/>
      <c r="EY23" s="23"/>
      <c r="EZ23" s="23"/>
      <c r="FA23" s="23"/>
      <c r="FB23" s="23"/>
      <c r="FC23" s="23"/>
      <c r="FD23" s="23"/>
      <c r="FE23" s="23"/>
      <c r="FF23" s="23"/>
      <c r="FG23" s="23"/>
      <c r="FH23" s="23"/>
      <c r="FI23" s="23"/>
      <c r="FJ23" s="23"/>
      <c r="FK23" s="23"/>
      <c r="FL23" s="23"/>
      <c r="FM23" s="23"/>
      <c r="FN23" s="23"/>
      <c r="FO23" s="23"/>
      <c r="FP23" s="23"/>
      <c r="FQ23" s="23"/>
      <c r="FR23" s="23"/>
      <c r="FS23" s="23"/>
      <c r="FT23" s="23"/>
      <c r="FU23" s="23"/>
      <c r="FV23" s="23"/>
      <c r="FW23" s="23"/>
      <c r="FX23" s="23"/>
      <c r="FY23" s="23"/>
      <c r="FZ23" s="23"/>
      <c r="GA23" s="23"/>
      <c r="GB23" s="23"/>
      <c r="GC23" s="23"/>
      <c r="GD23" s="23"/>
      <c r="GE23" s="23"/>
      <c r="GF23" s="23"/>
      <c r="GG23" s="23"/>
      <c r="GH23" s="23"/>
      <c r="GI23" s="23"/>
      <c r="GJ23" s="23"/>
      <c r="GK23" s="23"/>
      <c r="GL23" s="23"/>
      <c r="GM23" s="23"/>
      <c r="GN23" s="23"/>
      <c r="GO23" s="23"/>
      <c r="GP23" s="23"/>
      <c r="GQ23" s="23"/>
      <c r="GR23" s="23"/>
      <c r="GS23" s="23"/>
      <c r="GT23" s="23"/>
      <c r="GU23" s="23"/>
      <c r="GV23" s="23"/>
      <c r="GW23" s="23"/>
      <c r="GX23" s="23"/>
      <c r="GY23" s="23"/>
      <c r="GZ23" s="23"/>
      <c r="HA23" s="23"/>
      <c r="HB23" s="23"/>
      <c r="HC23" s="23"/>
      <c r="HD23" s="23"/>
      <c r="HE23" s="23"/>
      <c r="HF23" s="23"/>
      <c r="HG23" s="23"/>
      <c r="HH23" s="23"/>
      <c r="HI23" s="23"/>
      <c r="HJ23" s="23"/>
      <c r="HK23" s="23"/>
      <c r="HL23" s="23"/>
      <c r="HM23" s="23"/>
      <c r="HN23" s="23"/>
      <c r="HO23" s="23"/>
      <c r="HP23" s="23"/>
      <c r="HQ23" s="23"/>
      <c r="HR23" s="23"/>
      <c r="HS23" s="23"/>
      <c r="HT23" s="23"/>
      <c r="HU23" s="23"/>
      <c r="HV23" s="23"/>
      <c r="HW23" s="23"/>
      <c r="HX23" s="23"/>
      <c r="HY23" s="23"/>
      <c r="HZ23" s="23"/>
      <c r="IA23" s="23"/>
      <c r="IB23" s="23"/>
      <c r="IC23" s="23"/>
      <c r="ID23" s="23"/>
      <c r="IE23" s="23"/>
      <c r="IF23" s="23"/>
      <c r="IG23" s="23"/>
      <c r="IH23" s="23"/>
      <c r="II23" s="23"/>
      <c r="IJ23" s="23"/>
      <c r="IK23" s="23"/>
      <c r="IL23" s="23"/>
      <c r="IM23" s="23"/>
      <c r="IN23" s="23"/>
      <c r="IO23" s="23"/>
      <c r="IP23" s="23"/>
      <c r="IQ23" s="23"/>
      <c r="IR23" s="23"/>
      <c r="IS23" s="23"/>
      <c r="IT23" s="23"/>
      <c r="IU23" s="23"/>
      <c r="IV23" s="23"/>
      <c r="IW23" s="23"/>
      <c r="IX23" s="23"/>
      <c r="IY23" s="23"/>
      <c r="IZ23" s="23"/>
      <c r="JA23" s="23"/>
      <c r="JB23" s="23"/>
      <c r="JC23" s="23"/>
      <c r="JD23" s="23"/>
      <c r="JE23" s="23"/>
      <c r="JF23" s="23"/>
      <c r="JG23" s="23"/>
      <c r="JH23" s="23"/>
      <c r="JI23" s="23"/>
      <c r="JJ23" s="23"/>
      <c r="JK23" s="23"/>
      <c r="JL23" s="23"/>
      <c r="JM23" s="23"/>
      <c r="JN23" s="23"/>
      <c r="JO23" s="23"/>
      <c r="JP23" s="23"/>
      <c r="JQ23" s="23"/>
      <c r="JR23" s="23"/>
      <c r="JS23" s="23"/>
      <c r="JT23" s="23"/>
      <c r="JU23" s="23"/>
      <c r="JV23" s="23"/>
      <c r="JW23" s="23"/>
      <c r="JX23" s="23"/>
      <c r="JY23" s="23"/>
      <c r="JZ23" s="23"/>
      <c r="KA23" s="23"/>
      <c r="KB23" s="23"/>
      <c r="KC23" s="23"/>
      <c r="KD23" s="23"/>
      <c r="KE23" s="23"/>
      <c r="KF23" s="23"/>
      <c r="KG23" s="23"/>
      <c r="KH23" s="23"/>
      <c r="KI23" s="23"/>
      <c r="KJ23" s="23"/>
      <c r="KK23" s="23"/>
      <c r="KL23" s="23"/>
      <c r="KM23" s="23"/>
      <c r="KN23" s="23"/>
      <c r="KO23" s="23"/>
      <c r="KP23" s="23"/>
      <c r="KQ23" s="23"/>
      <c r="KR23" s="23"/>
      <c r="KS23" s="23"/>
      <c r="KT23" s="23"/>
      <c r="KU23" s="23"/>
      <c r="KV23" s="23"/>
      <c r="KW23" s="23"/>
      <c r="KX23" s="23"/>
      <c r="KY23" s="23"/>
      <c r="KZ23" s="23"/>
      <c r="LA23" s="23"/>
      <c r="LB23" s="23"/>
      <c r="LC23" s="23"/>
      <c r="LD23" s="23"/>
      <c r="LE23" s="23"/>
      <c r="LF23" s="23"/>
      <c r="LG23" s="23"/>
      <c r="LH23" s="23"/>
      <c r="LI23" s="23"/>
      <c r="LJ23" s="23"/>
      <c r="LK23" s="23"/>
      <c r="LL23" s="23"/>
      <c r="LM23" s="23"/>
      <c r="LN23" s="23"/>
      <c r="LO23" s="23"/>
      <c r="LP23" s="23"/>
      <c r="LQ23" s="23"/>
      <c r="LR23" s="23"/>
      <c r="LS23" s="23"/>
      <c r="LT23" s="23"/>
      <c r="LU23" s="23"/>
      <c r="LV23" s="23"/>
      <c r="LW23" s="23"/>
      <c r="LX23" s="23"/>
      <c r="LY23" s="23"/>
      <c r="LZ23" s="23"/>
      <c r="MA23" s="23"/>
      <c r="MB23" s="23"/>
      <c r="MC23" s="23"/>
      <c r="MD23" s="23"/>
      <c r="ME23" s="23"/>
      <c r="MF23" s="23"/>
      <c r="MG23" s="23"/>
      <c r="MH23" s="23"/>
      <c r="MI23" s="23"/>
      <c r="MJ23" s="23"/>
      <c r="MK23" s="23"/>
      <c r="ML23" s="23"/>
      <c r="MM23" s="23"/>
      <c r="MN23" s="23"/>
      <c r="MO23" s="23"/>
      <c r="MP23" s="23"/>
      <c r="MQ23" s="23"/>
      <c r="MR23" s="23"/>
      <c r="MS23" s="23"/>
      <c r="MT23" s="23"/>
      <c r="MU23" s="23"/>
      <c r="MV23" s="23"/>
      <c r="MW23" s="23"/>
      <c r="MX23" s="23"/>
      <c r="MY23" s="23"/>
      <c r="MZ23" s="23"/>
      <c r="NA23" s="23"/>
      <c r="NB23" s="23"/>
      <c r="NC23" s="23"/>
      <c r="ND23" s="23"/>
      <c r="NE23" s="23"/>
      <c r="NF23" s="23"/>
      <c r="NG23" s="23"/>
      <c r="NH23" s="23"/>
      <c r="NI23" s="23"/>
      <c r="NJ23" s="23"/>
      <c r="NK23" s="23"/>
      <c r="NL23" s="23"/>
      <c r="NM23" s="23"/>
      <c r="NN23" s="23"/>
      <c r="NO23" s="23"/>
      <c r="NP23" s="23"/>
      <c r="NQ23" s="23"/>
      <c r="NR23" s="23"/>
      <c r="NS23" s="23"/>
      <c r="NT23" s="23"/>
      <c r="NU23" s="23"/>
      <c r="NV23" s="23"/>
      <c r="NW23" s="23"/>
      <c r="NX23" s="23"/>
      <c r="NY23" s="23"/>
      <c r="NZ23" s="23"/>
      <c r="OA23" s="23"/>
      <c r="OB23" s="23"/>
      <c r="OC23" s="23"/>
      <c r="OD23" s="23"/>
      <c r="OE23" s="23"/>
      <c r="OF23" s="23"/>
      <c r="OG23" s="23"/>
      <c r="OH23" s="23"/>
      <c r="OI23" s="23"/>
      <c r="OJ23" s="23"/>
      <c r="OK23" s="23"/>
      <c r="OL23" s="23"/>
      <c r="OM23" s="23"/>
      <c r="ON23" s="23"/>
      <c r="OO23" s="23"/>
      <c r="OP23" s="23"/>
      <c r="OQ23" s="23"/>
      <c r="OR23" s="23"/>
      <c r="OS23" s="23"/>
      <c r="OT23" s="23"/>
      <c r="OU23" s="23"/>
      <c r="OV23" s="23"/>
      <c r="OW23" s="23"/>
      <c r="OX23" s="23"/>
      <c r="OY23" s="23"/>
      <c r="OZ23" s="23"/>
      <c r="PA23" s="23"/>
      <c r="PB23" s="23"/>
      <c r="PC23" s="23"/>
      <c r="PD23" s="23"/>
      <c r="PE23" s="23"/>
      <c r="PF23" s="23"/>
      <c r="PG23" s="23"/>
      <c r="PH23" s="23"/>
      <c r="PI23" s="23"/>
      <c r="PJ23" s="23"/>
      <c r="PK23" s="23"/>
      <c r="PL23" s="23"/>
      <c r="PM23" s="23"/>
      <c r="PN23" s="23"/>
      <c r="PO23" s="23"/>
      <c r="PP23" s="23"/>
      <c r="PQ23" s="23"/>
      <c r="PR23" s="23"/>
      <c r="PS23" s="23"/>
      <c r="PT23" s="23"/>
      <c r="PU23" s="23"/>
      <c r="PV23" s="23"/>
      <c r="PW23" s="23"/>
      <c r="PX23" s="23"/>
      <c r="PY23" s="23"/>
      <c r="PZ23" s="23"/>
      <c r="QA23" s="23"/>
      <c r="QB23" s="23"/>
      <c r="QC23" s="23"/>
      <c r="QD23" s="23"/>
      <c r="QE23" s="23"/>
      <c r="QF23" s="23"/>
      <c r="QG23" s="23"/>
      <c r="QH23" s="23"/>
      <c r="QI23" s="23"/>
      <c r="QJ23" s="23"/>
      <c r="QK23" s="23"/>
      <c r="QL23" s="23"/>
      <c r="QM23" s="23"/>
      <c r="QN23" s="23"/>
      <c r="QO23" s="23"/>
      <c r="QP23" s="23"/>
      <c r="QQ23" s="23"/>
      <c r="QR23" s="23"/>
      <c r="QS23" s="23"/>
      <c r="QT23" s="23"/>
      <c r="QU23" s="23"/>
      <c r="QV23" s="23"/>
      <c r="QW23" s="23"/>
      <c r="QX23" s="23"/>
      <c r="QY23" s="23"/>
      <c r="QZ23" s="23"/>
      <c r="RA23" s="23"/>
      <c r="RB23" s="23"/>
      <c r="RC23" s="23"/>
      <c r="RD23" s="23"/>
      <c r="RE23" s="23"/>
      <c r="RF23" s="23"/>
      <c r="RG23" s="23"/>
      <c r="RH23" s="23"/>
      <c r="RI23" s="23"/>
      <c r="RJ23" s="23"/>
      <c r="RK23" s="23"/>
      <c r="RL23" s="23"/>
      <c r="RM23" s="23"/>
      <c r="RN23" s="23"/>
      <c r="RO23" s="23"/>
      <c r="RP23" s="23"/>
      <c r="RQ23" s="23"/>
      <c r="RR23" s="23"/>
      <c r="RS23" s="23"/>
      <c r="RT23" s="23"/>
      <c r="RU23" s="23"/>
      <c r="RV23" s="23"/>
      <c r="RW23" s="23"/>
      <c r="RX23" s="23"/>
      <c r="RY23" s="23"/>
      <c r="RZ23" s="23"/>
      <c r="SA23" s="23"/>
      <c r="SB23" s="23"/>
      <c r="SC23" s="23"/>
      <c r="SD23" s="23"/>
      <c r="SE23" s="23"/>
      <c r="SF23" s="23"/>
      <c r="SG23" s="23"/>
      <c r="SH23" s="23"/>
      <c r="SI23" s="23"/>
      <c r="SJ23" s="23"/>
      <c r="SK23" s="23"/>
      <c r="SL23" s="23"/>
      <c r="SM23" s="23"/>
      <c r="SN23" s="23"/>
      <c r="SO23" s="23"/>
      <c r="SP23" s="23"/>
      <c r="SQ23" s="23"/>
      <c r="SR23" s="23"/>
      <c r="SS23" s="23"/>
      <c r="ST23" s="23"/>
      <c r="SU23" s="23"/>
      <c r="SV23" s="23"/>
      <c r="SW23" s="23"/>
      <c r="SX23" s="23"/>
      <c r="SY23" s="23"/>
      <c r="SZ23" s="23"/>
      <c r="TA23" s="23"/>
      <c r="TB23" s="23"/>
      <c r="TC23" s="23"/>
      <c r="TD23" s="23"/>
      <c r="TE23" s="23"/>
      <c r="TF23" s="23"/>
      <c r="TG23" s="23"/>
      <c r="TH23" s="23"/>
      <c r="TI23" s="23"/>
      <c r="TJ23" s="23"/>
      <c r="TK23" s="23"/>
      <c r="TL23" s="23"/>
      <c r="TM23" s="23"/>
      <c r="TN23" s="23"/>
      <c r="TO23" s="23"/>
      <c r="TP23" s="23"/>
      <c r="TQ23" s="23"/>
      <c r="TR23" s="23"/>
      <c r="TS23" s="23"/>
      <c r="TT23" s="23"/>
      <c r="TU23" s="23"/>
      <c r="TV23" s="23"/>
      <c r="TW23" s="23"/>
      <c r="TX23" s="23"/>
      <c r="TY23" s="23"/>
      <c r="TZ23" s="23"/>
      <c r="UA23" s="23"/>
      <c r="UB23" s="23"/>
      <c r="UC23" s="23"/>
      <c r="UD23" s="23"/>
      <c r="UE23" s="23"/>
      <c r="UF23" s="23"/>
      <c r="UG23" s="23"/>
      <c r="UH23" s="23"/>
      <c r="UI23" s="23"/>
      <c r="UJ23" s="23"/>
      <c r="UK23" s="23"/>
      <c r="UL23" s="23"/>
      <c r="UM23" s="23"/>
      <c r="UN23" s="23"/>
      <c r="UO23" s="23"/>
      <c r="UP23" s="23"/>
      <c r="UQ23" s="23"/>
      <c r="UR23" s="23"/>
      <c r="US23" s="23"/>
      <c r="UT23" s="23"/>
      <c r="UU23" s="23"/>
      <c r="UV23" s="23"/>
      <c r="UW23" s="23"/>
      <c r="UX23" s="23"/>
      <c r="UY23" s="23"/>
      <c r="UZ23" s="23"/>
      <c r="VA23" s="23"/>
      <c r="VB23" s="23"/>
      <c r="VC23" s="23"/>
      <c r="VD23" s="23"/>
      <c r="VE23" s="23"/>
      <c r="VF23" s="23"/>
      <c r="VG23" s="23"/>
      <c r="VH23" s="23"/>
      <c r="VI23" s="23"/>
      <c r="VJ23" s="23"/>
      <c r="VK23" s="23"/>
      <c r="VL23" s="23"/>
      <c r="VM23" s="23"/>
      <c r="VN23" s="23"/>
      <c r="VO23" s="23"/>
      <c r="VP23" s="23"/>
      <c r="VQ23" s="23"/>
      <c r="VR23" s="23"/>
      <c r="VS23" s="23"/>
      <c r="VT23" s="23"/>
      <c r="VU23" s="23"/>
      <c r="VV23" s="23"/>
      <c r="VW23" s="23"/>
      <c r="VX23" s="23"/>
      <c r="VY23" s="23"/>
      <c r="VZ23" s="23"/>
      <c r="WA23" s="23"/>
      <c r="WB23" s="23"/>
      <c r="WC23" s="23"/>
      <c r="WD23" s="23"/>
      <c r="WE23" s="23"/>
      <c r="WF23" s="23"/>
      <c r="WG23" s="23"/>
      <c r="WH23" s="23"/>
      <c r="WI23" s="23"/>
      <c r="WJ23" s="23"/>
      <c r="WK23" s="23"/>
      <c r="WL23" s="23"/>
      <c r="WM23" s="23"/>
      <c r="WN23" s="23"/>
      <c r="WO23" s="23"/>
      <c r="WP23" s="23"/>
      <c r="WQ23" s="23"/>
      <c r="WR23" s="23"/>
      <c r="WS23" s="23"/>
      <c r="WT23" s="23"/>
      <c r="WU23" s="23"/>
      <c r="WV23" s="23"/>
      <c r="WW23" s="23"/>
      <c r="WX23" s="23"/>
      <c r="WY23" s="23"/>
      <c r="WZ23" s="23"/>
      <c r="XA23" s="23"/>
      <c r="XB23" s="23"/>
      <c r="XC23" s="23"/>
      <c r="XD23" s="23"/>
      <c r="XE23" s="23"/>
      <c r="XF23" s="23"/>
      <c r="XG23" s="23"/>
      <c r="XH23" s="23"/>
      <c r="XI23" s="23"/>
      <c r="XJ23" s="23"/>
      <c r="XK23" s="23"/>
      <c r="XL23" s="23"/>
      <c r="XM23" s="23"/>
      <c r="XN23" s="23"/>
      <c r="XO23" s="23"/>
      <c r="XP23" s="23"/>
      <c r="XQ23" s="23"/>
      <c r="XR23" s="23"/>
      <c r="XS23" s="23"/>
      <c r="XT23" s="23"/>
      <c r="XU23" s="23"/>
      <c r="XV23" s="23"/>
      <c r="XW23" s="23"/>
      <c r="XX23" s="23"/>
      <c r="XY23" s="23"/>
      <c r="XZ23" s="23"/>
      <c r="YA23" s="23"/>
      <c r="YB23" s="23"/>
      <c r="YC23" s="23"/>
      <c r="YD23" s="23"/>
      <c r="YE23" s="23"/>
      <c r="YF23" s="23"/>
      <c r="YG23" s="23"/>
      <c r="YH23" s="23"/>
      <c r="YI23" s="23"/>
      <c r="YJ23" s="23"/>
      <c r="YK23" s="23"/>
      <c r="YL23" s="23"/>
      <c r="YM23" s="23"/>
      <c r="YN23" s="23"/>
      <c r="YO23" s="23"/>
      <c r="YP23" s="23"/>
      <c r="YQ23" s="23"/>
      <c r="YR23" s="23"/>
      <c r="YS23" s="23"/>
      <c r="YT23" s="23"/>
      <c r="YU23" s="23"/>
      <c r="YV23" s="23"/>
      <c r="YW23" s="23"/>
      <c r="YX23" s="23"/>
      <c r="YY23" s="23"/>
      <c r="YZ23" s="23"/>
      <c r="ZA23" s="23"/>
      <c r="ZB23" s="23"/>
      <c r="ZC23" s="23"/>
      <c r="ZD23" s="23"/>
      <c r="ZE23" s="23"/>
      <c r="ZF23" s="23"/>
      <c r="ZG23" s="23"/>
      <c r="ZH23" s="23"/>
      <c r="ZI23" s="23"/>
      <c r="ZJ23" s="23"/>
      <c r="ZK23" s="23"/>
      <c r="ZL23" s="23"/>
      <c r="ZM23" s="23"/>
      <c r="ZN23" s="23"/>
      <c r="ZO23" s="23"/>
      <c r="ZP23" s="23"/>
      <c r="ZQ23" s="23"/>
      <c r="ZR23" s="23"/>
      <c r="ZS23" s="23"/>
      <c r="ZT23" s="23"/>
      <c r="ZU23" s="23"/>
      <c r="ZV23" s="23"/>
      <c r="ZW23" s="23"/>
      <c r="ZX23" s="23"/>
      <c r="ZY23" s="23"/>
      <c r="ZZ23" s="23"/>
      <c r="AAA23" s="23"/>
      <c r="AAB23" s="23"/>
      <c r="AAC23" s="23"/>
      <c r="AAD23" s="23"/>
      <c r="AAE23" s="23"/>
      <c r="AAF23" s="23"/>
      <c r="AAG23" s="23"/>
      <c r="AAH23" s="23"/>
      <c r="AAI23" s="23"/>
      <c r="AAJ23" s="23"/>
      <c r="AAK23" s="23"/>
      <c r="AAL23" s="23"/>
      <c r="AAM23" s="23"/>
      <c r="AAN23" s="23"/>
      <c r="AAO23" s="23"/>
      <c r="AAP23" s="23"/>
      <c r="AAQ23" s="23"/>
      <c r="AAR23" s="23"/>
      <c r="AAS23" s="23"/>
      <c r="AAT23" s="23"/>
      <c r="AAU23" s="23"/>
      <c r="AAV23" s="23"/>
      <c r="AAW23" s="23"/>
      <c r="AAX23" s="23"/>
      <c r="AAY23" s="23"/>
      <c r="AAZ23" s="23"/>
      <c r="ABA23" s="23"/>
      <c r="ABB23" s="23"/>
      <c r="ABC23" s="23"/>
      <c r="ABD23" s="23"/>
      <c r="ABE23" s="23"/>
      <c r="ABF23" s="23"/>
      <c r="ABG23" s="23"/>
      <c r="ABH23" s="23"/>
      <c r="ABI23" s="23"/>
      <c r="ABJ23" s="23"/>
      <c r="ABK23" s="23"/>
      <c r="ABL23" s="23"/>
      <c r="ABM23" s="23"/>
      <c r="ABN23" s="23"/>
      <c r="ABO23" s="23"/>
      <c r="ABP23" s="23"/>
      <c r="ABQ23" s="23"/>
      <c r="ABR23" s="23"/>
      <c r="ABS23" s="23"/>
      <c r="ABT23" s="23"/>
      <c r="ABU23" s="23"/>
      <c r="ABV23" s="23"/>
      <c r="ABW23" s="23"/>
      <c r="ABX23" s="23"/>
      <c r="ABY23" s="23"/>
      <c r="ABZ23" s="23"/>
      <c r="ACA23" s="23"/>
      <c r="ACB23" s="23"/>
      <c r="ACC23" s="23"/>
      <c r="ACD23" s="23"/>
      <c r="ACE23" s="23"/>
      <c r="ACF23" s="23"/>
      <c r="ACG23" s="23"/>
      <c r="ACH23" s="23"/>
      <c r="ACI23" s="23"/>
      <c r="ACJ23" s="23"/>
      <c r="ACK23" s="23"/>
      <c r="ACL23" s="23"/>
      <c r="ACM23" s="23"/>
      <c r="ACN23" s="23"/>
      <c r="ACO23" s="23"/>
      <c r="ACP23" s="23"/>
      <c r="ACQ23" s="23"/>
      <c r="ACR23" s="23"/>
      <c r="ACS23" s="23"/>
      <c r="ACT23" s="23"/>
      <c r="ACU23" s="23"/>
      <c r="ACV23" s="23"/>
      <c r="ACW23" s="23"/>
      <c r="ACX23" s="23"/>
      <c r="ACY23" s="23"/>
      <c r="ACZ23" s="23"/>
      <c r="ADA23" s="23"/>
      <c r="ADB23" s="23"/>
      <c r="ADC23" s="23"/>
      <c r="ADD23" s="23"/>
      <c r="ADE23" s="23"/>
      <c r="ADF23" s="23"/>
      <c r="ADG23" s="23"/>
      <c r="ADH23" s="23"/>
      <c r="ADI23" s="23"/>
      <c r="ADJ23" s="23"/>
      <c r="ADK23" s="23"/>
      <c r="ADL23" s="23"/>
      <c r="ADM23" s="23"/>
      <c r="ADN23" s="23"/>
      <c r="ADO23" s="23"/>
      <c r="ADP23" s="23"/>
      <c r="ADQ23" s="23"/>
      <c r="ADR23" s="23"/>
      <c r="ADS23" s="23"/>
      <c r="ADT23" s="23"/>
      <c r="ADU23" s="23"/>
      <c r="ADV23" s="23"/>
      <c r="ADW23" s="23"/>
      <c r="ADX23" s="23"/>
      <c r="ADY23" s="23"/>
      <c r="ADZ23" s="23"/>
      <c r="AEA23" s="23"/>
      <c r="AEB23" s="23"/>
      <c r="AEC23" s="23"/>
      <c r="AED23" s="23"/>
      <c r="AEE23" s="23"/>
      <c r="AEF23" s="23"/>
      <c r="AEG23" s="23"/>
      <c r="AEH23" s="23"/>
      <c r="AEI23" s="23"/>
      <c r="AEJ23" s="23"/>
      <c r="AEK23" s="23"/>
      <c r="AEL23" s="23"/>
      <c r="AEM23" s="23"/>
      <c r="AEN23" s="23"/>
      <c r="AEO23" s="23"/>
      <c r="AEP23" s="23"/>
      <c r="AEQ23" s="23"/>
      <c r="AER23" s="23"/>
      <c r="AES23" s="23"/>
      <c r="AET23" s="23"/>
      <c r="AEU23" s="23"/>
      <c r="AEV23" s="23"/>
      <c r="AEW23" s="23"/>
      <c r="AEX23" s="23"/>
      <c r="AEY23" s="23"/>
      <c r="AEZ23" s="23"/>
      <c r="AFA23" s="23"/>
      <c r="AFB23" s="23"/>
      <c r="AFC23" s="23"/>
      <c r="AFD23" s="23"/>
      <c r="AFE23" s="23"/>
      <c r="AFF23" s="23"/>
      <c r="AFG23" s="23"/>
      <c r="AFH23" s="23"/>
      <c r="AFI23" s="23"/>
      <c r="AFJ23" s="23"/>
      <c r="AFK23" s="23"/>
      <c r="AFL23" s="23"/>
      <c r="AFM23" s="23"/>
      <c r="AFN23" s="23"/>
      <c r="AFO23" s="23"/>
      <c r="AFP23" s="23"/>
      <c r="AFQ23" s="23"/>
      <c r="AFR23" s="23"/>
      <c r="AFS23" s="23"/>
      <c r="AFT23" s="23"/>
      <c r="AFU23" s="23"/>
      <c r="AFV23" s="23"/>
      <c r="AFW23" s="23"/>
      <c r="AFX23" s="23"/>
      <c r="AFY23" s="23"/>
      <c r="AFZ23" s="23"/>
      <c r="AGA23" s="23"/>
      <c r="AGB23" s="23"/>
      <c r="AGC23" s="23"/>
      <c r="AGD23" s="23"/>
      <c r="AGE23" s="23"/>
      <c r="AGF23" s="23"/>
      <c r="AGG23" s="23"/>
      <c r="AGH23" s="23"/>
      <c r="AGI23" s="23"/>
      <c r="AGJ23" s="23"/>
      <c r="AGK23" s="23"/>
      <c r="AGL23" s="23"/>
      <c r="AGM23" s="23"/>
      <c r="AGN23" s="23"/>
      <c r="AGO23" s="23"/>
      <c r="AGP23" s="23"/>
      <c r="AGQ23" s="23"/>
      <c r="AGR23" s="23"/>
      <c r="AGS23" s="23"/>
      <c r="AGT23" s="23"/>
      <c r="AGU23" s="23"/>
      <c r="AGV23" s="23"/>
      <c r="AGW23" s="23"/>
      <c r="AGX23" s="23"/>
      <c r="AGY23" s="23"/>
      <c r="AGZ23" s="23"/>
      <c r="AHA23" s="23"/>
      <c r="AHB23" s="23"/>
      <c r="AHC23" s="23"/>
      <c r="AHD23" s="23"/>
      <c r="AHE23" s="23"/>
      <c r="AHF23" s="23"/>
      <c r="AHG23" s="23"/>
      <c r="AHH23" s="23"/>
      <c r="AHI23" s="23"/>
      <c r="AHJ23" s="23"/>
      <c r="AHK23" s="23"/>
      <c r="AHL23" s="23"/>
      <c r="AHM23" s="23"/>
      <c r="AHN23" s="23"/>
      <c r="AHO23" s="23"/>
      <c r="AHP23" s="23"/>
      <c r="AHQ23" s="23"/>
      <c r="AHR23" s="23"/>
      <c r="AHS23" s="23"/>
      <c r="AHT23" s="23"/>
      <c r="AHU23" s="23"/>
      <c r="AHV23" s="23"/>
      <c r="AHW23" s="23"/>
      <c r="AHX23" s="23"/>
      <c r="AHY23" s="23"/>
      <c r="AHZ23" s="23"/>
      <c r="AIA23" s="23"/>
      <c r="AIB23" s="23"/>
      <c r="AIC23" s="23"/>
      <c r="AID23" s="23"/>
      <c r="AIE23" s="23"/>
      <c r="AIF23" s="23"/>
      <c r="AIG23" s="23"/>
      <c r="AIH23" s="23"/>
      <c r="AII23" s="23"/>
      <c r="AIJ23" s="23"/>
      <c r="AIK23" s="23"/>
      <c r="AIL23" s="23"/>
      <c r="AIM23" s="23"/>
      <c r="AIN23" s="23"/>
      <c r="AIO23" s="23"/>
      <c r="AIP23" s="23"/>
      <c r="AIQ23" s="23"/>
      <c r="AIR23" s="23"/>
      <c r="AIS23" s="23"/>
      <c r="AIT23" s="23"/>
      <c r="AIU23" s="23"/>
      <c r="AIV23" s="23"/>
      <c r="AIW23" s="23"/>
      <c r="AIX23" s="23"/>
      <c r="AIY23" s="23"/>
      <c r="AIZ23" s="23"/>
      <c r="AJA23" s="23"/>
      <c r="AJB23" s="23"/>
      <c r="AJC23" s="23"/>
      <c r="AJD23" s="23"/>
      <c r="AJE23" s="23"/>
      <c r="AJF23" s="23"/>
      <c r="AJG23" s="23"/>
      <c r="AJH23" s="23"/>
      <c r="AJI23" s="23"/>
      <c r="AJJ23" s="23"/>
      <c r="AJK23" s="23"/>
      <c r="AJL23" s="23"/>
      <c r="AJM23" s="23"/>
      <c r="AJN23" s="23"/>
      <c r="AJO23" s="23"/>
      <c r="AJP23" s="23"/>
      <c r="AJQ23" s="23"/>
      <c r="AJR23" s="23"/>
      <c r="AJS23" s="23"/>
      <c r="AJT23" s="23"/>
      <c r="AJU23" s="23"/>
      <c r="AJV23" s="23"/>
      <c r="AJW23" s="23"/>
      <c r="AJX23" s="23"/>
      <c r="AJY23" s="23"/>
      <c r="AJZ23" s="23"/>
      <c r="AKA23" s="23"/>
      <c r="AKB23" s="23"/>
      <c r="AKC23" s="23"/>
      <c r="AKD23" s="23"/>
      <c r="AKE23" s="23"/>
      <c r="AKF23" s="23"/>
      <c r="AKG23" s="23"/>
      <c r="AKH23" s="23"/>
      <c r="AKI23" s="23"/>
      <c r="AKJ23" s="23"/>
      <c r="AKK23" s="23"/>
      <c r="AKL23" s="23"/>
      <c r="AKM23" s="23"/>
      <c r="AKN23" s="23"/>
      <c r="AKO23" s="23"/>
      <c r="AKP23" s="23"/>
      <c r="AKQ23" s="23"/>
      <c r="AKR23" s="23"/>
      <c r="AKS23" s="23"/>
      <c r="AKT23" s="23"/>
      <c r="AKU23" s="23"/>
      <c r="AKV23" s="23"/>
      <c r="AKW23" s="23"/>
      <c r="AKX23" s="23"/>
      <c r="AKY23" s="23"/>
      <c r="AKZ23" s="23"/>
      <c r="ALA23" s="23"/>
      <c r="ALB23" s="23"/>
      <c r="ALC23" s="23"/>
      <c r="ALD23" s="23"/>
      <c r="ALE23" s="23"/>
      <c r="ALF23" s="23"/>
      <c r="ALG23" s="23"/>
      <c r="ALH23" s="23"/>
      <c r="ALI23" s="23"/>
      <c r="ALJ23" s="23"/>
      <c r="ALK23" s="23"/>
      <c r="ALL23" s="23"/>
      <c r="ALM23" s="23"/>
      <c r="ALN23" s="23"/>
      <c r="ALO23" s="23"/>
      <c r="ALP23" s="23"/>
      <c r="ALQ23" s="23"/>
      <c r="ALR23" s="23"/>
      <c r="ALS23" s="23"/>
      <c r="ALT23" s="23"/>
      <c r="ALU23" s="23"/>
      <c r="ALV23" s="23"/>
      <c r="ALW23" s="23"/>
      <c r="ALX23" s="23"/>
      <c r="ALY23" s="23"/>
      <c r="ALZ23" s="23"/>
    </row>
    <row r="24" spans="1:1014" s="26" customFormat="1" ht="18" customHeight="1" x14ac:dyDescent="0.25">
      <c r="A24" s="20">
        <v>4</v>
      </c>
      <c r="B24" s="38">
        <v>313</v>
      </c>
      <c r="C24" s="39">
        <f>IFERROR((VLOOKUP(B24,INSCRITOS!A:B,2,0)),"")</f>
        <v>104488</v>
      </c>
      <c r="D24" s="39" t="str">
        <f>IFERROR((VLOOKUP(B24,INSCRITOS!A:C,3,0)),"")</f>
        <v>BEN</v>
      </c>
      <c r="E24" s="40" t="str">
        <f>IFERROR((VLOOKUP(B24,INSCRITOS!A:D,4,0)),"")</f>
        <v>Vânia Pereira Crispim</v>
      </c>
      <c r="F24" s="39" t="str">
        <f>IFERROR((VLOOKUP(B24,INSCRITOS!A:F,6,0)),"")</f>
        <v>F</v>
      </c>
      <c r="G24" s="40" t="str">
        <f>IFERROR((VLOOKUP(B24,INSCRITOS!A:H,8,0)),"")</f>
        <v>Sport Lisboa e Benfica</v>
      </c>
      <c r="H24" s="39" t="s">
        <v>466</v>
      </c>
      <c r="I24" s="56">
        <v>97</v>
      </c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  <c r="AS24" s="23"/>
      <c r="AT24" s="23"/>
      <c r="AU24" s="23"/>
      <c r="AV24" s="23"/>
      <c r="AW24" s="23"/>
      <c r="AX24" s="23"/>
      <c r="AY24" s="23"/>
      <c r="AZ24" s="23"/>
      <c r="BA24" s="23"/>
      <c r="BB24" s="23"/>
      <c r="BC24" s="23"/>
      <c r="BD24" s="23"/>
      <c r="BE24" s="23"/>
      <c r="BF24" s="23"/>
      <c r="BG24" s="23"/>
      <c r="BH24" s="23"/>
      <c r="BI24" s="23"/>
      <c r="BJ24" s="23"/>
      <c r="BK24" s="23"/>
      <c r="BL24" s="23"/>
      <c r="BM24" s="23"/>
      <c r="BN24" s="23"/>
      <c r="BO24" s="23"/>
      <c r="BP24" s="23"/>
      <c r="BQ24" s="23"/>
      <c r="BR24" s="23"/>
      <c r="BS24" s="23"/>
      <c r="BT24" s="23"/>
      <c r="BU24" s="23"/>
      <c r="BV24" s="23"/>
      <c r="BW24" s="23"/>
      <c r="BX24" s="23"/>
      <c r="BY24" s="23"/>
      <c r="BZ24" s="23"/>
      <c r="CA24" s="23"/>
      <c r="CB24" s="23"/>
      <c r="CC24" s="23"/>
      <c r="CD24" s="23"/>
      <c r="CE24" s="23"/>
      <c r="CF24" s="23"/>
      <c r="CG24" s="23"/>
      <c r="CH24" s="23"/>
      <c r="CI24" s="23"/>
      <c r="CJ24" s="23"/>
      <c r="CK24" s="23"/>
      <c r="CL24" s="23"/>
      <c r="CM24" s="23"/>
      <c r="CN24" s="23"/>
      <c r="CO24" s="23"/>
      <c r="CP24" s="23"/>
      <c r="CQ24" s="23"/>
      <c r="CR24" s="23"/>
      <c r="CS24" s="23"/>
      <c r="CT24" s="23"/>
      <c r="CU24" s="23"/>
      <c r="CV24" s="23"/>
      <c r="CW24" s="23"/>
      <c r="CX24" s="23"/>
      <c r="CY24" s="23"/>
      <c r="CZ24" s="23"/>
      <c r="DA24" s="23"/>
      <c r="DB24" s="23"/>
      <c r="DC24" s="23"/>
      <c r="DD24" s="23"/>
      <c r="DE24" s="23"/>
      <c r="DF24" s="23"/>
      <c r="DG24" s="23"/>
      <c r="DH24" s="23"/>
      <c r="DI24" s="23"/>
      <c r="DJ24" s="23"/>
      <c r="DK24" s="23"/>
      <c r="DL24" s="23"/>
      <c r="DM24" s="23"/>
      <c r="DN24" s="23"/>
      <c r="DO24" s="23"/>
      <c r="DP24" s="23"/>
      <c r="DQ24" s="23"/>
      <c r="DR24" s="23"/>
      <c r="DS24" s="23"/>
      <c r="DT24" s="23"/>
      <c r="DU24" s="23"/>
      <c r="DV24" s="23"/>
      <c r="DW24" s="23"/>
      <c r="DX24" s="23"/>
      <c r="DY24" s="23"/>
      <c r="DZ24" s="23"/>
      <c r="EA24" s="23"/>
      <c r="EB24" s="23"/>
      <c r="EC24" s="23"/>
      <c r="ED24" s="23"/>
      <c r="EE24" s="23"/>
      <c r="EF24" s="23"/>
      <c r="EG24" s="23"/>
      <c r="EH24" s="23"/>
      <c r="EI24" s="23"/>
      <c r="EJ24" s="23"/>
      <c r="EK24" s="23"/>
      <c r="EL24" s="23"/>
      <c r="EM24" s="23"/>
      <c r="EN24" s="23"/>
      <c r="EO24" s="23"/>
      <c r="EP24" s="23"/>
      <c r="EQ24" s="23"/>
      <c r="ER24" s="23"/>
      <c r="ES24" s="23"/>
      <c r="ET24" s="23"/>
      <c r="EU24" s="23"/>
      <c r="EV24" s="23"/>
      <c r="EW24" s="23"/>
      <c r="EX24" s="23"/>
      <c r="EY24" s="23"/>
      <c r="EZ24" s="23"/>
      <c r="FA24" s="23"/>
      <c r="FB24" s="23"/>
      <c r="FC24" s="23"/>
      <c r="FD24" s="23"/>
      <c r="FE24" s="23"/>
      <c r="FF24" s="23"/>
      <c r="FG24" s="23"/>
      <c r="FH24" s="23"/>
      <c r="FI24" s="23"/>
      <c r="FJ24" s="23"/>
      <c r="FK24" s="23"/>
      <c r="FL24" s="23"/>
      <c r="FM24" s="23"/>
      <c r="FN24" s="23"/>
      <c r="FO24" s="23"/>
      <c r="FP24" s="23"/>
      <c r="FQ24" s="23"/>
      <c r="FR24" s="23"/>
      <c r="FS24" s="23"/>
      <c r="FT24" s="23"/>
      <c r="FU24" s="23"/>
      <c r="FV24" s="23"/>
      <c r="FW24" s="23"/>
      <c r="FX24" s="23"/>
      <c r="FY24" s="23"/>
      <c r="FZ24" s="23"/>
      <c r="GA24" s="23"/>
      <c r="GB24" s="23"/>
      <c r="GC24" s="23"/>
      <c r="GD24" s="23"/>
      <c r="GE24" s="23"/>
      <c r="GF24" s="23"/>
      <c r="GG24" s="23"/>
      <c r="GH24" s="23"/>
      <c r="GI24" s="23"/>
      <c r="GJ24" s="23"/>
      <c r="GK24" s="23"/>
      <c r="GL24" s="23"/>
      <c r="GM24" s="23"/>
      <c r="GN24" s="23"/>
      <c r="GO24" s="23"/>
      <c r="GP24" s="23"/>
      <c r="GQ24" s="23"/>
      <c r="GR24" s="23"/>
      <c r="GS24" s="23"/>
      <c r="GT24" s="23"/>
      <c r="GU24" s="23"/>
      <c r="GV24" s="23"/>
      <c r="GW24" s="23"/>
      <c r="GX24" s="23"/>
      <c r="GY24" s="23"/>
      <c r="GZ24" s="23"/>
      <c r="HA24" s="23"/>
      <c r="HB24" s="23"/>
      <c r="HC24" s="23"/>
      <c r="HD24" s="23"/>
      <c r="HE24" s="23"/>
      <c r="HF24" s="23"/>
      <c r="HG24" s="23"/>
      <c r="HH24" s="23"/>
      <c r="HI24" s="23"/>
      <c r="HJ24" s="23"/>
      <c r="HK24" s="23"/>
      <c r="HL24" s="23"/>
      <c r="HM24" s="23"/>
      <c r="HN24" s="23"/>
      <c r="HO24" s="23"/>
      <c r="HP24" s="23"/>
      <c r="HQ24" s="23"/>
      <c r="HR24" s="23"/>
      <c r="HS24" s="23"/>
      <c r="HT24" s="23"/>
      <c r="HU24" s="23"/>
      <c r="HV24" s="23"/>
      <c r="HW24" s="23"/>
      <c r="HX24" s="23"/>
      <c r="HY24" s="23"/>
      <c r="HZ24" s="23"/>
      <c r="IA24" s="23"/>
      <c r="IB24" s="23"/>
      <c r="IC24" s="23"/>
      <c r="ID24" s="23"/>
      <c r="IE24" s="23"/>
      <c r="IF24" s="23"/>
      <c r="IG24" s="23"/>
      <c r="IH24" s="23"/>
      <c r="II24" s="23"/>
      <c r="IJ24" s="23"/>
      <c r="IK24" s="23"/>
      <c r="IL24" s="23"/>
      <c r="IM24" s="23"/>
      <c r="IN24" s="23"/>
      <c r="IO24" s="23"/>
      <c r="IP24" s="23"/>
      <c r="IQ24" s="23"/>
      <c r="IR24" s="23"/>
      <c r="IS24" s="23"/>
      <c r="IT24" s="23"/>
      <c r="IU24" s="23"/>
      <c r="IV24" s="23"/>
      <c r="IW24" s="23"/>
      <c r="IX24" s="23"/>
      <c r="IY24" s="23"/>
      <c r="IZ24" s="23"/>
      <c r="JA24" s="23"/>
      <c r="JB24" s="23"/>
      <c r="JC24" s="23"/>
      <c r="JD24" s="23"/>
      <c r="JE24" s="23"/>
      <c r="JF24" s="23"/>
      <c r="JG24" s="23"/>
      <c r="JH24" s="23"/>
      <c r="JI24" s="23"/>
      <c r="JJ24" s="23"/>
      <c r="JK24" s="23"/>
      <c r="JL24" s="23"/>
      <c r="JM24" s="23"/>
      <c r="JN24" s="23"/>
      <c r="JO24" s="23"/>
      <c r="JP24" s="23"/>
      <c r="JQ24" s="23"/>
      <c r="JR24" s="23"/>
      <c r="JS24" s="23"/>
      <c r="JT24" s="23"/>
      <c r="JU24" s="23"/>
      <c r="JV24" s="23"/>
      <c r="JW24" s="23"/>
      <c r="JX24" s="23"/>
      <c r="JY24" s="23"/>
      <c r="JZ24" s="23"/>
      <c r="KA24" s="23"/>
      <c r="KB24" s="23"/>
      <c r="KC24" s="23"/>
      <c r="KD24" s="23"/>
      <c r="KE24" s="23"/>
      <c r="KF24" s="23"/>
      <c r="KG24" s="23"/>
      <c r="KH24" s="23"/>
      <c r="KI24" s="23"/>
      <c r="KJ24" s="23"/>
      <c r="KK24" s="23"/>
      <c r="KL24" s="23"/>
      <c r="KM24" s="23"/>
      <c r="KN24" s="23"/>
      <c r="KO24" s="23"/>
      <c r="KP24" s="23"/>
      <c r="KQ24" s="23"/>
      <c r="KR24" s="23"/>
      <c r="KS24" s="23"/>
      <c r="KT24" s="23"/>
      <c r="KU24" s="23"/>
      <c r="KV24" s="23"/>
      <c r="KW24" s="23"/>
      <c r="KX24" s="23"/>
      <c r="KY24" s="23"/>
      <c r="KZ24" s="23"/>
      <c r="LA24" s="23"/>
      <c r="LB24" s="23"/>
      <c r="LC24" s="23"/>
      <c r="LD24" s="23"/>
      <c r="LE24" s="23"/>
      <c r="LF24" s="23"/>
      <c r="LG24" s="23"/>
      <c r="LH24" s="23"/>
      <c r="LI24" s="23"/>
      <c r="LJ24" s="23"/>
      <c r="LK24" s="23"/>
      <c r="LL24" s="23"/>
      <c r="LM24" s="23"/>
      <c r="LN24" s="23"/>
      <c r="LO24" s="23"/>
      <c r="LP24" s="23"/>
      <c r="LQ24" s="23"/>
      <c r="LR24" s="23"/>
      <c r="LS24" s="23"/>
      <c r="LT24" s="23"/>
      <c r="LU24" s="23"/>
      <c r="LV24" s="23"/>
      <c r="LW24" s="23"/>
      <c r="LX24" s="23"/>
      <c r="LY24" s="23"/>
      <c r="LZ24" s="23"/>
      <c r="MA24" s="23"/>
      <c r="MB24" s="23"/>
      <c r="MC24" s="23"/>
      <c r="MD24" s="23"/>
      <c r="ME24" s="23"/>
      <c r="MF24" s="23"/>
      <c r="MG24" s="23"/>
      <c r="MH24" s="23"/>
      <c r="MI24" s="23"/>
      <c r="MJ24" s="23"/>
      <c r="MK24" s="23"/>
      <c r="ML24" s="23"/>
      <c r="MM24" s="23"/>
      <c r="MN24" s="23"/>
      <c r="MO24" s="23"/>
      <c r="MP24" s="23"/>
      <c r="MQ24" s="23"/>
      <c r="MR24" s="23"/>
      <c r="MS24" s="23"/>
      <c r="MT24" s="23"/>
      <c r="MU24" s="23"/>
      <c r="MV24" s="23"/>
      <c r="MW24" s="23"/>
      <c r="MX24" s="23"/>
      <c r="MY24" s="23"/>
      <c r="MZ24" s="23"/>
      <c r="NA24" s="23"/>
      <c r="NB24" s="23"/>
      <c r="NC24" s="23"/>
      <c r="ND24" s="23"/>
      <c r="NE24" s="23"/>
      <c r="NF24" s="23"/>
      <c r="NG24" s="23"/>
      <c r="NH24" s="23"/>
      <c r="NI24" s="23"/>
      <c r="NJ24" s="23"/>
      <c r="NK24" s="23"/>
      <c r="NL24" s="23"/>
      <c r="NM24" s="23"/>
      <c r="NN24" s="23"/>
      <c r="NO24" s="23"/>
      <c r="NP24" s="23"/>
      <c r="NQ24" s="23"/>
      <c r="NR24" s="23"/>
      <c r="NS24" s="23"/>
      <c r="NT24" s="23"/>
      <c r="NU24" s="23"/>
      <c r="NV24" s="23"/>
      <c r="NW24" s="23"/>
      <c r="NX24" s="23"/>
      <c r="NY24" s="23"/>
      <c r="NZ24" s="23"/>
      <c r="OA24" s="23"/>
      <c r="OB24" s="23"/>
      <c r="OC24" s="23"/>
      <c r="OD24" s="23"/>
      <c r="OE24" s="23"/>
      <c r="OF24" s="23"/>
      <c r="OG24" s="23"/>
      <c r="OH24" s="23"/>
      <c r="OI24" s="23"/>
      <c r="OJ24" s="23"/>
      <c r="OK24" s="23"/>
      <c r="OL24" s="23"/>
      <c r="OM24" s="23"/>
      <c r="ON24" s="23"/>
      <c r="OO24" s="23"/>
      <c r="OP24" s="23"/>
      <c r="OQ24" s="23"/>
      <c r="OR24" s="23"/>
      <c r="OS24" s="23"/>
      <c r="OT24" s="23"/>
      <c r="OU24" s="23"/>
      <c r="OV24" s="23"/>
      <c r="OW24" s="23"/>
      <c r="OX24" s="23"/>
      <c r="OY24" s="23"/>
      <c r="OZ24" s="23"/>
      <c r="PA24" s="23"/>
      <c r="PB24" s="23"/>
      <c r="PC24" s="23"/>
      <c r="PD24" s="23"/>
      <c r="PE24" s="23"/>
      <c r="PF24" s="23"/>
      <c r="PG24" s="23"/>
      <c r="PH24" s="23"/>
      <c r="PI24" s="23"/>
      <c r="PJ24" s="23"/>
      <c r="PK24" s="23"/>
      <c r="PL24" s="23"/>
      <c r="PM24" s="23"/>
      <c r="PN24" s="23"/>
      <c r="PO24" s="23"/>
      <c r="PP24" s="23"/>
      <c r="PQ24" s="23"/>
      <c r="PR24" s="23"/>
      <c r="PS24" s="23"/>
      <c r="PT24" s="23"/>
      <c r="PU24" s="23"/>
      <c r="PV24" s="23"/>
      <c r="PW24" s="23"/>
      <c r="PX24" s="23"/>
      <c r="PY24" s="23"/>
      <c r="PZ24" s="23"/>
      <c r="QA24" s="23"/>
      <c r="QB24" s="23"/>
      <c r="QC24" s="23"/>
      <c r="QD24" s="23"/>
      <c r="QE24" s="23"/>
      <c r="QF24" s="23"/>
      <c r="QG24" s="23"/>
      <c r="QH24" s="23"/>
      <c r="QI24" s="23"/>
      <c r="QJ24" s="23"/>
      <c r="QK24" s="23"/>
      <c r="QL24" s="23"/>
      <c r="QM24" s="23"/>
      <c r="QN24" s="23"/>
      <c r="QO24" s="23"/>
      <c r="QP24" s="23"/>
      <c r="QQ24" s="23"/>
      <c r="QR24" s="23"/>
      <c r="QS24" s="23"/>
      <c r="QT24" s="23"/>
      <c r="QU24" s="23"/>
      <c r="QV24" s="23"/>
      <c r="QW24" s="23"/>
      <c r="QX24" s="23"/>
      <c r="QY24" s="23"/>
      <c r="QZ24" s="23"/>
      <c r="RA24" s="23"/>
      <c r="RB24" s="23"/>
      <c r="RC24" s="23"/>
      <c r="RD24" s="23"/>
      <c r="RE24" s="23"/>
      <c r="RF24" s="23"/>
      <c r="RG24" s="23"/>
      <c r="RH24" s="23"/>
      <c r="RI24" s="23"/>
      <c r="RJ24" s="23"/>
      <c r="RK24" s="23"/>
      <c r="RL24" s="23"/>
      <c r="RM24" s="23"/>
      <c r="RN24" s="23"/>
      <c r="RO24" s="23"/>
      <c r="RP24" s="23"/>
      <c r="RQ24" s="23"/>
      <c r="RR24" s="23"/>
      <c r="RS24" s="23"/>
      <c r="RT24" s="23"/>
      <c r="RU24" s="23"/>
      <c r="RV24" s="23"/>
      <c r="RW24" s="23"/>
      <c r="RX24" s="23"/>
      <c r="RY24" s="23"/>
      <c r="RZ24" s="23"/>
      <c r="SA24" s="23"/>
      <c r="SB24" s="23"/>
      <c r="SC24" s="23"/>
      <c r="SD24" s="23"/>
      <c r="SE24" s="23"/>
      <c r="SF24" s="23"/>
      <c r="SG24" s="23"/>
      <c r="SH24" s="23"/>
      <c r="SI24" s="23"/>
      <c r="SJ24" s="23"/>
      <c r="SK24" s="23"/>
      <c r="SL24" s="23"/>
      <c r="SM24" s="23"/>
      <c r="SN24" s="23"/>
      <c r="SO24" s="23"/>
      <c r="SP24" s="23"/>
      <c r="SQ24" s="23"/>
      <c r="SR24" s="23"/>
      <c r="SS24" s="23"/>
      <c r="ST24" s="23"/>
      <c r="SU24" s="23"/>
      <c r="SV24" s="23"/>
      <c r="SW24" s="23"/>
      <c r="SX24" s="23"/>
      <c r="SY24" s="23"/>
      <c r="SZ24" s="23"/>
      <c r="TA24" s="23"/>
      <c r="TB24" s="23"/>
      <c r="TC24" s="23"/>
      <c r="TD24" s="23"/>
      <c r="TE24" s="23"/>
      <c r="TF24" s="23"/>
      <c r="TG24" s="23"/>
      <c r="TH24" s="23"/>
      <c r="TI24" s="23"/>
      <c r="TJ24" s="23"/>
      <c r="TK24" s="23"/>
      <c r="TL24" s="23"/>
      <c r="TM24" s="23"/>
      <c r="TN24" s="23"/>
      <c r="TO24" s="23"/>
      <c r="TP24" s="23"/>
      <c r="TQ24" s="23"/>
      <c r="TR24" s="23"/>
      <c r="TS24" s="23"/>
      <c r="TT24" s="23"/>
      <c r="TU24" s="23"/>
      <c r="TV24" s="23"/>
      <c r="TW24" s="23"/>
      <c r="TX24" s="23"/>
      <c r="TY24" s="23"/>
      <c r="TZ24" s="23"/>
      <c r="UA24" s="23"/>
      <c r="UB24" s="23"/>
      <c r="UC24" s="23"/>
      <c r="UD24" s="23"/>
      <c r="UE24" s="23"/>
      <c r="UF24" s="23"/>
      <c r="UG24" s="23"/>
      <c r="UH24" s="23"/>
      <c r="UI24" s="23"/>
      <c r="UJ24" s="23"/>
      <c r="UK24" s="23"/>
      <c r="UL24" s="23"/>
      <c r="UM24" s="23"/>
      <c r="UN24" s="23"/>
      <c r="UO24" s="23"/>
      <c r="UP24" s="23"/>
      <c r="UQ24" s="23"/>
      <c r="UR24" s="23"/>
      <c r="US24" s="23"/>
      <c r="UT24" s="23"/>
      <c r="UU24" s="23"/>
      <c r="UV24" s="23"/>
      <c r="UW24" s="23"/>
      <c r="UX24" s="23"/>
      <c r="UY24" s="23"/>
      <c r="UZ24" s="23"/>
      <c r="VA24" s="23"/>
      <c r="VB24" s="23"/>
      <c r="VC24" s="23"/>
      <c r="VD24" s="23"/>
      <c r="VE24" s="23"/>
      <c r="VF24" s="23"/>
      <c r="VG24" s="23"/>
      <c r="VH24" s="23"/>
      <c r="VI24" s="23"/>
      <c r="VJ24" s="23"/>
      <c r="VK24" s="23"/>
      <c r="VL24" s="23"/>
      <c r="VM24" s="23"/>
      <c r="VN24" s="23"/>
      <c r="VO24" s="23"/>
      <c r="VP24" s="23"/>
      <c r="VQ24" s="23"/>
      <c r="VR24" s="23"/>
      <c r="VS24" s="23"/>
      <c r="VT24" s="23"/>
      <c r="VU24" s="23"/>
      <c r="VV24" s="23"/>
      <c r="VW24" s="23"/>
      <c r="VX24" s="23"/>
      <c r="VY24" s="23"/>
      <c r="VZ24" s="23"/>
      <c r="WA24" s="23"/>
      <c r="WB24" s="23"/>
      <c r="WC24" s="23"/>
      <c r="WD24" s="23"/>
      <c r="WE24" s="23"/>
      <c r="WF24" s="23"/>
      <c r="WG24" s="23"/>
      <c r="WH24" s="23"/>
      <c r="WI24" s="23"/>
      <c r="WJ24" s="23"/>
      <c r="WK24" s="23"/>
      <c r="WL24" s="23"/>
      <c r="WM24" s="23"/>
      <c r="WN24" s="23"/>
      <c r="WO24" s="23"/>
      <c r="WP24" s="23"/>
      <c r="WQ24" s="23"/>
      <c r="WR24" s="23"/>
      <c r="WS24" s="23"/>
      <c r="WT24" s="23"/>
      <c r="WU24" s="23"/>
      <c r="WV24" s="23"/>
      <c r="WW24" s="23"/>
      <c r="WX24" s="23"/>
      <c r="WY24" s="23"/>
      <c r="WZ24" s="23"/>
      <c r="XA24" s="23"/>
      <c r="XB24" s="23"/>
      <c r="XC24" s="23"/>
      <c r="XD24" s="23"/>
      <c r="XE24" s="23"/>
      <c r="XF24" s="23"/>
      <c r="XG24" s="23"/>
      <c r="XH24" s="23"/>
      <c r="XI24" s="23"/>
      <c r="XJ24" s="23"/>
      <c r="XK24" s="23"/>
      <c r="XL24" s="23"/>
      <c r="XM24" s="23"/>
      <c r="XN24" s="23"/>
      <c r="XO24" s="23"/>
      <c r="XP24" s="23"/>
      <c r="XQ24" s="23"/>
      <c r="XR24" s="23"/>
      <c r="XS24" s="23"/>
      <c r="XT24" s="23"/>
      <c r="XU24" s="23"/>
      <c r="XV24" s="23"/>
      <c r="XW24" s="23"/>
      <c r="XX24" s="23"/>
      <c r="XY24" s="23"/>
      <c r="XZ24" s="23"/>
      <c r="YA24" s="23"/>
      <c r="YB24" s="23"/>
      <c r="YC24" s="23"/>
      <c r="YD24" s="23"/>
      <c r="YE24" s="23"/>
      <c r="YF24" s="23"/>
      <c r="YG24" s="23"/>
      <c r="YH24" s="23"/>
      <c r="YI24" s="23"/>
      <c r="YJ24" s="23"/>
      <c r="YK24" s="23"/>
      <c r="YL24" s="23"/>
      <c r="YM24" s="23"/>
      <c r="YN24" s="23"/>
      <c r="YO24" s="23"/>
      <c r="YP24" s="23"/>
      <c r="YQ24" s="23"/>
      <c r="YR24" s="23"/>
      <c r="YS24" s="23"/>
      <c r="YT24" s="23"/>
      <c r="YU24" s="23"/>
      <c r="YV24" s="23"/>
      <c r="YW24" s="23"/>
      <c r="YX24" s="23"/>
      <c r="YY24" s="23"/>
      <c r="YZ24" s="23"/>
      <c r="ZA24" s="23"/>
      <c r="ZB24" s="23"/>
      <c r="ZC24" s="23"/>
      <c r="ZD24" s="23"/>
      <c r="ZE24" s="23"/>
      <c r="ZF24" s="23"/>
      <c r="ZG24" s="23"/>
      <c r="ZH24" s="23"/>
      <c r="ZI24" s="23"/>
      <c r="ZJ24" s="23"/>
      <c r="ZK24" s="23"/>
      <c r="ZL24" s="23"/>
      <c r="ZM24" s="23"/>
      <c r="ZN24" s="23"/>
      <c r="ZO24" s="23"/>
      <c r="ZP24" s="23"/>
      <c r="ZQ24" s="23"/>
      <c r="ZR24" s="23"/>
      <c r="ZS24" s="23"/>
      <c r="ZT24" s="23"/>
      <c r="ZU24" s="23"/>
      <c r="ZV24" s="23"/>
      <c r="ZW24" s="23"/>
      <c r="ZX24" s="23"/>
      <c r="ZY24" s="23"/>
      <c r="ZZ24" s="23"/>
      <c r="AAA24" s="23"/>
      <c r="AAB24" s="23"/>
      <c r="AAC24" s="23"/>
      <c r="AAD24" s="23"/>
      <c r="AAE24" s="23"/>
      <c r="AAF24" s="23"/>
      <c r="AAG24" s="23"/>
      <c r="AAH24" s="23"/>
      <c r="AAI24" s="23"/>
      <c r="AAJ24" s="23"/>
      <c r="AAK24" s="23"/>
      <c r="AAL24" s="23"/>
      <c r="AAM24" s="23"/>
      <c r="AAN24" s="23"/>
      <c r="AAO24" s="23"/>
      <c r="AAP24" s="23"/>
      <c r="AAQ24" s="23"/>
      <c r="AAR24" s="23"/>
      <c r="AAS24" s="23"/>
      <c r="AAT24" s="23"/>
      <c r="AAU24" s="23"/>
      <c r="AAV24" s="23"/>
      <c r="AAW24" s="23"/>
      <c r="AAX24" s="23"/>
      <c r="AAY24" s="23"/>
      <c r="AAZ24" s="23"/>
      <c r="ABA24" s="23"/>
      <c r="ABB24" s="23"/>
      <c r="ABC24" s="23"/>
      <c r="ABD24" s="23"/>
      <c r="ABE24" s="23"/>
      <c r="ABF24" s="23"/>
      <c r="ABG24" s="23"/>
      <c r="ABH24" s="23"/>
      <c r="ABI24" s="23"/>
      <c r="ABJ24" s="23"/>
      <c r="ABK24" s="23"/>
      <c r="ABL24" s="23"/>
      <c r="ABM24" s="23"/>
      <c r="ABN24" s="23"/>
      <c r="ABO24" s="23"/>
      <c r="ABP24" s="23"/>
      <c r="ABQ24" s="23"/>
      <c r="ABR24" s="23"/>
      <c r="ABS24" s="23"/>
      <c r="ABT24" s="23"/>
      <c r="ABU24" s="23"/>
      <c r="ABV24" s="23"/>
      <c r="ABW24" s="23"/>
      <c r="ABX24" s="23"/>
      <c r="ABY24" s="23"/>
      <c r="ABZ24" s="23"/>
      <c r="ACA24" s="23"/>
      <c r="ACB24" s="23"/>
      <c r="ACC24" s="23"/>
      <c r="ACD24" s="23"/>
      <c r="ACE24" s="23"/>
      <c r="ACF24" s="23"/>
      <c r="ACG24" s="23"/>
      <c r="ACH24" s="23"/>
      <c r="ACI24" s="23"/>
      <c r="ACJ24" s="23"/>
      <c r="ACK24" s="23"/>
      <c r="ACL24" s="23"/>
      <c r="ACM24" s="23"/>
      <c r="ACN24" s="23"/>
      <c r="ACO24" s="23"/>
      <c r="ACP24" s="23"/>
      <c r="ACQ24" s="23"/>
      <c r="ACR24" s="23"/>
      <c r="ACS24" s="23"/>
      <c r="ACT24" s="23"/>
      <c r="ACU24" s="23"/>
      <c r="ACV24" s="23"/>
      <c r="ACW24" s="23"/>
      <c r="ACX24" s="23"/>
      <c r="ACY24" s="23"/>
      <c r="ACZ24" s="23"/>
      <c r="ADA24" s="23"/>
      <c r="ADB24" s="23"/>
      <c r="ADC24" s="23"/>
      <c r="ADD24" s="23"/>
      <c r="ADE24" s="23"/>
      <c r="ADF24" s="23"/>
      <c r="ADG24" s="23"/>
      <c r="ADH24" s="23"/>
      <c r="ADI24" s="23"/>
      <c r="ADJ24" s="23"/>
      <c r="ADK24" s="23"/>
      <c r="ADL24" s="23"/>
      <c r="ADM24" s="23"/>
      <c r="ADN24" s="23"/>
      <c r="ADO24" s="23"/>
      <c r="ADP24" s="23"/>
      <c r="ADQ24" s="23"/>
      <c r="ADR24" s="23"/>
      <c r="ADS24" s="23"/>
      <c r="ADT24" s="23"/>
      <c r="ADU24" s="23"/>
      <c r="ADV24" s="23"/>
      <c r="ADW24" s="23"/>
      <c r="ADX24" s="23"/>
      <c r="ADY24" s="23"/>
      <c r="ADZ24" s="23"/>
      <c r="AEA24" s="23"/>
      <c r="AEB24" s="23"/>
      <c r="AEC24" s="23"/>
      <c r="AED24" s="23"/>
      <c r="AEE24" s="23"/>
      <c r="AEF24" s="23"/>
      <c r="AEG24" s="23"/>
      <c r="AEH24" s="23"/>
      <c r="AEI24" s="23"/>
      <c r="AEJ24" s="23"/>
      <c r="AEK24" s="23"/>
      <c r="AEL24" s="23"/>
      <c r="AEM24" s="23"/>
      <c r="AEN24" s="23"/>
      <c r="AEO24" s="23"/>
      <c r="AEP24" s="23"/>
      <c r="AEQ24" s="23"/>
      <c r="AER24" s="23"/>
      <c r="AES24" s="23"/>
      <c r="AET24" s="23"/>
      <c r="AEU24" s="23"/>
      <c r="AEV24" s="23"/>
      <c r="AEW24" s="23"/>
      <c r="AEX24" s="23"/>
      <c r="AEY24" s="23"/>
      <c r="AEZ24" s="23"/>
      <c r="AFA24" s="23"/>
      <c r="AFB24" s="23"/>
      <c r="AFC24" s="23"/>
      <c r="AFD24" s="23"/>
      <c r="AFE24" s="23"/>
      <c r="AFF24" s="23"/>
      <c r="AFG24" s="23"/>
      <c r="AFH24" s="23"/>
      <c r="AFI24" s="23"/>
      <c r="AFJ24" s="23"/>
      <c r="AFK24" s="23"/>
      <c r="AFL24" s="23"/>
      <c r="AFM24" s="23"/>
      <c r="AFN24" s="23"/>
      <c r="AFO24" s="23"/>
      <c r="AFP24" s="23"/>
      <c r="AFQ24" s="23"/>
      <c r="AFR24" s="23"/>
      <c r="AFS24" s="23"/>
      <c r="AFT24" s="23"/>
      <c r="AFU24" s="23"/>
      <c r="AFV24" s="23"/>
      <c r="AFW24" s="23"/>
      <c r="AFX24" s="23"/>
      <c r="AFY24" s="23"/>
      <c r="AFZ24" s="23"/>
      <c r="AGA24" s="23"/>
      <c r="AGB24" s="23"/>
      <c r="AGC24" s="23"/>
      <c r="AGD24" s="23"/>
      <c r="AGE24" s="23"/>
      <c r="AGF24" s="23"/>
      <c r="AGG24" s="23"/>
      <c r="AGH24" s="23"/>
      <c r="AGI24" s="23"/>
      <c r="AGJ24" s="23"/>
      <c r="AGK24" s="23"/>
      <c r="AGL24" s="23"/>
      <c r="AGM24" s="23"/>
      <c r="AGN24" s="23"/>
      <c r="AGO24" s="23"/>
      <c r="AGP24" s="23"/>
      <c r="AGQ24" s="23"/>
      <c r="AGR24" s="23"/>
      <c r="AGS24" s="23"/>
      <c r="AGT24" s="23"/>
      <c r="AGU24" s="23"/>
      <c r="AGV24" s="23"/>
      <c r="AGW24" s="23"/>
      <c r="AGX24" s="23"/>
      <c r="AGY24" s="23"/>
      <c r="AGZ24" s="23"/>
      <c r="AHA24" s="23"/>
      <c r="AHB24" s="23"/>
      <c r="AHC24" s="23"/>
      <c r="AHD24" s="23"/>
      <c r="AHE24" s="23"/>
      <c r="AHF24" s="23"/>
      <c r="AHG24" s="23"/>
      <c r="AHH24" s="23"/>
      <c r="AHI24" s="23"/>
      <c r="AHJ24" s="23"/>
      <c r="AHK24" s="23"/>
      <c r="AHL24" s="23"/>
      <c r="AHM24" s="23"/>
      <c r="AHN24" s="23"/>
      <c r="AHO24" s="23"/>
      <c r="AHP24" s="23"/>
      <c r="AHQ24" s="23"/>
      <c r="AHR24" s="23"/>
      <c r="AHS24" s="23"/>
      <c r="AHT24" s="23"/>
      <c r="AHU24" s="23"/>
      <c r="AHV24" s="23"/>
      <c r="AHW24" s="23"/>
      <c r="AHX24" s="23"/>
      <c r="AHY24" s="23"/>
      <c r="AHZ24" s="23"/>
      <c r="AIA24" s="23"/>
      <c r="AIB24" s="23"/>
      <c r="AIC24" s="23"/>
      <c r="AID24" s="23"/>
      <c r="AIE24" s="23"/>
      <c r="AIF24" s="23"/>
      <c r="AIG24" s="23"/>
      <c r="AIH24" s="23"/>
      <c r="AII24" s="23"/>
      <c r="AIJ24" s="23"/>
      <c r="AIK24" s="23"/>
      <c r="AIL24" s="23"/>
      <c r="AIM24" s="23"/>
      <c r="AIN24" s="23"/>
      <c r="AIO24" s="23"/>
      <c r="AIP24" s="23"/>
      <c r="AIQ24" s="23"/>
      <c r="AIR24" s="23"/>
      <c r="AIS24" s="23"/>
      <c r="AIT24" s="23"/>
      <c r="AIU24" s="23"/>
      <c r="AIV24" s="23"/>
      <c r="AIW24" s="23"/>
      <c r="AIX24" s="23"/>
      <c r="AIY24" s="23"/>
      <c r="AIZ24" s="23"/>
      <c r="AJA24" s="23"/>
      <c r="AJB24" s="23"/>
      <c r="AJC24" s="23"/>
      <c r="AJD24" s="23"/>
      <c r="AJE24" s="23"/>
      <c r="AJF24" s="23"/>
      <c r="AJG24" s="23"/>
      <c r="AJH24" s="23"/>
      <c r="AJI24" s="23"/>
      <c r="AJJ24" s="23"/>
      <c r="AJK24" s="23"/>
      <c r="AJL24" s="23"/>
      <c r="AJM24" s="23"/>
      <c r="AJN24" s="23"/>
      <c r="AJO24" s="23"/>
      <c r="AJP24" s="23"/>
      <c r="AJQ24" s="23"/>
      <c r="AJR24" s="23"/>
      <c r="AJS24" s="23"/>
      <c r="AJT24" s="23"/>
      <c r="AJU24" s="23"/>
      <c r="AJV24" s="23"/>
      <c r="AJW24" s="23"/>
      <c r="AJX24" s="23"/>
      <c r="AJY24" s="23"/>
      <c r="AJZ24" s="23"/>
      <c r="AKA24" s="23"/>
      <c r="AKB24" s="23"/>
      <c r="AKC24" s="23"/>
      <c r="AKD24" s="23"/>
      <c r="AKE24" s="23"/>
      <c r="AKF24" s="23"/>
      <c r="AKG24" s="23"/>
      <c r="AKH24" s="23"/>
      <c r="AKI24" s="23"/>
      <c r="AKJ24" s="23"/>
      <c r="AKK24" s="23"/>
      <c r="AKL24" s="23"/>
      <c r="AKM24" s="23"/>
      <c r="AKN24" s="23"/>
      <c r="AKO24" s="23"/>
      <c r="AKP24" s="23"/>
      <c r="AKQ24" s="23"/>
      <c r="AKR24" s="23"/>
      <c r="AKS24" s="23"/>
      <c r="AKT24" s="23"/>
      <c r="AKU24" s="23"/>
      <c r="AKV24" s="23"/>
      <c r="AKW24" s="23"/>
      <c r="AKX24" s="23"/>
      <c r="AKY24" s="23"/>
      <c r="AKZ24" s="23"/>
      <c r="ALA24" s="23"/>
      <c r="ALB24" s="23"/>
      <c r="ALC24" s="23"/>
      <c r="ALD24" s="23"/>
      <c r="ALE24" s="23"/>
      <c r="ALF24" s="23"/>
      <c r="ALG24" s="23"/>
      <c r="ALH24" s="23"/>
      <c r="ALI24" s="23"/>
      <c r="ALJ24" s="23"/>
      <c r="ALK24" s="23"/>
      <c r="ALL24" s="23"/>
      <c r="ALM24" s="23"/>
      <c r="ALN24" s="23"/>
      <c r="ALO24" s="23"/>
      <c r="ALP24" s="23"/>
      <c r="ALQ24" s="23"/>
      <c r="ALR24" s="23"/>
      <c r="ALS24" s="23"/>
      <c r="ALT24" s="23"/>
      <c r="ALU24" s="23"/>
      <c r="ALV24" s="23"/>
      <c r="ALW24" s="23"/>
      <c r="ALX24" s="23"/>
      <c r="ALY24" s="23"/>
      <c r="ALZ24" s="23"/>
    </row>
    <row r="25" spans="1:1014" s="26" customFormat="1" ht="18" customHeight="1" x14ac:dyDescent="0.25">
      <c r="A25" s="20">
        <v>5</v>
      </c>
      <c r="B25" s="38">
        <v>5654</v>
      </c>
      <c r="C25" s="39">
        <f>IFERROR((VLOOKUP(B25,INSCRITOS!A:B,2,0)),"")</f>
        <v>0</v>
      </c>
      <c r="D25" s="39" t="str">
        <f>IFERROR((VLOOKUP(B25,INSCRITOS!A:C,3,0)),"")</f>
        <v>BEN</v>
      </c>
      <c r="E25" s="40" t="str">
        <f>IFERROR((VLOOKUP(B25,INSCRITOS!A:D,4,0)),"")</f>
        <v>Letícia Matias</v>
      </c>
      <c r="F25" s="39" t="str">
        <f>IFERROR((VLOOKUP(B25,INSCRITOS!A:F,6,0)),"")</f>
        <v>F</v>
      </c>
      <c r="G25" s="40" t="str">
        <f>IFERROR((VLOOKUP(B25,INSCRITOS!A:H,8,0)),"")</f>
        <v>Não federado</v>
      </c>
      <c r="H25" s="39" t="s">
        <v>467</v>
      </c>
      <c r="I25" s="56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3"/>
      <c r="AT25" s="23"/>
      <c r="AU25" s="23"/>
      <c r="AV25" s="23"/>
      <c r="AW25" s="23"/>
      <c r="AX25" s="23"/>
      <c r="AY25" s="23"/>
      <c r="AZ25" s="23"/>
      <c r="BA25" s="23"/>
      <c r="BB25" s="23"/>
      <c r="BC25" s="23"/>
      <c r="BD25" s="23"/>
      <c r="BE25" s="23"/>
      <c r="BF25" s="23"/>
      <c r="BG25" s="23"/>
      <c r="BH25" s="23"/>
      <c r="BI25" s="23"/>
      <c r="BJ25" s="23"/>
      <c r="BK25" s="23"/>
      <c r="BL25" s="23"/>
      <c r="BM25" s="23"/>
      <c r="BN25" s="23"/>
      <c r="BO25" s="23"/>
      <c r="BP25" s="23"/>
      <c r="BQ25" s="23"/>
      <c r="BR25" s="23"/>
      <c r="BS25" s="23"/>
      <c r="BT25" s="23"/>
      <c r="BU25" s="23"/>
      <c r="BV25" s="23"/>
      <c r="BW25" s="23"/>
      <c r="BX25" s="23"/>
      <c r="BY25" s="23"/>
      <c r="BZ25" s="23"/>
      <c r="CA25" s="23"/>
      <c r="CB25" s="23"/>
      <c r="CC25" s="23"/>
      <c r="CD25" s="23"/>
      <c r="CE25" s="23"/>
      <c r="CF25" s="23"/>
      <c r="CG25" s="23"/>
      <c r="CH25" s="23"/>
      <c r="CI25" s="23"/>
      <c r="CJ25" s="23"/>
      <c r="CK25" s="23"/>
      <c r="CL25" s="23"/>
      <c r="CM25" s="23"/>
      <c r="CN25" s="23"/>
      <c r="CO25" s="23"/>
      <c r="CP25" s="23"/>
      <c r="CQ25" s="23"/>
      <c r="CR25" s="23"/>
      <c r="CS25" s="23"/>
      <c r="CT25" s="23"/>
      <c r="CU25" s="23"/>
      <c r="CV25" s="23"/>
      <c r="CW25" s="23"/>
      <c r="CX25" s="23"/>
      <c r="CY25" s="23"/>
      <c r="CZ25" s="23"/>
      <c r="DA25" s="23"/>
      <c r="DB25" s="23"/>
      <c r="DC25" s="23"/>
      <c r="DD25" s="23"/>
      <c r="DE25" s="23"/>
      <c r="DF25" s="23"/>
      <c r="DG25" s="23"/>
      <c r="DH25" s="23"/>
      <c r="DI25" s="23"/>
      <c r="DJ25" s="23"/>
      <c r="DK25" s="23"/>
      <c r="DL25" s="23"/>
      <c r="DM25" s="23"/>
      <c r="DN25" s="23"/>
      <c r="DO25" s="23"/>
      <c r="DP25" s="23"/>
      <c r="DQ25" s="23"/>
      <c r="DR25" s="23"/>
      <c r="DS25" s="23"/>
      <c r="DT25" s="23"/>
      <c r="DU25" s="23"/>
      <c r="DV25" s="23"/>
      <c r="DW25" s="23"/>
      <c r="DX25" s="23"/>
      <c r="DY25" s="23"/>
      <c r="DZ25" s="23"/>
      <c r="EA25" s="23"/>
      <c r="EB25" s="23"/>
      <c r="EC25" s="23"/>
      <c r="ED25" s="23"/>
      <c r="EE25" s="23"/>
      <c r="EF25" s="23"/>
      <c r="EG25" s="23"/>
      <c r="EH25" s="23"/>
      <c r="EI25" s="23"/>
      <c r="EJ25" s="23"/>
      <c r="EK25" s="23"/>
      <c r="EL25" s="23"/>
      <c r="EM25" s="23"/>
      <c r="EN25" s="23"/>
      <c r="EO25" s="23"/>
      <c r="EP25" s="23"/>
      <c r="EQ25" s="23"/>
      <c r="ER25" s="23"/>
      <c r="ES25" s="23"/>
      <c r="ET25" s="23"/>
      <c r="EU25" s="23"/>
      <c r="EV25" s="23"/>
      <c r="EW25" s="23"/>
      <c r="EX25" s="23"/>
      <c r="EY25" s="23"/>
      <c r="EZ25" s="23"/>
      <c r="FA25" s="23"/>
      <c r="FB25" s="23"/>
      <c r="FC25" s="23"/>
      <c r="FD25" s="23"/>
      <c r="FE25" s="23"/>
      <c r="FF25" s="23"/>
      <c r="FG25" s="23"/>
      <c r="FH25" s="23"/>
      <c r="FI25" s="23"/>
      <c r="FJ25" s="23"/>
      <c r="FK25" s="23"/>
      <c r="FL25" s="23"/>
      <c r="FM25" s="23"/>
      <c r="FN25" s="23"/>
      <c r="FO25" s="23"/>
      <c r="FP25" s="23"/>
      <c r="FQ25" s="23"/>
      <c r="FR25" s="23"/>
      <c r="FS25" s="23"/>
      <c r="FT25" s="23"/>
      <c r="FU25" s="23"/>
      <c r="FV25" s="23"/>
      <c r="FW25" s="23"/>
      <c r="FX25" s="23"/>
      <c r="FY25" s="23"/>
      <c r="FZ25" s="23"/>
      <c r="GA25" s="23"/>
      <c r="GB25" s="23"/>
      <c r="GC25" s="23"/>
      <c r="GD25" s="23"/>
      <c r="GE25" s="23"/>
      <c r="GF25" s="23"/>
      <c r="GG25" s="23"/>
      <c r="GH25" s="23"/>
      <c r="GI25" s="23"/>
      <c r="GJ25" s="23"/>
      <c r="GK25" s="23"/>
      <c r="GL25" s="23"/>
      <c r="GM25" s="23"/>
      <c r="GN25" s="23"/>
      <c r="GO25" s="23"/>
      <c r="GP25" s="23"/>
      <c r="GQ25" s="23"/>
      <c r="GR25" s="23"/>
      <c r="GS25" s="23"/>
      <c r="GT25" s="23"/>
      <c r="GU25" s="23"/>
      <c r="GV25" s="23"/>
      <c r="GW25" s="23"/>
      <c r="GX25" s="23"/>
      <c r="GY25" s="23"/>
      <c r="GZ25" s="23"/>
      <c r="HA25" s="23"/>
      <c r="HB25" s="23"/>
      <c r="HC25" s="23"/>
      <c r="HD25" s="23"/>
      <c r="HE25" s="23"/>
      <c r="HF25" s="23"/>
      <c r="HG25" s="23"/>
      <c r="HH25" s="23"/>
      <c r="HI25" s="23"/>
      <c r="HJ25" s="23"/>
      <c r="HK25" s="23"/>
      <c r="HL25" s="23"/>
      <c r="HM25" s="23"/>
      <c r="HN25" s="23"/>
      <c r="HO25" s="23"/>
      <c r="HP25" s="23"/>
      <c r="HQ25" s="23"/>
      <c r="HR25" s="23"/>
      <c r="HS25" s="23"/>
      <c r="HT25" s="23"/>
      <c r="HU25" s="23"/>
      <c r="HV25" s="23"/>
      <c r="HW25" s="23"/>
      <c r="HX25" s="23"/>
      <c r="HY25" s="23"/>
      <c r="HZ25" s="23"/>
      <c r="IA25" s="23"/>
      <c r="IB25" s="23"/>
      <c r="IC25" s="23"/>
      <c r="ID25" s="23"/>
      <c r="IE25" s="23"/>
      <c r="IF25" s="23"/>
      <c r="IG25" s="23"/>
      <c r="IH25" s="23"/>
      <c r="II25" s="23"/>
      <c r="IJ25" s="23"/>
      <c r="IK25" s="23"/>
      <c r="IL25" s="23"/>
      <c r="IM25" s="23"/>
      <c r="IN25" s="23"/>
      <c r="IO25" s="23"/>
      <c r="IP25" s="23"/>
      <c r="IQ25" s="23"/>
      <c r="IR25" s="23"/>
      <c r="IS25" s="23"/>
      <c r="IT25" s="23"/>
      <c r="IU25" s="23"/>
      <c r="IV25" s="23"/>
      <c r="IW25" s="23"/>
      <c r="IX25" s="23"/>
      <c r="IY25" s="23"/>
      <c r="IZ25" s="23"/>
      <c r="JA25" s="23"/>
      <c r="JB25" s="23"/>
      <c r="JC25" s="23"/>
      <c r="JD25" s="23"/>
      <c r="JE25" s="23"/>
      <c r="JF25" s="23"/>
      <c r="JG25" s="23"/>
      <c r="JH25" s="23"/>
      <c r="JI25" s="23"/>
      <c r="JJ25" s="23"/>
      <c r="JK25" s="23"/>
      <c r="JL25" s="23"/>
      <c r="JM25" s="23"/>
      <c r="JN25" s="23"/>
      <c r="JO25" s="23"/>
      <c r="JP25" s="23"/>
      <c r="JQ25" s="23"/>
      <c r="JR25" s="23"/>
      <c r="JS25" s="23"/>
      <c r="JT25" s="23"/>
      <c r="JU25" s="23"/>
      <c r="JV25" s="23"/>
      <c r="JW25" s="23"/>
      <c r="JX25" s="23"/>
      <c r="JY25" s="23"/>
      <c r="JZ25" s="23"/>
      <c r="KA25" s="23"/>
      <c r="KB25" s="23"/>
      <c r="KC25" s="23"/>
      <c r="KD25" s="23"/>
      <c r="KE25" s="23"/>
      <c r="KF25" s="23"/>
      <c r="KG25" s="23"/>
      <c r="KH25" s="23"/>
      <c r="KI25" s="23"/>
      <c r="KJ25" s="23"/>
      <c r="KK25" s="23"/>
      <c r="KL25" s="23"/>
      <c r="KM25" s="23"/>
      <c r="KN25" s="23"/>
      <c r="KO25" s="23"/>
      <c r="KP25" s="23"/>
      <c r="KQ25" s="23"/>
      <c r="KR25" s="23"/>
      <c r="KS25" s="23"/>
      <c r="KT25" s="23"/>
      <c r="KU25" s="23"/>
      <c r="KV25" s="23"/>
      <c r="KW25" s="23"/>
      <c r="KX25" s="23"/>
      <c r="KY25" s="23"/>
      <c r="KZ25" s="23"/>
      <c r="LA25" s="23"/>
      <c r="LB25" s="23"/>
      <c r="LC25" s="23"/>
      <c r="LD25" s="23"/>
      <c r="LE25" s="23"/>
      <c r="LF25" s="23"/>
      <c r="LG25" s="23"/>
      <c r="LH25" s="23"/>
      <c r="LI25" s="23"/>
      <c r="LJ25" s="23"/>
      <c r="LK25" s="23"/>
      <c r="LL25" s="23"/>
      <c r="LM25" s="23"/>
      <c r="LN25" s="23"/>
      <c r="LO25" s="23"/>
      <c r="LP25" s="23"/>
      <c r="LQ25" s="23"/>
      <c r="LR25" s="23"/>
      <c r="LS25" s="23"/>
      <c r="LT25" s="23"/>
      <c r="LU25" s="23"/>
      <c r="LV25" s="23"/>
      <c r="LW25" s="23"/>
      <c r="LX25" s="23"/>
      <c r="LY25" s="23"/>
      <c r="LZ25" s="23"/>
      <c r="MA25" s="23"/>
      <c r="MB25" s="23"/>
      <c r="MC25" s="23"/>
      <c r="MD25" s="23"/>
      <c r="ME25" s="23"/>
      <c r="MF25" s="23"/>
      <c r="MG25" s="23"/>
      <c r="MH25" s="23"/>
      <c r="MI25" s="23"/>
      <c r="MJ25" s="23"/>
      <c r="MK25" s="23"/>
      <c r="ML25" s="23"/>
      <c r="MM25" s="23"/>
      <c r="MN25" s="23"/>
      <c r="MO25" s="23"/>
      <c r="MP25" s="23"/>
      <c r="MQ25" s="23"/>
      <c r="MR25" s="23"/>
      <c r="MS25" s="23"/>
      <c r="MT25" s="23"/>
      <c r="MU25" s="23"/>
      <c r="MV25" s="23"/>
      <c r="MW25" s="23"/>
      <c r="MX25" s="23"/>
      <c r="MY25" s="23"/>
      <c r="MZ25" s="23"/>
      <c r="NA25" s="23"/>
      <c r="NB25" s="23"/>
      <c r="NC25" s="23"/>
      <c r="ND25" s="23"/>
      <c r="NE25" s="23"/>
      <c r="NF25" s="23"/>
      <c r="NG25" s="23"/>
      <c r="NH25" s="23"/>
      <c r="NI25" s="23"/>
      <c r="NJ25" s="23"/>
      <c r="NK25" s="23"/>
      <c r="NL25" s="23"/>
      <c r="NM25" s="23"/>
      <c r="NN25" s="23"/>
      <c r="NO25" s="23"/>
      <c r="NP25" s="23"/>
      <c r="NQ25" s="23"/>
      <c r="NR25" s="23"/>
      <c r="NS25" s="23"/>
      <c r="NT25" s="23"/>
      <c r="NU25" s="23"/>
      <c r="NV25" s="23"/>
      <c r="NW25" s="23"/>
      <c r="NX25" s="23"/>
      <c r="NY25" s="23"/>
      <c r="NZ25" s="23"/>
      <c r="OA25" s="23"/>
      <c r="OB25" s="23"/>
      <c r="OC25" s="23"/>
      <c r="OD25" s="23"/>
      <c r="OE25" s="23"/>
      <c r="OF25" s="23"/>
      <c r="OG25" s="23"/>
      <c r="OH25" s="23"/>
      <c r="OI25" s="23"/>
      <c r="OJ25" s="23"/>
      <c r="OK25" s="23"/>
      <c r="OL25" s="23"/>
      <c r="OM25" s="23"/>
      <c r="ON25" s="23"/>
      <c r="OO25" s="23"/>
      <c r="OP25" s="23"/>
      <c r="OQ25" s="23"/>
      <c r="OR25" s="23"/>
      <c r="OS25" s="23"/>
      <c r="OT25" s="23"/>
      <c r="OU25" s="23"/>
      <c r="OV25" s="23"/>
      <c r="OW25" s="23"/>
      <c r="OX25" s="23"/>
      <c r="OY25" s="23"/>
      <c r="OZ25" s="23"/>
      <c r="PA25" s="23"/>
      <c r="PB25" s="23"/>
      <c r="PC25" s="23"/>
      <c r="PD25" s="23"/>
      <c r="PE25" s="23"/>
      <c r="PF25" s="23"/>
      <c r="PG25" s="23"/>
      <c r="PH25" s="23"/>
      <c r="PI25" s="23"/>
      <c r="PJ25" s="23"/>
      <c r="PK25" s="23"/>
      <c r="PL25" s="23"/>
      <c r="PM25" s="23"/>
      <c r="PN25" s="23"/>
      <c r="PO25" s="23"/>
      <c r="PP25" s="23"/>
      <c r="PQ25" s="23"/>
      <c r="PR25" s="23"/>
      <c r="PS25" s="23"/>
      <c r="PT25" s="23"/>
      <c r="PU25" s="23"/>
      <c r="PV25" s="23"/>
      <c r="PW25" s="23"/>
      <c r="PX25" s="23"/>
      <c r="PY25" s="23"/>
      <c r="PZ25" s="23"/>
      <c r="QA25" s="23"/>
      <c r="QB25" s="23"/>
      <c r="QC25" s="23"/>
      <c r="QD25" s="23"/>
      <c r="QE25" s="23"/>
      <c r="QF25" s="23"/>
      <c r="QG25" s="23"/>
      <c r="QH25" s="23"/>
      <c r="QI25" s="23"/>
      <c r="QJ25" s="23"/>
      <c r="QK25" s="23"/>
      <c r="QL25" s="23"/>
      <c r="QM25" s="23"/>
      <c r="QN25" s="23"/>
      <c r="QO25" s="23"/>
      <c r="QP25" s="23"/>
      <c r="QQ25" s="23"/>
      <c r="QR25" s="23"/>
      <c r="QS25" s="23"/>
      <c r="QT25" s="23"/>
      <c r="QU25" s="23"/>
      <c r="QV25" s="23"/>
      <c r="QW25" s="23"/>
      <c r="QX25" s="23"/>
      <c r="QY25" s="23"/>
      <c r="QZ25" s="23"/>
      <c r="RA25" s="23"/>
      <c r="RB25" s="23"/>
      <c r="RC25" s="23"/>
      <c r="RD25" s="23"/>
      <c r="RE25" s="23"/>
      <c r="RF25" s="23"/>
      <c r="RG25" s="23"/>
      <c r="RH25" s="23"/>
      <c r="RI25" s="23"/>
      <c r="RJ25" s="23"/>
      <c r="RK25" s="23"/>
      <c r="RL25" s="23"/>
      <c r="RM25" s="23"/>
      <c r="RN25" s="23"/>
      <c r="RO25" s="23"/>
      <c r="RP25" s="23"/>
      <c r="RQ25" s="23"/>
      <c r="RR25" s="23"/>
      <c r="RS25" s="23"/>
      <c r="RT25" s="23"/>
      <c r="RU25" s="23"/>
      <c r="RV25" s="23"/>
      <c r="RW25" s="23"/>
      <c r="RX25" s="23"/>
      <c r="RY25" s="23"/>
      <c r="RZ25" s="23"/>
      <c r="SA25" s="23"/>
      <c r="SB25" s="23"/>
      <c r="SC25" s="23"/>
      <c r="SD25" s="23"/>
      <c r="SE25" s="23"/>
      <c r="SF25" s="23"/>
      <c r="SG25" s="23"/>
      <c r="SH25" s="23"/>
      <c r="SI25" s="23"/>
      <c r="SJ25" s="23"/>
      <c r="SK25" s="23"/>
      <c r="SL25" s="23"/>
      <c r="SM25" s="23"/>
      <c r="SN25" s="23"/>
      <c r="SO25" s="23"/>
      <c r="SP25" s="23"/>
      <c r="SQ25" s="23"/>
      <c r="SR25" s="23"/>
      <c r="SS25" s="23"/>
      <c r="ST25" s="23"/>
      <c r="SU25" s="23"/>
      <c r="SV25" s="23"/>
      <c r="SW25" s="23"/>
      <c r="SX25" s="23"/>
      <c r="SY25" s="23"/>
      <c r="SZ25" s="23"/>
      <c r="TA25" s="23"/>
      <c r="TB25" s="23"/>
      <c r="TC25" s="23"/>
      <c r="TD25" s="23"/>
      <c r="TE25" s="23"/>
      <c r="TF25" s="23"/>
      <c r="TG25" s="23"/>
      <c r="TH25" s="23"/>
      <c r="TI25" s="23"/>
      <c r="TJ25" s="23"/>
      <c r="TK25" s="23"/>
      <c r="TL25" s="23"/>
      <c r="TM25" s="23"/>
      <c r="TN25" s="23"/>
      <c r="TO25" s="23"/>
      <c r="TP25" s="23"/>
      <c r="TQ25" s="23"/>
      <c r="TR25" s="23"/>
      <c r="TS25" s="23"/>
      <c r="TT25" s="23"/>
      <c r="TU25" s="23"/>
      <c r="TV25" s="23"/>
      <c r="TW25" s="23"/>
      <c r="TX25" s="23"/>
      <c r="TY25" s="23"/>
      <c r="TZ25" s="23"/>
      <c r="UA25" s="23"/>
      <c r="UB25" s="23"/>
      <c r="UC25" s="23"/>
      <c r="UD25" s="23"/>
      <c r="UE25" s="23"/>
      <c r="UF25" s="23"/>
      <c r="UG25" s="23"/>
      <c r="UH25" s="23"/>
      <c r="UI25" s="23"/>
      <c r="UJ25" s="23"/>
      <c r="UK25" s="23"/>
      <c r="UL25" s="23"/>
      <c r="UM25" s="23"/>
      <c r="UN25" s="23"/>
      <c r="UO25" s="23"/>
      <c r="UP25" s="23"/>
      <c r="UQ25" s="23"/>
      <c r="UR25" s="23"/>
      <c r="US25" s="23"/>
      <c r="UT25" s="23"/>
      <c r="UU25" s="23"/>
      <c r="UV25" s="23"/>
      <c r="UW25" s="23"/>
      <c r="UX25" s="23"/>
      <c r="UY25" s="23"/>
      <c r="UZ25" s="23"/>
      <c r="VA25" s="23"/>
      <c r="VB25" s="23"/>
      <c r="VC25" s="23"/>
      <c r="VD25" s="23"/>
      <c r="VE25" s="23"/>
      <c r="VF25" s="23"/>
      <c r="VG25" s="23"/>
      <c r="VH25" s="23"/>
      <c r="VI25" s="23"/>
      <c r="VJ25" s="23"/>
      <c r="VK25" s="23"/>
      <c r="VL25" s="23"/>
      <c r="VM25" s="23"/>
      <c r="VN25" s="23"/>
      <c r="VO25" s="23"/>
      <c r="VP25" s="23"/>
      <c r="VQ25" s="23"/>
      <c r="VR25" s="23"/>
      <c r="VS25" s="23"/>
      <c r="VT25" s="23"/>
      <c r="VU25" s="23"/>
      <c r="VV25" s="23"/>
      <c r="VW25" s="23"/>
      <c r="VX25" s="23"/>
      <c r="VY25" s="23"/>
      <c r="VZ25" s="23"/>
      <c r="WA25" s="23"/>
      <c r="WB25" s="23"/>
      <c r="WC25" s="23"/>
      <c r="WD25" s="23"/>
      <c r="WE25" s="23"/>
      <c r="WF25" s="23"/>
      <c r="WG25" s="23"/>
      <c r="WH25" s="23"/>
      <c r="WI25" s="23"/>
      <c r="WJ25" s="23"/>
      <c r="WK25" s="23"/>
      <c r="WL25" s="23"/>
      <c r="WM25" s="23"/>
      <c r="WN25" s="23"/>
      <c r="WO25" s="23"/>
      <c r="WP25" s="23"/>
      <c r="WQ25" s="23"/>
      <c r="WR25" s="23"/>
      <c r="WS25" s="23"/>
      <c r="WT25" s="23"/>
      <c r="WU25" s="23"/>
      <c r="WV25" s="23"/>
      <c r="WW25" s="23"/>
      <c r="WX25" s="23"/>
      <c r="WY25" s="23"/>
      <c r="WZ25" s="23"/>
      <c r="XA25" s="23"/>
      <c r="XB25" s="23"/>
      <c r="XC25" s="23"/>
      <c r="XD25" s="23"/>
      <c r="XE25" s="23"/>
      <c r="XF25" s="23"/>
      <c r="XG25" s="23"/>
      <c r="XH25" s="23"/>
      <c r="XI25" s="23"/>
      <c r="XJ25" s="23"/>
      <c r="XK25" s="23"/>
      <c r="XL25" s="23"/>
      <c r="XM25" s="23"/>
      <c r="XN25" s="23"/>
      <c r="XO25" s="23"/>
      <c r="XP25" s="23"/>
      <c r="XQ25" s="23"/>
      <c r="XR25" s="23"/>
      <c r="XS25" s="23"/>
      <c r="XT25" s="23"/>
      <c r="XU25" s="23"/>
      <c r="XV25" s="23"/>
      <c r="XW25" s="23"/>
      <c r="XX25" s="23"/>
      <c r="XY25" s="23"/>
      <c r="XZ25" s="23"/>
      <c r="YA25" s="23"/>
      <c r="YB25" s="23"/>
      <c r="YC25" s="23"/>
      <c r="YD25" s="23"/>
      <c r="YE25" s="23"/>
      <c r="YF25" s="23"/>
      <c r="YG25" s="23"/>
      <c r="YH25" s="23"/>
      <c r="YI25" s="23"/>
      <c r="YJ25" s="23"/>
      <c r="YK25" s="23"/>
      <c r="YL25" s="23"/>
      <c r="YM25" s="23"/>
      <c r="YN25" s="23"/>
      <c r="YO25" s="23"/>
      <c r="YP25" s="23"/>
      <c r="YQ25" s="23"/>
      <c r="YR25" s="23"/>
      <c r="YS25" s="23"/>
      <c r="YT25" s="23"/>
      <c r="YU25" s="23"/>
      <c r="YV25" s="23"/>
      <c r="YW25" s="23"/>
      <c r="YX25" s="23"/>
      <c r="YY25" s="23"/>
      <c r="YZ25" s="23"/>
      <c r="ZA25" s="23"/>
      <c r="ZB25" s="23"/>
      <c r="ZC25" s="23"/>
      <c r="ZD25" s="23"/>
      <c r="ZE25" s="23"/>
      <c r="ZF25" s="23"/>
      <c r="ZG25" s="23"/>
      <c r="ZH25" s="23"/>
      <c r="ZI25" s="23"/>
      <c r="ZJ25" s="23"/>
      <c r="ZK25" s="23"/>
      <c r="ZL25" s="23"/>
      <c r="ZM25" s="23"/>
      <c r="ZN25" s="23"/>
      <c r="ZO25" s="23"/>
      <c r="ZP25" s="23"/>
      <c r="ZQ25" s="23"/>
      <c r="ZR25" s="23"/>
      <c r="ZS25" s="23"/>
      <c r="ZT25" s="23"/>
      <c r="ZU25" s="23"/>
      <c r="ZV25" s="23"/>
      <c r="ZW25" s="23"/>
      <c r="ZX25" s="23"/>
      <c r="ZY25" s="23"/>
      <c r="ZZ25" s="23"/>
      <c r="AAA25" s="23"/>
      <c r="AAB25" s="23"/>
      <c r="AAC25" s="23"/>
      <c r="AAD25" s="23"/>
      <c r="AAE25" s="23"/>
      <c r="AAF25" s="23"/>
      <c r="AAG25" s="23"/>
      <c r="AAH25" s="23"/>
      <c r="AAI25" s="23"/>
      <c r="AAJ25" s="23"/>
      <c r="AAK25" s="23"/>
      <c r="AAL25" s="23"/>
      <c r="AAM25" s="23"/>
      <c r="AAN25" s="23"/>
      <c r="AAO25" s="23"/>
      <c r="AAP25" s="23"/>
      <c r="AAQ25" s="23"/>
      <c r="AAR25" s="23"/>
      <c r="AAS25" s="23"/>
      <c r="AAT25" s="23"/>
      <c r="AAU25" s="23"/>
      <c r="AAV25" s="23"/>
      <c r="AAW25" s="23"/>
      <c r="AAX25" s="23"/>
      <c r="AAY25" s="23"/>
      <c r="AAZ25" s="23"/>
      <c r="ABA25" s="23"/>
      <c r="ABB25" s="23"/>
      <c r="ABC25" s="23"/>
      <c r="ABD25" s="23"/>
      <c r="ABE25" s="23"/>
      <c r="ABF25" s="23"/>
      <c r="ABG25" s="23"/>
      <c r="ABH25" s="23"/>
      <c r="ABI25" s="23"/>
      <c r="ABJ25" s="23"/>
      <c r="ABK25" s="23"/>
      <c r="ABL25" s="23"/>
      <c r="ABM25" s="23"/>
      <c r="ABN25" s="23"/>
      <c r="ABO25" s="23"/>
      <c r="ABP25" s="23"/>
      <c r="ABQ25" s="23"/>
      <c r="ABR25" s="23"/>
      <c r="ABS25" s="23"/>
      <c r="ABT25" s="23"/>
      <c r="ABU25" s="23"/>
      <c r="ABV25" s="23"/>
      <c r="ABW25" s="23"/>
      <c r="ABX25" s="23"/>
      <c r="ABY25" s="23"/>
      <c r="ABZ25" s="23"/>
      <c r="ACA25" s="23"/>
      <c r="ACB25" s="23"/>
      <c r="ACC25" s="23"/>
      <c r="ACD25" s="23"/>
      <c r="ACE25" s="23"/>
      <c r="ACF25" s="23"/>
      <c r="ACG25" s="23"/>
      <c r="ACH25" s="23"/>
      <c r="ACI25" s="23"/>
      <c r="ACJ25" s="23"/>
      <c r="ACK25" s="23"/>
      <c r="ACL25" s="23"/>
      <c r="ACM25" s="23"/>
      <c r="ACN25" s="23"/>
      <c r="ACO25" s="23"/>
      <c r="ACP25" s="23"/>
      <c r="ACQ25" s="23"/>
      <c r="ACR25" s="23"/>
      <c r="ACS25" s="23"/>
      <c r="ACT25" s="23"/>
      <c r="ACU25" s="23"/>
      <c r="ACV25" s="23"/>
      <c r="ACW25" s="23"/>
      <c r="ACX25" s="23"/>
      <c r="ACY25" s="23"/>
      <c r="ACZ25" s="23"/>
      <c r="ADA25" s="23"/>
      <c r="ADB25" s="23"/>
      <c r="ADC25" s="23"/>
      <c r="ADD25" s="23"/>
      <c r="ADE25" s="23"/>
      <c r="ADF25" s="23"/>
      <c r="ADG25" s="23"/>
      <c r="ADH25" s="23"/>
      <c r="ADI25" s="23"/>
      <c r="ADJ25" s="23"/>
      <c r="ADK25" s="23"/>
      <c r="ADL25" s="23"/>
      <c r="ADM25" s="23"/>
      <c r="ADN25" s="23"/>
      <c r="ADO25" s="23"/>
      <c r="ADP25" s="23"/>
      <c r="ADQ25" s="23"/>
      <c r="ADR25" s="23"/>
      <c r="ADS25" s="23"/>
      <c r="ADT25" s="23"/>
      <c r="ADU25" s="23"/>
      <c r="ADV25" s="23"/>
      <c r="ADW25" s="23"/>
      <c r="ADX25" s="23"/>
      <c r="ADY25" s="23"/>
      <c r="ADZ25" s="23"/>
      <c r="AEA25" s="23"/>
      <c r="AEB25" s="23"/>
      <c r="AEC25" s="23"/>
      <c r="AED25" s="23"/>
      <c r="AEE25" s="23"/>
      <c r="AEF25" s="23"/>
      <c r="AEG25" s="23"/>
      <c r="AEH25" s="23"/>
      <c r="AEI25" s="23"/>
      <c r="AEJ25" s="23"/>
      <c r="AEK25" s="23"/>
      <c r="AEL25" s="23"/>
      <c r="AEM25" s="23"/>
      <c r="AEN25" s="23"/>
      <c r="AEO25" s="23"/>
      <c r="AEP25" s="23"/>
      <c r="AEQ25" s="23"/>
      <c r="AER25" s="23"/>
      <c r="AES25" s="23"/>
      <c r="AET25" s="23"/>
      <c r="AEU25" s="23"/>
      <c r="AEV25" s="23"/>
      <c r="AEW25" s="23"/>
      <c r="AEX25" s="23"/>
      <c r="AEY25" s="23"/>
      <c r="AEZ25" s="23"/>
      <c r="AFA25" s="23"/>
      <c r="AFB25" s="23"/>
      <c r="AFC25" s="23"/>
      <c r="AFD25" s="23"/>
      <c r="AFE25" s="23"/>
      <c r="AFF25" s="23"/>
      <c r="AFG25" s="23"/>
      <c r="AFH25" s="23"/>
      <c r="AFI25" s="23"/>
      <c r="AFJ25" s="23"/>
      <c r="AFK25" s="23"/>
      <c r="AFL25" s="23"/>
      <c r="AFM25" s="23"/>
      <c r="AFN25" s="23"/>
      <c r="AFO25" s="23"/>
      <c r="AFP25" s="23"/>
      <c r="AFQ25" s="23"/>
      <c r="AFR25" s="23"/>
      <c r="AFS25" s="23"/>
      <c r="AFT25" s="23"/>
      <c r="AFU25" s="23"/>
      <c r="AFV25" s="23"/>
      <c r="AFW25" s="23"/>
      <c r="AFX25" s="23"/>
      <c r="AFY25" s="23"/>
      <c r="AFZ25" s="23"/>
      <c r="AGA25" s="23"/>
      <c r="AGB25" s="23"/>
      <c r="AGC25" s="23"/>
      <c r="AGD25" s="23"/>
      <c r="AGE25" s="23"/>
      <c r="AGF25" s="23"/>
      <c r="AGG25" s="23"/>
      <c r="AGH25" s="23"/>
      <c r="AGI25" s="23"/>
      <c r="AGJ25" s="23"/>
      <c r="AGK25" s="23"/>
      <c r="AGL25" s="23"/>
      <c r="AGM25" s="23"/>
      <c r="AGN25" s="23"/>
      <c r="AGO25" s="23"/>
      <c r="AGP25" s="23"/>
      <c r="AGQ25" s="23"/>
      <c r="AGR25" s="23"/>
      <c r="AGS25" s="23"/>
      <c r="AGT25" s="23"/>
      <c r="AGU25" s="23"/>
      <c r="AGV25" s="23"/>
      <c r="AGW25" s="23"/>
      <c r="AGX25" s="23"/>
      <c r="AGY25" s="23"/>
      <c r="AGZ25" s="23"/>
      <c r="AHA25" s="23"/>
      <c r="AHB25" s="23"/>
      <c r="AHC25" s="23"/>
      <c r="AHD25" s="23"/>
      <c r="AHE25" s="23"/>
      <c r="AHF25" s="23"/>
      <c r="AHG25" s="23"/>
      <c r="AHH25" s="23"/>
      <c r="AHI25" s="23"/>
      <c r="AHJ25" s="23"/>
      <c r="AHK25" s="23"/>
      <c r="AHL25" s="23"/>
      <c r="AHM25" s="23"/>
      <c r="AHN25" s="23"/>
      <c r="AHO25" s="23"/>
      <c r="AHP25" s="23"/>
      <c r="AHQ25" s="23"/>
      <c r="AHR25" s="23"/>
      <c r="AHS25" s="23"/>
      <c r="AHT25" s="23"/>
      <c r="AHU25" s="23"/>
      <c r="AHV25" s="23"/>
      <c r="AHW25" s="23"/>
      <c r="AHX25" s="23"/>
      <c r="AHY25" s="23"/>
      <c r="AHZ25" s="23"/>
      <c r="AIA25" s="23"/>
      <c r="AIB25" s="23"/>
      <c r="AIC25" s="23"/>
      <c r="AID25" s="23"/>
      <c r="AIE25" s="23"/>
      <c r="AIF25" s="23"/>
      <c r="AIG25" s="23"/>
      <c r="AIH25" s="23"/>
      <c r="AII25" s="23"/>
      <c r="AIJ25" s="23"/>
      <c r="AIK25" s="23"/>
      <c r="AIL25" s="23"/>
      <c r="AIM25" s="23"/>
      <c r="AIN25" s="23"/>
      <c r="AIO25" s="23"/>
      <c r="AIP25" s="23"/>
      <c r="AIQ25" s="23"/>
      <c r="AIR25" s="23"/>
      <c r="AIS25" s="23"/>
      <c r="AIT25" s="23"/>
      <c r="AIU25" s="23"/>
      <c r="AIV25" s="23"/>
      <c r="AIW25" s="23"/>
      <c r="AIX25" s="23"/>
      <c r="AIY25" s="23"/>
      <c r="AIZ25" s="23"/>
      <c r="AJA25" s="23"/>
      <c r="AJB25" s="23"/>
      <c r="AJC25" s="23"/>
      <c r="AJD25" s="23"/>
      <c r="AJE25" s="23"/>
      <c r="AJF25" s="23"/>
      <c r="AJG25" s="23"/>
      <c r="AJH25" s="23"/>
      <c r="AJI25" s="23"/>
      <c r="AJJ25" s="23"/>
      <c r="AJK25" s="23"/>
      <c r="AJL25" s="23"/>
      <c r="AJM25" s="23"/>
      <c r="AJN25" s="23"/>
      <c r="AJO25" s="23"/>
      <c r="AJP25" s="23"/>
      <c r="AJQ25" s="23"/>
      <c r="AJR25" s="23"/>
      <c r="AJS25" s="23"/>
      <c r="AJT25" s="23"/>
      <c r="AJU25" s="23"/>
      <c r="AJV25" s="23"/>
      <c r="AJW25" s="23"/>
      <c r="AJX25" s="23"/>
      <c r="AJY25" s="23"/>
      <c r="AJZ25" s="23"/>
      <c r="AKA25" s="23"/>
      <c r="AKB25" s="23"/>
      <c r="AKC25" s="23"/>
      <c r="AKD25" s="23"/>
      <c r="AKE25" s="23"/>
      <c r="AKF25" s="23"/>
      <c r="AKG25" s="23"/>
      <c r="AKH25" s="23"/>
      <c r="AKI25" s="23"/>
      <c r="AKJ25" s="23"/>
      <c r="AKK25" s="23"/>
      <c r="AKL25" s="23"/>
      <c r="AKM25" s="23"/>
      <c r="AKN25" s="23"/>
      <c r="AKO25" s="23"/>
      <c r="AKP25" s="23"/>
      <c r="AKQ25" s="23"/>
      <c r="AKR25" s="23"/>
      <c r="AKS25" s="23"/>
      <c r="AKT25" s="23"/>
      <c r="AKU25" s="23"/>
      <c r="AKV25" s="23"/>
      <c r="AKW25" s="23"/>
      <c r="AKX25" s="23"/>
      <c r="AKY25" s="23"/>
      <c r="AKZ25" s="23"/>
      <c r="ALA25" s="23"/>
      <c r="ALB25" s="23"/>
      <c r="ALC25" s="23"/>
      <c r="ALD25" s="23"/>
      <c r="ALE25" s="23"/>
      <c r="ALF25" s="23"/>
      <c r="ALG25" s="23"/>
      <c r="ALH25" s="23"/>
      <c r="ALI25" s="23"/>
      <c r="ALJ25" s="23"/>
      <c r="ALK25" s="23"/>
      <c r="ALL25" s="23"/>
      <c r="ALM25" s="23"/>
      <c r="ALN25" s="23"/>
      <c r="ALO25" s="23"/>
      <c r="ALP25" s="23"/>
      <c r="ALQ25" s="23"/>
      <c r="ALR25" s="23"/>
      <c r="ALS25" s="23"/>
      <c r="ALT25" s="23"/>
      <c r="ALU25" s="23"/>
      <c r="ALV25" s="23"/>
      <c r="ALW25" s="23"/>
      <c r="ALX25" s="23"/>
      <c r="ALY25" s="23"/>
      <c r="ALZ25" s="23"/>
    </row>
    <row r="26" spans="1:1014" ht="18" customHeight="1" x14ac:dyDescent="0.25">
      <c r="A26" s="13"/>
      <c r="C26" s="13"/>
      <c r="D26" s="13"/>
      <c r="F26" s="13"/>
    </row>
    <row r="27" spans="1:1014" ht="18" customHeight="1" x14ac:dyDescent="0.25">
      <c r="A27" s="34" t="s">
        <v>13</v>
      </c>
      <c r="B27" s="34"/>
      <c r="C27" s="34"/>
      <c r="D27" s="34"/>
      <c r="E27" s="34"/>
      <c r="F27" s="34"/>
      <c r="G27" s="34"/>
      <c r="H27" s="34"/>
      <c r="I27" s="34"/>
    </row>
    <row r="28" spans="1:1014" ht="18" customHeight="1" x14ac:dyDescent="0.25">
      <c r="A28" s="16" t="s">
        <v>9</v>
      </c>
      <c r="B28" s="31" t="s">
        <v>10</v>
      </c>
      <c r="C28" s="16" t="s">
        <v>1</v>
      </c>
      <c r="D28" s="16" t="s">
        <v>2</v>
      </c>
      <c r="E28" s="16" t="s">
        <v>3</v>
      </c>
      <c r="F28" s="16" t="s">
        <v>5</v>
      </c>
      <c r="G28" s="16" t="s">
        <v>7</v>
      </c>
      <c r="H28" s="62"/>
      <c r="I28" s="62" t="s">
        <v>11</v>
      </c>
    </row>
    <row r="29" spans="1:1014" ht="18" customHeight="1" x14ac:dyDescent="0.25">
      <c r="A29" s="11">
        <v>1</v>
      </c>
      <c r="B29" s="38">
        <v>1049</v>
      </c>
      <c r="C29" s="39">
        <f>IFERROR((VLOOKUP(B29,INSCRITOS!A:B,2,0)),"")</f>
        <v>105737</v>
      </c>
      <c r="D29" s="39" t="str">
        <f>IFERROR((VLOOKUP(B29,INSCRITOS!A:C,3,0)),"")</f>
        <v>INF</v>
      </c>
      <c r="E29" s="40" t="str">
        <f>IFERROR((VLOOKUP(B29,INSCRITOS!A:D,4,0)),"")</f>
        <v>Francisco Gomes</v>
      </c>
      <c r="F29" s="39" t="str">
        <f>IFERROR((VLOOKUP(B29,INSCRITOS!A:F,6,0)),"")</f>
        <v>M</v>
      </c>
      <c r="G29" s="40" t="str">
        <f>IFERROR((VLOOKUP(B29,INSCRITOS!A:H,8,0)),"")</f>
        <v>Sport Lisboa e Benfica</v>
      </c>
      <c r="H29" s="39" t="s">
        <v>480</v>
      </c>
      <c r="I29" s="56">
        <v>100</v>
      </c>
    </row>
    <row r="30" spans="1:1014" ht="18" customHeight="1" x14ac:dyDescent="0.25">
      <c r="A30" s="11">
        <v>2</v>
      </c>
      <c r="B30" s="38">
        <v>325</v>
      </c>
      <c r="C30" s="39">
        <f>IFERROR((VLOOKUP(B30,INSCRITOS!A:B,2,0)),"")</f>
        <v>103405</v>
      </c>
      <c r="D30" s="39" t="str">
        <f>IFERROR((VLOOKUP(B30,INSCRITOS!A:C,3,0)),"")</f>
        <v>INF</v>
      </c>
      <c r="E30" s="40" t="str">
        <f>IFERROR((VLOOKUP(B30,INSCRITOS!A:D,4,0)),"")</f>
        <v>João Prudencio</v>
      </c>
      <c r="F30" s="39" t="str">
        <f>IFERROR((VLOOKUP(B30,INSCRITOS!A:F,6,0)),"")</f>
        <v>M</v>
      </c>
      <c r="G30" s="40" t="str">
        <f>IFERROR((VLOOKUP(B30,INSCRITOS!A:H,8,0)),"")</f>
        <v>Sport Lisboa e Benfica</v>
      </c>
      <c r="H30" s="39" t="s">
        <v>481</v>
      </c>
      <c r="I30" s="56">
        <v>99</v>
      </c>
    </row>
    <row r="31" spans="1:1014" ht="18" customHeight="1" x14ac:dyDescent="0.25">
      <c r="A31" s="11">
        <v>3</v>
      </c>
      <c r="B31" s="38">
        <v>643</v>
      </c>
      <c r="C31" s="39">
        <f>IFERROR((VLOOKUP(B31,INSCRITOS!A:B,2,0)),"")</f>
        <v>105135</v>
      </c>
      <c r="D31" s="39" t="str">
        <f>IFERROR((VLOOKUP(B31,INSCRITOS!A:C,3,0)),"")</f>
        <v>INF</v>
      </c>
      <c r="E31" s="40" t="str">
        <f>IFERROR((VLOOKUP(B31,INSCRITOS!A:D,4,0)),"")</f>
        <v>Rafael Ebrero</v>
      </c>
      <c r="F31" s="39" t="str">
        <f>IFERROR((VLOOKUP(B31,INSCRITOS!A:F,6,0)),"")</f>
        <v>M</v>
      </c>
      <c r="G31" s="40" t="str">
        <f>IFERROR((VLOOKUP(B31,INSCRITOS!A:H,8,0)),"")</f>
        <v>Peniche Amigos Clube/ Não federado</v>
      </c>
      <c r="H31" s="39" t="s">
        <v>482</v>
      </c>
      <c r="I31" s="56"/>
    </row>
    <row r="32" spans="1:1014" ht="18" customHeight="1" x14ac:dyDescent="0.25">
      <c r="A32" s="11">
        <v>4</v>
      </c>
      <c r="B32" s="38">
        <v>1048</v>
      </c>
      <c r="C32" s="39">
        <f>IFERROR((VLOOKUP(B32,INSCRITOS!A:B,2,0)),"")</f>
        <v>105736</v>
      </c>
      <c r="D32" s="39" t="str">
        <f>IFERROR((VLOOKUP(B32,INSCRITOS!A:C,3,0)),"")</f>
        <v>INF</v>
      </c>
      <c r="E32" s="40" t="str">
        <f>IFERROR((VLOOKUP(B32,INSCRITOS!A:D,4,0)),"")</f>
        <v>Manuel Gomes</v>
      </c>
      <c r="F32" s="39" t="str">
        <f>IFERROR((VLOOKUP(B32,INSCRITOS!A:F,6,0)),"")</f>
        <v>M</v>
      </c>
      <c r="G32" s="40" t="str">
        <f>IFERROR((VLOOKUP(B32,INSCRITOS!A:H,8,0)),"")</f>
        <v>Sport Lisboa e Benfica</v>
      </c>
      <c r="H32" s="39" t="s">
        <v>483</v>
      </c>
      <c r="I32" s="56">
        <v>98</v>
      </c>
    </row>
    <row r="33" spans="1:9" ht="18" customHeight="1" x14ac:dyDescent="0.25">
      <c r="A33" s="11">
        <v>5</v>
      </c>
      <c r="B33" s="38">
        <v>1058</v>
      </c>
      <c r="C33" s="39">
        <f>IFERROR((VLOOKUP(B33,INSCRITOS!A:B,2,0)),"")</f>
        <v>105808</v>
      </c>
      <c r="D33" s="39" t="str">
        <f>IFERROR((VLOOKUP(B33,INSCRITOS!A:C,3,0)),"")</f>
        <v>INF</v>
      </c>
      <c r="E33" s="40" t="str">
        <f>IFERROR((VLOOKUP(B33,INSCRITOS!A:D,4,0)),"")</f>
        <v>Tiago Madeira</v>
      </c>
      <c r="F33" s="39" t="str">
        <f>IFERROR((VLOOKUP(B33,INSCRITOS!A:F,6,0)),"")</f>
        <v>M</v>
      </c>
      <c r="G33" s="40" t="str">
        <f>IFERROR((VLOOKUP(B33,INSCRITOS!A:H,8,0)),"")</f>
        <v>Peniche Amigos Clube</v>
      </c>
      <c r="H33" s="39" t="s">
        <v>484</v>
      </c>
      <c r="I33" s="56">
        <v>97</v>
      </c>
    </row>
    <row r="34" spans="1:9" ht="18" customHeight="1" x14ac:dyDescent="0.25">
      <c r="A34" s="11">
        <v>6</v>
      </c>
      <c r="B34" s="38">
        <v>246</v>
      </c>
      <c r="C34" s="39">
        <f>IFERROR((VLOOKUP(B34,INSCRITOS!A:B,2,0)),"")</f>
        <v>104198</v>
      </c>
      <c r="D34" s="39" t="str">
        <f>IFERROR((VLOOKUP(B34,INSCRITOS!A:C,3,0)),"")</f>
        <v>INF</v>
      </c>
      <c r="E34" s="40" t="str">
        <f>IFERROR((VLOOKUP(B34,INSCRITOS!A:D,4,0)),"")</f>
        <v>Tiago Ferreira</v>
      </c>
      <c r="F34" s="39" t="str">
        <f>IFERROR((VLOOKUP(B34,INSCRITOS!A:F,6,0)),"")</f>
        <v>M</v>
      </c>
      <c r="G34" s="40" t="str">
        <f>IFERROR((VLOOKUP(B34,INSCRITOS!A:H,8,0)),"")</f>
        <v>Sport Lisboa e Benfica/ Não federado</v>
      </c>
      <c r="H34" s="39" t="s">
        <v>485</v>
      </c>
      <c r="I34" s="56"/>
    </row>
    <row r="35" spans="1:9" ht="18" customHeight="1" x14ac:dyDescent="0.25">
      <c r="A35" s="11">
        <v>7</v>
      </c>
      <c r="B35" s="38">
        <v>165</v>
      </c>
      <c r="C35" s="39">
        <f>IFERROR((VLOOKUP(B35,INSCRITOS!A:B,2,0)),"")</f>
        <v>106684</v>
      </c>
      <c r="D35" s="39" t="str">
        <f>IFERROR((VLOOKUP(B35,INSCRITOS!A:C,3,0)),"")</f>
        <v>INF</v>
      </c>
      <c r="E35" s="40" t="str">
        <f>IFERROR((VLOOKUP(B35,INSCRITOS!A:D,4,0)),"")</f>
        <v>Diogo Ribeiro</v>
      </c>
      <c r="F35" s="39" t="str">
        <f>IFERROR((VLOOKUP(B35,INSCRITOS!A:F,6,0)),"")</f>
        <v>M</v>
      </c>
      <c r="G35" s="40" t="str">
        <f>IFERROR((VLOOKUP(B35,INSCRITOS!A:H,8,0)),"")</f>
        <v>SFRAA TRIATLO</v>
      </c>
      <c r="H35" s="39" t="s">
        <v>486</v>
      </c>
      <c r="I35" s="56">
        <v>96</v>
      </c>
    </row>
    <row r="36" spans="1:9" ht="18" customHeight="1" x14ac:dyDescent="0.25">
      <c r="A36" s="11">
        <v>8</v>
      </c>
      <c r="B36" s="38">
        <v>269</v>
      </c>
      <c r="C36" s="39">
        <f>IFERROR((VLOOKUP(B36,INSCRITOS!A:B,2,0)),"")</f>
        <v>106756</v>
      </c>
      <c r="D36" s="39" t="str">
        <f>IFERROR((VLOOKUP(B36,INSCRITOS!A:C,3,0)),"")</f>
        <v>INF</v>
      </c>
      <c r="E36" s="40" t="str">
        <f>IFERROR((VLOOKUP(B36,INSCRITOS!A:D,4,0)),"")</f>
        <v>Hernani Mauricio</v>
      </c>
      <c r="F36" s="39" t="str">
        <f>IFERROR((VLOOKUP(B36,INSCRITOS!A:F,6,0)),"")</f>
        <v>M</v>
      </c>
      <c r="G36" s="40" t="str">
        <f>IFERROR((VLOOKUP(B36,INSCRITOS!A:H,8,0)),"")</f>
        <v>Sport Lisboa e Benfica</v>
      </c>
      <c r="H36" s="39" t="s">
        <v>487</v>
      </c>
      <c r="I36" s="56">
        <v>95</v>
      </c>
    </row>
    <row r="37" spans="1:9" ht="18" customHeight="1" x14ac:dyDescent="0.25">
      <c r="A37" s="11">
        <v>9</v>
      </c>
      <c r="B37" s="38">
        <v>1086</v>
      </c>
      <c r="C37" s="39">
        <f>IFERROR((VLOOKUP(B37,INSCRITOS!A:B,2,0)),"")</f>
        <v>105872</v>
      </c>
      <c r="D37" s="39" t="str">
        <f>IFERROR((VLOOKUP(B37,INSCRITOS!A:C,3,0)),"")</f>
        <v>INF</v>
      </c>
      <c r="E37" s="40" t="str">
        <f>IFERROR((VLOOKUP(B37,INSCRITOS!A:D,4,0)),"")</f>
        <v>Rodrigo Gato</v>
      </c>
      <c r="F37" s="39" t="str">
        <f>IFERROR((VLOOKUP(B37,INSCRITOS!A:F,6,0)),"")</f>
        <v>M</v>
      </c>
      <c r="G37" s="40" t="str">
        <f>IFERROR((VLOOKUP(B37,INSCRITOS!A:H,8,0)),"")</f>
        <v>Clube de Natação da Amadora</v>
      </c>
      <c r="H37" s="39" t="s">
        <v>488</v>
      </c>
      <c r="I37" s="56">
        <v>94</v>
      </c>
    </row>
    <row r="38" spans="1:9" ht="18" customHeight="1" x14ac:dyDescent="0.25">
      <c r="A38" s="11">
        <v>10</v>
      </c>
      <c r="B38" s="38">
        <v>5333</v>
      </c>
      <c r="C38" s="39">
        <f>IFERROR((VLOOKUP(B38,INSCRITOS!A:B,2,0)),"")</f>
        <v>0</v>
      </c>
      <c r="D38" s="39" t="str">
        <f>IFERROR((VLOOKUP(B38,INSCRITOS!A:C,3,0)),"")</f>
        <v>INF</v>
      </c>
      <c r="E38" s="40" t="str">
        <f>IFERROR((VLOOKUP(B38,INSCRITOS!A:D,4,0)),"")</f>
        <v>João Nascimento</v>
      </c>
      <c r="F38" s="39" t="str">
        <f>IFERROR((VLOOKUP(B38,INSCRITOS!A:F,6,0)),"")</f>
        <v>M</v>
      </c>
      <c r="G38" s="40" t="str">
        <f>IFERROR((VLOOKUP(B38,INSCRITOS!A:H,8,0)),"")</f>
        <v>Não federado</v>
      </c>
      <c r="H38" s="39" t="s">
        <v>489</v>
      </c>
      <c r="I38" s="56"/>
    </row>
    <row r="39" spans="1:9" ht="18" customHeight="1" x14ac:dyDescent="0.25">
      <c r="A39" s="11">
        <v>11</v>
      </c>
      <c r="B39" s="38">
        <v>1410</v>
      </c>
      <c r="C39" s="39">
        <f>IFERROR((VLOOKUP(B39,INSCRITOS!A:B,2,0)),"")</f>
        <v>106409</v>
      </c>
      <c r="D39" s="39" t="str">
        <f>IFERROR((VLOOKUP(B39,INSCRITOS!A:C,3,0)),"")</f>
        <v>INF</v>
      </c>
      <c r="E39" s="40" t="str">
        <f>IFERROR((VLOOKUP(B39,INSCRITOS!A:D,4,0)),"")</f>
        <v xml:space="preserve">Guilherme Rebelo </v>
      </c>
      <c r="F39" s="39" t="str">
        <f>IFERROR((VLOOKUP(B39,INSCRITOS!A:F,6,0)),"")</f>
        <v>M</v>
      </c>
      <c r="G39" s="40" t="str">
        <f>IFERROR((VLOOKUP(B39,INSCRITOS!A:H,8,0)),"")</f>
        <v>Pimpões Triatlo</v>
      </c>
      <c r="H39" s="39" t="s">
        <v>490</v>
      </c>
      <c r="I39" s="56">
        <v>93</v>
      </c>
    </row>
    <row r="40" spans="1:9" ht="18" customHeight="1" x14ac:dyDescent="0.25">
      <c r="A40" s="11">
        <v>12</v>
      </c>
      <c r="B40" s="38">
        <v>5366</v>
      </c>
      <c r="C40" s="39">
        <f>IFERROR((VLOOKUP(B40,INSCRITOS!A:B,2,0)),"")</f>
        <v>0</v>
      </c>
      <c r="D40" s="39" t="str">
        <f>IFERROR((VLOOKUP(B40,INSCRITOS!A:C,3,0)),"")</f>
        <v>INF</v>
      </c>
      <c r="E40" s="40" t="str">
        <f>IFERROR((VLOOKUP(B40,INSCRITOS!A:D,4,0)),"")</f>
        <v>Samuel Parisot</v>
      </c>
      <c r="F40" s="39" t="str">
        <f>IFERROR((VLOOKUP(B40,INSCRITOS!A:F,6,0)),"")</f>
        <v>M</v>
      </c>
      <c r="G40" s="40" t="str">
        <f>IFERROR((VLOOKUP(B40,INSCRITOS!A:H,8,0)),"")</f>
        <v>Não federado</v>
      </c>
      <c r="H40" s="39" t="s">
        <v>491</v>
      </c>
      <c r="I40" s="56"/>
    </row>
    <row r="41" spans="1:9" ht="18" customHeight="1" x14ac:dyDescent="0.25">
      <c r="A41" s="11">
        <v>13</v>
      </c>
      <c r="B41" s="38">
        <v>1426</v>
      </c>
      <c r="C41" s="39">
        <f>IFERROR((VLOOKUP(B41,INSCRITOS!A:B,2,0)),"")</f>
        <v>106527</v>
      </c>
      <c r="D41" s="39" t="str">
        <f>IFERROR((VLOOKUP(B41,INSCRITOS!A:C,3,0)),"")</f>
        <v>INF</v>
      </c>
      <c r="E41" s="40" t="str">
        <f>IFERROR((VLOOKUP(B41,INSCRITOS!A:D,4,0)),"")</f>
        <v>Vasco Ferreira</v>
      </c>
      <c r="F41" s="39" t="str">
        <f>IFERROR((VLOOKUP(B41,INSCRITOS!A:F,6,0)),"")</f>
        <v>M</v>
      </c>
      <c r="G41" s="40" t="str">
        <f>IFERROR((VLOOKUP(B41,INSCRITOS!A:H,8,0)),"")</f>
        <v>Peniche Amigos Clube</v>
      </c>
      <c r="H41" s="39" t="s">
        <v>492</v>
      </c>
      <c r="I41" s="56">
        <v>92</v>
      </c>
    </row>
    <row r="42" spans="1:9" ht="18" customHeight="1" x14ac:dyDescent="0.25">
      <c r="A42" s="13"/>
      <c r="B42" s="63"/>
      <c r="C42" s="13"/>
      <c r="D42" s="13"/>
      <c r="F42" s="13"/>
      <c r="I42" s="59"/>
    </row>
    <row r="43" spans="1:9" ht="18" customHeight="1" x14ac:dyDescent="0.25">
      <c r="A43" s="34" t="s">
        <v>14</v>
      </c>
      <c r="B43" s="34"/>
      <c r="C43" s="34"/>
      <c r="D43" s="34"/>
      <c r="E43" s="34"/>
      <c r="F43" s="34"/>
      <c r="G43" s="34"/>
      <c r="H43" s="34"/>
      <c r="I43" s="34"/>
    </row>
    <row r="44" spans="1:9" ht="18" customHeight="1" x14ac:dyDescent="0.25">
      <c r="A44" s="16" t="s">
        <v>9</v>
      </c>
      <c r="B44" s="31" t="s">
        <v>10</v>
      </c>
      <c r="C44" s="16" t="s">
        <v>1</v>
      </c>
      <c r="D44" s="16" t="s">
        <v>2</v>
      </c>
      <c r="E44" s="16" t="s">
        <v>3</v>
      </c>
      <c r="F44" s="16" t="s">
        <v>5</v>
      </c>
      <c r="G44" s="16" t="s">
        <v>7</v>
      </c>
      <c r="H44" s="62"/>
      <c r="I44" s="62" t="s">
        <v>11</v>
      </c>
    </row>
    <row r="45" spans="1:9" ht="18" customHeight="1" x14ac:dyDescent="0.25">
      <c r="A45" s="11">
        <v>1</v>
      </c>
      <c r="B45" s="38">
        <v>109</v>
      </c>
      <c r="C45" s="39">
        <f>IFERROR((VLOOKUP(B45,INSCRITOS!A:B,2,0)),"")</f>
        <v>103257</v>
      </c>
      <c r="D45" s="39" t="str">
        <f>IFERROR((VLOOKUP(B45,INSCRITOS!A:C,3,0)),"")</f>
        <v>INF</v>
      </c>
      <c r="E45" s="40" t="str">
        <f>IFERROR((VLOOKUP(B45,INSCRITOS!A:D,4,0)),"")</f>
        <v>Benedita Vaz</v>
      </c>
      <c r="F45" s="39" t="str">
        <f>IFERROR((VLOOKUP(B45,INSCRITOS!A:F,6,0)),"")</f>
        <v>F</v>
      </c>
      <c r="G45" s="40" t="str">
        <f>IFERROR((VLOOKUP(B45,INSCRITOS!A:H,8,0)),"")</f>
        <v>SFRAA TRIATLO</v>
      </c>
      <c r="H45" s="39" t="s">
        <v>493</v>
      </c>
      <c r="I45" s="56">
        <v>100</v>
      </c>
    </row>
    <row r="46" spans="1:9" ht="18" customHeight="1" x14ac:dyDescent="0.25">
      <c r="A46" s="11">
        <v>2</v>
      </c>
      <c r="B46" s="38">
        <v>936</v>
      </c>
      <c r="C46" s="39">
        <f>IFERROR((VLOOKUP(B46,INSCRITOS!A:B,2,0)),"")</f>
        <v>104691</v>
      </c>
      <c r="D46" s="39" t="str">
        <f>IFERROR((VLOOKUP(B46,INSCRITOS!A:C,3,0)),"")</f>
        <v>INF</v>
      </c>
      <c r="E46" s="40" t="str">
        <f>IFERROR((VLOOKUP(B46,INSCRITOS!A:D,4,0)),"")</f>
        <v>Maria Inês Nogueira</v>
      </c>
      <c r="F46" s="39" t="str">
        <f>IFERROR((VLOOKUP(B46,INSCRITOS!A:F,6,0)),"")</f>
        <v>F</v>
      </c>
      <c r="G46" s="40" t="str">
        <f>IFERROR((VLOOKUP(B46,INSCRITOS!A:H,8,0)),"")</f>
        <v>Sport Lisboa e Benfica</v>
      </c>
      <c r="H46" s="39" t="s">
        <v>494</v>
      </c>
      <c r="I46" s="56">
        <v>99</v>
      </c>
    </row>
    <row r="47" spans="1:9" ht="18" customHeight="1" x14ac:dyDescent="0.25">
      <c r="A47" s="11">
        <v>3</v>
      </c>
      <c r="B47" s="38">
        <v>5338</v>
      </c>
      <c r="C47" s="39">
        <f>IFERROR((VLOOKUP(B47,INSCRITOS!A:B,2,0)),"")</f>
        <v>106876</v>
      </c>
      <c r="D47" s="39" t="str">
        <f>IFERROR((VLOOKUP(B47,INSCRITOS!A:C,3,0)),"")</f>
        <v>INF</v>
      </c>
      <c r="E47" s="40" t="str">
        <f>IFERROR((VLOOKUP(B47,INSCRITOS!A:D,4,0)),"")</f>
        <v>Matilde Pais</v>
      </c>
      <c r="F47" s="39" t="str">
        <f>IFERROR((VLOOKUP(B47,INSCRITOS!A:F,6,0)),"")</f>
        <v>F</v>
      </c>
      <c r="G47" s="110" t="str">
        <f>IFERROR((VLOOKUP(B47,INSCRITOS!A:H,8,0)),"")</f>
        <v>Estoril Praia Credibom/ Não federado</v>
      </c>
      <c r="H47" s="111" t="s">
        <v>495</v>
      </c>
      <c r="I47" s="56"/>
    </row>
    <row r="48" spans="1:9" ht="18" customHeight="1" x14ac:dyDescent="0.25">
      <c r="A48" s="11">
        <v>4</v>
      </c>
      <c r="B48" s="38">
        <v>475</v>
      </c>
      <c r="C48" s="39">
        <f>IFERROR((VLOOKUP(B48,INSCRITOS!A:B,2,0)),"")</f>
        <v>105054</v>
      </c>
      <c r="D48" s="39" t="str">
        <f>IFERROR((VLOOKUP(B48,INSCRITOS!A:C,3,0)),"")</f>
        <v>INF</v>
      </c>
      <c r="E48" s="40" t="str">
        <f>IFERROR((VLOOKUP(B48,INSCRITOS!A:D,4,0)),"")</f>
        <v>Mariana MacKay</v>
      </c>
      <c r="F48" s="39" t="str">
        <f>IFERROR((VLOOKUP(B48,INSCRITOS!A:F,6,0)),"")</f>
        <v>F</v>
      </c>
      <c r="G48" s="40" t="str">
        <f>IFERROR((VLOOKUP(B48,INSCRITOS!A:H,8,0)),"")</f>
        <v>Sporting Clube de Portugal</v>
      </c>
      <c r="H48" s="39" t="s">
        <v>496</v>
      </c>
      <c r="I48" s="56">
        <v>98</v>
      </c>
    </row>
    <row r="49" spans="1:9" ht="18" customHeight="1" x14ac:dyDescent="0.25">
      <c r="A49" s="11">
        <v>5</v>
      </c>
      <c r="B49" s="38">
        <v>5372</v>
      </c>
      <c r="C49" s="39">
        <f>IFERROR((VLOOKUP(B49,INSCRITOS!A:B,2,0)),"")</f>
        <v>106877</v>
      </c>
      <c r="D49" s="39" t="str">
        <f>IFERROR((VLOOKUP(B49,INSCRITOS!A:C,3,0)),"")</f>
        <v>INF</v>
      </c>
      <c r="E49" s="40" t="str">
        <f>IFERROR((VLOOKUP(B49,INSCRITOS!A:D,4,0)),"")</f>
        <v>Francisca Moreira</v>
      </c>
      <c r="F49" s="39" t="str">
        <f>IFERROR((VLOOKUP(B49,INSCRITOS!A:F,6,0)),"")</f>
        <v>F</v>
      </c>
      <c r="G49" s="40" t="str">
        <f>IFERROR((VLOOKUP(B49,INSCRITOS!A:H,8,0)),"")</f>
        <v>Estoril Praia Credibom</v>
      </c>
      <c r="H49" s="39" t="s">
        <v>497</v>
      </c>
      <c r="I49" s="56">
        <v>97</v>
      </c>
    </row>
    <row r="50" spans="1:9" ht="18" customHeight="1" x14ac:dyDescent="0.25">
      <c r="A50" s="11">
        <v>6</v>
      </c>
      <c r="B50" s="38">
        <v>251</v>
      </c>
      <c r="C50" s="39">
        <f>IFERROR((VLOOKUP(B50,INSCRITOS!A:B,2,0)),"")</f>
        <v>104200</v>
      </c>
      <c r="D50" s="39" t="str">
        <f>IFERROR((VLOOKUP(B50,INSCRITOS!A:C,3,0)),"")</f>
        <v>INF</v>
      </c>
      <c r="E50" s="40" t="str">
        <f>IFERROR((VLOOKUP(B50,INSCRITOS!A:D,4,0)),"")</f>
        <v>Rita Prudencio</v>
      </c>
      <c r="F50" s="39" t="str">
        <f>IFERROR((VLOOKUP(B50,INSCRITOS!A:F,6,0)),"")</f>
        <v>F</v>
      </c>
      <c r="G50" s="40" t="str">
        <f>IFERROR((VLOOKUP(B50,INSCRITOS!A:H,8,0)),"")</f>
        <v>Sport Lisboa e Benfica</v>
      </c>
      <c r="H50" s="39" t="s">
        <v>498</v>
      </c>
      <c r="I50" s="56">
        <v>96</v>
      </c>
    </row>
    <row r="51" spans="1:9" ht="18" customHeight="1" x14ac:dyDescent="0.25">
      <c r="A51" s="11">
        <v>7</v>
      </c>
      <c r="B51" s="38">
        <v>364</v>
      </c>
      <c r="C51" s="39">
        <f>IFERROR((VLOOKUP(B51,INSCRITOS!A:B,2,0)),"")</f>
        <v>104274</v>
      </c>
      <c r="D51" s="39" t="str">
        <f>IFERROR((VLOOKUP(B51,INSCRITOS!A:C,3,0)),"")</f>
        <v>INF</v>
      </c>
      <c r="E51" s="40" t="str">
        <f>IFERROR((VLOOKUP(B51,INSCRITOS!A:D,4,0)),"")</f>
        <v>Zofie Pacheco</v>
      </c>
      <c r="F51" s="39" t="str">
        <f>IFERROR((VLOOKUP(B51,INSCRITOS!A:F,6,0)),"")</f>
        <v>F</v>
      </c>
      <c r="G51" s="40" t="str">
        <f>IFERROR((VLOOKUP(B51,INSCRITOS!A:H,8,0)),"")</f>
        <v>Peniche Amigos Clube/ Não federado</v>
      </c>
      <c r="H51" s="39" t="s">
        <v>499</v>
      </c>
      <c r="I51" s="56"/>
    </row>
    <row r="52" spans="1:9" ht="18" customHeight="1" x14ac:dyDescent="0.25">
      <c r="A52" s="11">
        <v>8</v>
      </c>
      <c r="B52" s="38">
        <v>940</v>
      </c>
      <c r="C52" s="39">
        <f>IFERROR((VLOOKUP(B52,INSCRITOS!A:B,2,0)),"")</f>
        <v>0</v>
      </c>
      <c r="D52" s="39" t="str">
        <f>IFERROR((VLOOKUP(B52,INSCRITOS!A:C,3,0)),"")</f>
        <v>INF</v>
      </c>
      <c r="E52" s="40" t="str">
        <f>IFERROR((VLOOKUP(B52,INSCRITOS!A:D,4,0)),"")</f>
        <v>Gabriela Santos</v>
      </c>
      <c r="F52" s="39" t="str">
        <f>IFERROR((VLOOKUP(B52,INSCRITOS!A:F,6,0)),"")</f>
        <v>F</v>
      </c>
      <c r="G52" s="40" t="str">
        <f>IFERROR((VLOOKUP(B52,INSCRITOS!A:H,8,0)),"")</f>
        <v>Sport Lisboa e Benfica</v>
      </c>
      <c r="H52" s="39" t="s">
        <v>500</v>
      </c>
      <c r="I52" s="56">
        <v>95</v>
      </c>
    </row>
    <row r="53" spans="1:9" ht="18" customHeight="1" x14ac:dyDescent="0.25">
      <c r="A53" s="11">
        <v>9</v>
      </c>
      <c r="B53" s="38">
        <v>5346</v>
      </c>
      <c r="C53" s="39">
        <f>IFERROR((VLOOKUP(B53,INSCRITOS!A:B,2,0)),"")</f>
        <v>107034</v>
      </c>
      <c r="D53" s="39" t="str">
        <f>IFERROR((VLOOKUP(B53,INSCRITOS!A:C,3,0)),"")</f>
        <v>INF</v>
      </c>
      <c r="E53" s="40" t="str">
        <f>IFERROR((VLOOKUP(B53,INSCRITOS!A:D,4,0)),"")</f>
        <v>Madalena Matos</v>
      </c>
      <c r="F53" s="39" t="str">
        <f>IFERROR((VLOOKUP(B53,INSCRITOS!A:F,6,0)),"")</f>
        <v>F</v>
      </c>
      <c r="G53" s="40" t="str">
        <f>IFERROR((VLOOKUP(B53,INSCRITOS!A:H,8,0)),"")</f>
        <v>Estoril Praia Credibom</v>
      </c>
      <c r="H53" s="39" t="s">
        <v>501</v>
      </c>
      <c r="I53" s="56">
        <v>94</v>
      </c>
    </row>
    <row r="54" spans="1:9" ht="18" customHeight="1" x14ac:dyDescent="0.25">
      <c r="A54" s="11">
        <v>10</v>
      </c>
      <c r="B54" s="38">
        <v>1081</v>
      </c>
      <c r="C54" s="39">
        <f>IFERROR((VLOOKUP(B54,INSCRITOS!A:B,2,0)),"")</f>
        <v>105851</v>
      </c>
      <c r="D54" s="39" t="str">
        <f>IFERROR((VLOOKUP(B54,INSCRITOS!A:C,3,0)),"")</f>
        <v>INF</v>
      </c>
      <c r="E54" s="40" t="str">
        <f>IFERROR((VLOOKUP(B54,INSCRITOS!A:D,4,0)),"")</f>
        <v>Leonor Roque</v>
      </c>
      <c r="F54" s="39" t="str">
        <f>IFERROR((VLOOKUP(B54,INSCRITOS!A:F,6,0)),"")</f>
        <v>F</v>
      </c>
      <c r="G54" s="40" t="str">
        <f>IFERROR((VLOOKUP(B54,INSCRITOS!A:H,8,0)),"")</f>
        <v>Sport Lisboa e Benfica</v>
      </c>
      <c r="H54" s="39" t="s">
        <v>502</v>
      </c>
      <c r="I54" s="56">
        <v>93</v>
      </c>
    </row>
    <row r="55" spans="1:9" ht="18" customHeight="1" x14ac:dyDescent="0.25">
      <c r="A55" s="11">
        <v>11</v>
      </c>
      <c r="B55" s="38">
        <v>561</v>
      </c>
      <c r="C55" s="39">
        <f>IFERROR((VLOOKUP(B55,INSCRITOS!A:B,2,0)),"")</f>
        <v>104447</v>
      </c>
      <c r="D55" s="39" t="str">
        <f>IFERROR((VLOOKUP(B55,INSCRITOS!A:C,3,0)),"")</f>
        <v>INF</v>
      </c>
      <c r="E55" s="40" t="str">
        <f>IFERROR((VLOOKUP(B55,INSCRITOS!A:D,4,0)),"")</f>
        <v>Catarina Silva</v>
      </c>
      <c r="F55" s="39" t="str">
        <f>IFERROR((VLOOKUP(B55,INSCRITOS!A:F,6,0)),"")</f>
        <v>F</v>
      </c>
      <c r="G55" s="40" t="str">
        <f>IFERROR((VLOOKUP(B55,INSCRITOS!A:H,8,0)),"")</f>
        <v>SFRAA TRIATLO</v>
      </c>
      <c r="H55" s="39" t="s">
        <v>503</v>
      </c>
      <c r="I55" s="56">
        <v>92</v>
      </c>
    </row>
    <row r="56" spans="1:9" ht="18" customHeight="1" x14ac:dyDescent="0.25">
      <c r="A56" s="11">
        <v>12</v>
      </c>
      <c r="B56" s="38">
        <v>5655</v>
      </c>
      <c r="C56" s="39">
        <f>IFERROR((VLOOKUP(B56,INSCRITOS!A:B,2,0)),"")</f>
        <v>0</v>
      </c>
      <c r="D56" s="39" t="str">
        <f>IFERROR((VLOOKUP(B56,INSCRITOS!A:C,3,0)),"")</f>
        <v>INF</v>
      </c>
      <c r="E56" s="40" t="str">
        <f>IFERROR((VLOOKUP(B56,INSCRITOS!A:D,4,0)),"")</f>
        <v>Gabriela Gomes da Costa</v>
      </c>
      <c r="F56" s="39" t="str">
        <f>IFERROR((VLOOKUP(B56,INSCRITOS!A:F,6,0)),"")</f>
        <v>F</v>
      </c>
      <c r="G56" s="40" t="str">
        <f>IFERROR((VLOOKUP(B56,INSCRITOS!A:H,8,0)),"")</f>
        <v>Clube de Atletismo do Oeste/ Não federado</v>
      </c>
      <c r="H56" s="39" t="s">
        <v>504</v>
      </c>
      <c r="I56" s="56"/>
    </row>
    <row r="57" spans="1:9" ht="18" customHeight="1" x14ac:dyDescent="0.25">
      <c r="A57" s="11">
        <v>13</v>
      </c>
      <c r="B57" s="38">
        <v>5339</v>
      </c>
      <c r="C57" s="39">
        <f>IFERROR((VLOOKUP(B57,INSCRITOS!A:B,2,0)),"")</f>
        <v>107035</v>
      </c>
      <c r="D57" s="39" t="str">
        <f>IFERROR((VLOOKUP(B57,INSCRITOS!A:C,3,0)),"")</f>
        <v>INF</v>
      </c>
      <c r="E57" s="40" t="str">
        <f>IFERROR((VLOOKUP(B57,INSCRITOS!A:D,4,0)),"")</f>
        <v>Daphne Siebra Zuwick</v>
      </c>
      <c r="F57" s="39" t="str">
        <f>IFERROR((VLOOKUP(B57,INSCRITOS!A:F,6,0)),"")</f>
        <v>F</v>
      </c>
      <c r="G57" s="40" t="str">
        <f>IFERROR((VLOOKUP(B57,INSCRITOS!A:H,8,0)),"")</f>
        <v>Estoril Praia Credibom</v>
      </c>
      <c r="H57" s="39" t="s">
        <v>505</v>
      </c>
      <c r="I57" s="56">
        <v>90</v>
      </c>
    </row>
    <row r="58" spans="1:9" ht="18" customHeight="1" x14ac:dyDescent="0.25">
      <c r="A58" s="11">
        <v>14</v>
      </c>
      <c r="B58" s="38">
        <v>5332</v>
      </c>
      <c r="C58" s="39">
        <f>IFERROR((VLOOKUP(B58,INSCRITOS!A:B,2,0)),"")</f>
        <v>0</v>
      </c>
      <c r="D58" s="39" t="str">
        <f>IFERROR((VLOOKUP(B58,INSCRITOS!A:C,3,0)),"")</f>
        <v>INF</v>
      </c>
      <c r="E58" s="40" t="str">
        <f>IFERROR((VLOOKUP(B58,INSCRITOS!A:D,4,0)),"")</f>
        <v>Serena Flor Ferreira</v>
      </c>
      <c r="F58" s="39" t="str">
        <f>IFERROR((VLOOKUP(B58,INSCRITOS!A:F,6,0)),"")</f>
        <v>F</v>
      </c>
      <c r="G58" s="40" t="str">
        <f>IFERROR((VLOOKUP(B58,INSCRITOS!A:H,8,0)),"")</f>
        <v>Estoril Praia Credibom/ Não federado</v>
      </c>
      <c r="H58" s="39" t="s">
        <v>506</v>
      </c>
      <c r="I58" s="56"/>
    </row>
    <row r="59" spans="1:9" ht="18" customHeight="1" x14ac:dyDescent="0.25">
      <c r="A59" s="24"/>
      <c r="B59" s="32"/>
      <c r="C59" s="24"/>
      <c r="D59" s="24"/>
      <c r="E59" s="24"/>
      <c r="F59" s="24"/>
      <c r="G59" s="24"/>
      <c r="H59" s="24"/>
      <c r="I59" s="25"/>
    </row>
    <row r="60" spans="1:9" ht="18" customHeight="1" x14ac:dyDescent="0.25">
      <c r="A60" s="34" t="s">
        <v>15</v>
      </c>
      <c r="B60" s="34"/>
      <c r="C60" s="34"/>
      <c r="D60" s="34"/>
      <c r="E60" s="34"/>
      <c r="F60" s="34"/>
      <c r="G60" s="34"/>
      <c r="H60" s="34"/>
      <c r="I60" s="34"/>
    </row>
    <row r="61" spans="1:9" ht="18" customHeight="1" x14ac:dyDescent="0.25">
      <c r="A61" s="16" t="s">
        <v>9</v>
      </c>
      <c r="B61" s="31" t="s">
        <v>10</v>
      </c>
      <c r="C61" s="16" t="s">
        <v>1</v>
      </c>
      <c r="D61" s="16" t="s">
        <v>2</v>
      </c>
      <c r="E61" s="16" t="s">
        <v>3</v>
      </c>
      <c r="F61" s="16" t="s">
        <v>5</v>
      </c>
      <c r="G61" s="16" t="s">
        <v>7</v>
      </c>
      <c r="H61" s="62"/>
      <c r="I61" s="62" t="s">
        <v>11</v>
      </c>
    </row>
    <row r="62" spans="1:9" ht="18" customHeight="1" x14ac:dyDescent="0.25">
      <c r="A62" s="11"/>
      <c r="B62" s="38">
        <v>1312</v>
      </c>
      <c r="C62" s="39">
        <f>IFERROR((VLOOKUP(B62,INSCRITOS!A:B,2,0)),"")</f>
        <v>105355</v>
      </c>
      <c r="D62" s="39" t="str">
        <f>IFERROR((VLOOKUP(B62,INSCRITOS!A:C,3,0)),"")</f>
        <v>INI</v>
      </c>
      <c r="E62" s="109" t="str">
        <f>IFERROR((VLOOKUP(B62,INSCRITOS!A:D,4,0)),"")</f>
        <v>Tomé Tomé</v>
      </c>
      <c r="F62" s="39" t="str">
        <f>IFERROR((VLOOKUP(B62,INSCRITOS!A:F,6,0)),"")</f>
        <v>M</v>
      </c>
      <c r="G62" s="40" t="str">
        <f>IFERROR((VLOOKUP(B62,INSCRITOS!A:H,8,0)),"")</f>
        <v>Sport Lisboa e Benfica</v>
      </c>
      <c r="H62" s="117" t="s">
        <v>422</v>
      </c>
      <c r="I62" s="56">
        <v>100</v>
      </c>
    </row>
    <row r="63" spans="1:9" ht="18" customHeight="1" x14ac:dyDescent="0.25">
      <c r="A63" s="11">
        <v>2</v>
      </c>
      <c r="B63" s="38">
        <v>1053</v>
      </c>
      <c r="C63" s="39">
        <f>IFERROR((VLOOKUP(B63,INSCRITOS!A:B,2,0)),"")</f>
        <v>105782</v>
      </c>
      <c r="D63" s="39" t="str">
        <f>IFERROR((VLOOKUP(B63,INSCRITOS!A:C,3,0)),"")</f>
        <v>INI</v>
      </c>
      <c r="E63" s="109" t="str">
        <f>IFERROR((VLOOKUP(B63,INSCRITOS!A:D,4,0)),"")</f>
        <v xml:space="preserve">Martim Guarda </v>
      </c>
      <c r="F63" s="39" t="str">
        <f>IFERROR((VLOOKUP(B63,INSCRITOS!A:F,6,0)),"")</f>
        <v>M</v>
      </c>
      <c r="G63" s="40" t="str">
        <f>IFERROR((VLOOKUP(B63,INSCRITOS!A:H,8,0)),"")</f>
        <v>Sporting Clube de Portugal</v>
      </c>
      <c r="H63" s="118" t="s">
        <v>423</v>
      </c>
      <c r="I63" s="56">
        <v>99</v>
      </c>
    </row>
    <row r="64" spans="1:9" ht="18" customHeight="1" x14ac:dyDescent="0.25">
      <c r="A64" s="11">
        <v>3</v>
      </c>
      <c r="B64" s="38">
        <v>316</v>
      </c>
      <c r="C64" s="39">
        <f>IFERROR((VLOOKUP(B64,INSCRITOS!A:B,2,0)),"")</f>
        <v>102030</v>
      </c>
      <c r="D64" s="39" t="str">
        <f>IFERROR((VLOOKUP(B64,INSCRITOS!A:C,3,0)),"")</f>
        <v>INI</v>
      </c>
      <c r="E64" s="109" t="str">
        <f>IFERROR((VLOOKUP(B64,INSCRITOS!A:D,4,0)),"")</f>
        <v>Rodrigo Neves</v>
      </c>
      <c r="F64" s="39" t="str">
        <f>IFERROR((VLOOKUP(B64,INSCRITOS!A:F,6,0)),"")</f>
        <v>M</v>
      </c>
      <c r="G64" s="40" t="str">
        <f>IFERROR((VLOOKUP(B64,INSCRITOS!A:H,8,0)),"")</f>
        <v>Sporting Clube de Portugal</v>
      </c>
      <c r="H64" s="118" t="s">
        <v>426</v>
      </c>
      <c r="I64" s="56">
        <v>98</v>
      </c>
    </row>
    <row r="65" spans="1:9" ht="18" customHeight="1" x14ac:dyDescent="0.25">
      <c r="A65" s="11">
        <v>4</v>
      </c>
      <c r="B65" s="38">
        <v>853</v>
      </c>
      <c r="C65" s="39">
        <f>IFERROR((VLOOKUP(B65,INSCRITOS!A:B,2,0)),"")</f>
        <v>103084</v>
      </c>
      <c r="D65" s="39" t="str">
        <f>IFERROR((VLOOKUP(B65,INSCRITOS!A:C,3,0)),"")</f>
        <v>INI</v>
      </c>
      <c r="E65" s="109" t="str">
        <f>IFERROR((VLOOKUP(B65,INSCRITOS!A:D,4,0)),"")</f>
        <v>Miguel Ferreira</v>
      </c>
      <c r="F65" s="39" t="str">
        <f>IFERROR((VLOOKUP(B65,INSCRITOS!A:F,6,0)),"")</f>
        <v>M</v>
      </c>
      <c r="G65" s="40" t="str">
        <f>IFERROR((VLOOKUP(B65,INSCRITOS!A:H,8,0)),"")</f>
        <v>Sport Lisboa e Benfica</v>
      </c>
      <c r="H65" s="118" t="s">
        <v>427</v>
      </c>
      <c r="I65" s="56">
        <v>97</v>
      </c>
    </row>
    <row r="66" spans="1:9" ht="18" customHeight="1" x14ac:dyDescent="0.25">
      <c r="A66" s="11">
        <v>5</v>
      </c>
      <c r="B66" s="38">
        <v>5370</v>
      </c>
      <c r="C66" s="39">
        <f>IFERROR((VLOOKUP(B66,INSCRITOS!A:B,2,0)),"")</f>
        <v>103383</v>
      </c>
      <c r="D66" s="39" t="str">
        <f>IFERROR((VLOOKUP(B66,INSCRITOS!A:C,3,0)),"")</f>
        <v>INI</v>
      </c>
      <c r="E66" s="109" t="str">
        <f>IFERROR((VLOOKUP(B66,INSCRITOS!A:D,4,0)),"")</f>
        <v>Pedro Vieira Neves</v>
      </c>
      <c r="F66" s="39" t="str">
        <f>IFERROR((VLOOKUP(B66,INSCRITOS!A:F,6,0)),"")</f>
        <v>M</v>
      </c>
      <c r="G66" s="40" t="str">
        <f>IFERROR((VLOOKUP(B66,INSCRITOS!A:H,8,0)),"")</f>
        <v>GDR Manique de Cima/ Não federado</v>
      </c>
      <c r="H66" s="118" t="s">
        <v>428</v>
      </c>
      <c r="I66" s="56"/>
    </row>
    <row r="67" spans="1:9" ht="18" customHeight="1" x14ac:dyDescent="0.25">
      <c r="A67" s="11">
        <v>6</v>
      </c>
      <c r="B67" s="38">
        <v>5404</v>
      </c>
      <c r="C67" s="39">
        <f>IFERROR((VLOOKUP(B67,INSCRITOS!A:B,2,0)),"")</f>
        <v>0</v>
      </c>
      <c r="D67" s="39" t="str">
        <f>IFERROR((VLOOKUP(B67,INSCRITOS!A:C,3,0)),"")</f>
        <v>INI</v>
      </c>
      <c r="E67" s="109" t="str">
        <f>IFERROR((VLOOKUP(B67,INSCRITOS!A:D,4,0)),"")</f>
        <v>Leonardo Conceição Reis</v>
      </c>
      <c r="F67" s="39" t="str">
        <f>IFERROR((VLOOKUP(B67,INSCRITOS!A:F,6,0)),"")</f>
        <v>M</v>
      </c>
      <c r="G67" s="40" t="str">
        <f>IFERROR((VLOOKUP(B67,INSCRITOS!A:H,8,0)),"")</f>
        <v>Não federado</v>
      </c>
      <c r="H67" s="118" t="s">
        <v>429</v>
      </c>
      <c r="I67" s="56"/>
    </row>
    <row r="68" spans="1:9" ht="18" customHeight="1" x14ac:dyDescent="0.25">
      <c r="A68" s="11">
        <v>7</v>
      </c>
      <c r="B68" s="38">
        <v>349</v>
      </c>
      <c r="C68" s="39">
        <f>IFERROR((VLOOKUP(B68,INSCRITOS!A:B,2,0)),"")</f>
        <v>105010</v>
      </c>
      <c r="D68" s="39" t="str">
        <f>IFERROR((VLOOKUP(B68,INSCRITOS!A:C,3,0)),"")</f>
        <v>INI</v>
      </c>
      <c r="E68" s="40" t="str">
        <f>IFERROR((VLOOKUP(B68,INSCRITOS!A:D,4,0)),"")</f>
        <v>Daniel Pacheco</v>
      </c>
      <c r="F68" s="39" t="str">
        <f>IFERROR((VLOOKUP(B68,INSCRITOS!A:F,6,0)),"")</f>
        <v>M</v>
      </c>
      <c r="G68" s="40" t="str">
        <f>IFERROR((VLOOKUP(B68,INSCRITOS!A:H,8,0)),"")</f>
        <v>SFRAA TRIATLO</v>
      </c>
      <c r="H68" s="118" t="s">
        <v>430</v>
      </c>
      <c r="I68" s="56">
        <v>96</v>
      </c>
    </row>
    <row r="69" spans="1:9" ht="18" customHeight="1" x14ac:dyDescent="0.25">
      <c r="A69" s="11">
        <v>8</v>
      </c>
      <c r="B69" s="38">
        <v>249</v>
      </c>
      <c r="C69" s="39">
        <f>IFERROR((VLOOKUP(B69,INSCRITOS!A:B,2,0)),"")</f>
        <v>102636</v>
      </c>
      <c r="D69" s="39" t="str">
        <f>IFERROR((VLOOKUP(B69,INSCRITOS!A:C,3,0)),"")</f>
        <v>INI</v>
      </c>
      <c r="E69" s="40" t="str">
        <f>IFERROR((VLOOKUP(B69,INSCRITOS!A:D,4,0)),"")</f>
        <v>Dinis Carvalhinho</v>
      </c>
      <c r="F69" s="39" t="str">
        <f>IFERROR((VLOOKUP(B69,INSCRITOS!A:F,6,0)),"")</f>
        <v>M</v>
      </c>
      <c r="G69" s="40" t="str">
        <f>IFERROR((VLOOKUP(B69,INSCRITOS!A:H,8,0)),"")</f>
        <v>Pimpões Triatlo</v>
      </c>
      <c r="H69" s="118" t="s">
        <v>431</v>
      </c>
      <c r="I69" s="56">
        <v>95</v>
      </c>
    </row>
    <row r="70" spans="1:9" ht="18" customHeight="1" x14ac:dyDescent="0.25">
      <c r="A70" s="11">
        <v>9</v>
      </c>
      <c r="B70" s="38">
        <v>520</v>
      </c>
      <c r="C70" s="39">
        <f>IFERROR((VLOOKUP(B70,INSCRITOS!A:B,2,0)),"")</f>
        <v>103566</v>
      </c>
      <c r="D70" s="39" t="str">
        <f>IFERROR((VLOOKUP(B70,INSCRITOS!A:C,3,0)),"")</f>
        <v>INI</v>
      </c>
      <c r="E70" s="40" t="str">
        <f>IFERROR((VLOOKUP(B70,INSCRITOS!A:D,4,0)),"")</f>
        <v>Gabriel Viana</v>
      </c>
      <c r="F70" s="39" t="str">
        <f>IFERROR((VLOOKUP(B70,INSCRITOS!A:F,6,0)),"")</f>
        <v>M</v>
      </c>
      <c r="G70" s="40" t="str">
        <f>IFERROR((VLOOKUP(B70,INSCRITOS!A:H,8,0)),"")</f>
        <v>GDR Manique de Cima</v>
      </c>
      <c r="H70" s="118" t="s">
        <v>432</v>
      </c>
      <c r="I70" s="56">
        <v>94</v>
      </c>
    </row>
    <row r="71" spans="1:9" ht="18" customHeight="1" x14ac:dyDescent="0.25">
      <c r="A71" s="11">
        <v>10</v>
      </c>
      <c r="B71" s="38">
        <v>119</v>
      </c>
      <c r="C71" s="39">
        <f>IFERROR((VLOOKUP(B71,INSCRITOS!A:B,2,0)),"")</f>
        <v>106670</v>
      </c>
      <c r="D71" s="39" t="str">
        <f>IFERROR((VLOOKUP(B71,INSCRITOS!A:C,3,0)),"")</f>
        <v>INI</v>
      </c>
      <c r="E71" s="40" t="str">
        <f>IFERROR((VLOOKUP(B71,INSCRITOS!A:D,4,0)),"")</f>
        <v>João Pedro</v>
      </c>
      <c r="F71" s="39" t="str">
        <f>IFERROR((VLOOKUP(B71,INSCRITOS!A:F,6,0)),"")</f>
        <v>M</v>
      </c>
      <c r="G71" s="40" t="str">
        <f>IFERROR((VLOOKUP(B71,INSCRITOS!A:H,8,0)),"")</f>
        <v>SFRAA TRIATLO</v>
      </c>
      <c r="H71" s="118" t="s">
        <v>433</v>
      </c>
      <c r="I71" s="56">
        <v>93</v>
      </c>
    </row>
    <row r="72" spans="1:9" ht="18" customHeight="1" x14ac:dyDescent="0.25">
      <c r="A72" s="11">
        <v>11</v>
      </c>
      <c r="B72" s="38">
        <v>229</v>
      </c>
      <c r="C72" s="39">
        <f>IFERROR((VLOOKUP(B72,INSCRITOS!A:B,2,0)),"")</f>
        <v>102192</v>
      </c>
      <c r="D72" s="39" t="str">
        <f>IFERROR((VLOOKUP(B72,INSCRITOS!A:C,3,0)),"")</f>
        <v>INI</v>
      </c>
      <c r="E72" s="40" t="str">
        <f>IFERROR((VLOOKUP(B72,INSCRITOS!A:D,4,0)),"")</f>
        <v>Duarte Margarido</v>
      </c>
      <c r="F72" s="39" t="str">
        <f>IFERROR((VLOOKUP(B72,INSCRITOS!A:F,6,0)),"")</f>
        <v>M</v>
      </c>
      <c r="G72" s="40" t="str">
        <f>IFERROR((VLOOKUP(B72,INSCRITOS!A:H,8,0)),"")</f>
        <v>Sport Lisboa e Benfica</v>
      </c>
      <c r="H72" s="118" t="s">
        <v>434</v>
      </c>
      <c r="I72" s="56">
        <v>92</v>
      </c>
    </row>
    <row r="73" spans="1:9" ht="18" customHeight="1" x14ac:dyDescent="0.25">
      <c r="A73" s="11">
        <v>12</v>
      </c>
      <c r="B73" s="38">
        <v>941</v>
      </c>
      <c r="C73" s="39">
        <f>IFERROR((VLOOKUP(B73,INSCRITOS!A:B,2,0)),"")</f>
        <v>104693</v>
      </c>
      <c r="D73" s="39" t="str">
        <f>IFERROR((VLOOKUP(B73,INSCRITOS!A:C,3,0)),"")</f>
        <v>INI</v>
      </c>
      <c r="E73" s="40" t="str">
        <f>IFERROR((VLOOKUP(B73,INSCRITOS!A:D,4,0)),"")</f>
        <v>Henrique Silva</v>
      </c>
      <c r="F73" s="39" t="str">
        <f>IFERROR((VLOOKUP(B73,INSCRITOS!A:F,6,0)),"")</f>
        <v>M</v>
      </c>
      <c r="G73" s="40" t="str">
        <f>IFERROR((VLOOKUP(B73,INSCRITOS!A:H,8,0)),"")</f>
        <v>Sport Lisboa e Benfica</v>
      </c>
      <c r="H73" s="118" t="s">
        <v>435</v>
      </c>
      <c r="I73" s="56">
        <v>91</v>
      </c>
    </row>
    <row r="74" spans="1:9" ht="18" customHeight="1" x14ac:dyDescent="0.25">
      <c r="A74" s="11">
        <v>13</v>
      </c>
      <c r="B74" s="38">
        <v>5317</v>
      </c>
      <c r="C74" s="39">
        <f>IFERROR((VLOOKUP(B74,INSCRITOS!A:B,2,0)),"")</f>
        <v>0</v>
      </c>
      <c r="D74" s="39" t="str">
        <f>IFERROR((VLOOKUP(B74,INSCRITOS!A:C,3,0)),"")</f>
        <v>INI</v>
      </c>
      <c r="E74" s="40" t="str">
        <f>IFERROR((VLOOKUP(B74,INSCRITOS!A:D,4,0)),"")</f>
        <v>Pedro Gomes da Costa</v>
      </c>
      <c r="F74" s="39" t="str">
        <f>IFERROR((VLOOKUP(B74,INSCRITOS!A:F,6,0)),"")</f>
        <v>M</v>
      </c>
      <c r="G74" s="40" t="str">
        <f>IFERROR((VLOOKUP(B74,INSCRITOS!A:H,8,0)),"")</f>
        <v>Clube de Atletismo do Oeste/ Não federado</v>
      </c>
      <c r="H74" s="118" t="s">
        <v>436</v>
      </c>
      <c r="I74" s="56"/>
    </row>
    <row r="75" spans="1:9" ht="18" customHeight="1" x14ac:dyDescent="0.25">
      <c r="A75" s="11">
        <v>14</v>
      </c>
      <c r="B75" s="38">
        <v>674</v>
      </c>
      <c r="C75" s="39">
        <f>IFERROR((VLOOKUP(B75,INSCRITOS!A:B,2,0)),"")</f>
        <v>102215</v>
      </c>
      <c r="D75" s="39" t="str">
        <f>IFERROR((VLOOKUP(B75,INSCRITOS!A:C,3,0)),"")</f>
        <v>INI</v>
      </c>
      <c r="E75" s="40" t="str">
        <f>IFERROR((VLOOKUP(B75,INSCRITOS!A:D,4,0)),"")</f>
        <v>Miguel Miranda</v>
      </c>
      <c r="F75" s="39" t="str">
        <f>IFERROR((VLOOKUP(B75,INSCRITOS!A:F,6,0)),"")</f>
        <v>M</v>
      </c>
      <c r="G75" s="40" t="str">
        <f>IFERROR((VLOOKUP(B75,INSCRITOS!A:H,8,0)),"")</f>
        <v>Sport Lisboa e Benfica</v>
      </c>
      <c r="H75" s="118" t="s">
        <v>437</v>
      </c>
      <c r="I75" s="56">
        <v>90</v>
      </c>
    </row>
    <row r="76" spans="1:9" ht="18" customHeight="1" x14ac:dyDescent="0.25">
      <c r="A76" s="11">
        <v>15</v>
      </c>
      <c r="B76" s="38">
        <v>21</v>
      </c>
      <c r="C76" s="39">
        <f>IFERROR((VLOOKUP(B76,INSCRITOS!A:B,2,0)),"")</f>
        <v>104109</v>
      </c>
      <c r="D76" s="39" t="str">
        <f>IFERROR((VLOOKUP(B76,INSCRITOS!A:C,3,0)),"")</f>
        <v>INI</v>
      </c>
      <c r="E76" s="40" t="str">
        <f>IFERROR((VLOOKUP(B76,INSCRITOS!A:D,4,0)),"")</f>
        <v>Afonso Farto</v>
      </c>
      <c r="F76" s="39" t="str">
        <f>IFERROR((VLOOKUP(B76,INSCRITOS!A:F,6,0)),"")</f>
        <v>M</v>
      </c>
      <c r="G76" s="40" t="str">
        <f>IFERROR((VLOOKUP(B76,INSCRITOS!A:H,8,0)),"")</f>
        <v>Peniche Amigos Clube</v>
      </c>
      <c r="H76" s="118" t="s">
        <v>438</v>
      </c>
      <c r="I76" s="56">
        <v>89</v>
      </c>
    </row>
    <row r="77" spans="1:9" ht="18" customHeight="1" x14ac:dyDescent="0.25">
      <c r="A77" s="11">
        <v>16</v>
      </c>
      <c r="B77" s="38">
        <v>5853</v>
      </c>
      <c r="C77" s="39">
        <f>IFERROR((VLOOKUP(B77,INSCRITOS!A:B,2,0)),"")</f>
        <v>0</v>
      </c>
      <c r="D77" s="39" t="str">
        <f>IFERROR((VLOOKUP(B77,INSCRITOS!A:C,3,0)),"")</f>
        <v>INI</v>
      </c>
      <c r="E77" s="40" t="str">
        <f>IFERROR((VLOOKUP(B77,INSCRITOS!A:D,4,0)),"")</f>
        <v>Alfredo Gomes da Costa</v>
      </c>
      <c r="F77" s="39" t="str">
        <f>IFERROR((VLOOKUP(B77,INSCRITOS!A:F,6,0)),"")</f>
        <v>M</v>
      </c>
      <c r="G77" s="40" t="str">
        <f>IFERROR((VLOOKUP(B77,INSCRITOS!A:H,8,0)),"")</f>
        <v>Clube de Atletismo do Oeste/ Não federado</v>
      </c>
      <c r="H77" s="118" t="s">
        <v>439</v>
      </c>
      <c r="I77" s="56"/>
    </row>
    <row r="78" spans="1:9" ht="18" customHeight="1" x14ac:dyDescent="0.25">
      <c r="A78" s="11">
        <v>17</v>
      </c>
      <c r="B78" s="38">
        <v>87</v>
      </c>
      <c r="C78" s="39">
        <f>IFERROR((VLOOKUP(B78,INSCRITOS!A:B,2,0)),"")</f>
        <v>106620</v>
      </c>
      <c r="D78" s="39" t="str">
        <f>IFERROR((VLOOKUP(B78,INSCRITOS!A:C,3,0)),"")</f>
        <v>INI</v>
      </c>
      <c r="E78" s="40" t="str">
        <f>IFERROR((VLOOKUP(B78,INSCRITOS!A:D,4,0)),"")</f>
        <v>Guilherme Cambez</v>
      </c>
      <c r="F78" s="39" t="str">
        <f>IFERROR((VLOOKUP(B78,INSCRITOS!A:F,6,0)),"")</f>
        <v>M</v>
      </c>
      <c r="G78" s="40" t="str">
        <f>IFERROR((VLOOKUP(B78,INSCRITOS!A:H,8,0)),"")</f>
        <v>Peniche Amigos Clube</v>
      </c>
      <c r="H78" s="118" t="s">
        <v>440</v>
      </c>
      <c r="I78" s="56">
        <v>88</v>
      </c>
    </row>
    <row r="79" spans="1:9" ht="18" customHeight="1" x14ac:dyDescent="0.25">
      <c r="A79" s="11" t="s">
        <v>419</v>
      </c>
      <c r="B79" s="38">
        <v>491</v>
      </c>
      <c r="C79" s="39">
        <f>IFERROR((VLOOKUP(B79,INSCRITOS!A:B,2,0)),"")</f>
        <v>105077</v>
      </c>
      <c r="D79" s="39" t="str">
        <f>IFERROR((VLOOKUP(B79,INSCRITOS!A:C,3,0)),"")</f>
        <v>INI</v>
      </c>
      <c r="E79" s="40" t="str">
        <f>IFERROR((VLOOKUP(B79,INSCRITOS!A:D,4,0)),"")</f>
        <v>David Boléo</v>
      </c>
      <c r="F79" s="39" t="str">
        <f>IFERROR((VLOOKUP(B79,INSCRITOS!A:F,6,0)),"")</f>
        <v>M</v>
      </c>
      <c r="G79" s="40" t="str">
        <f>IFERROR((VLOOKUP(B79,INSCRITOS!A:H,8,0)),"")</f>
        <v>Sporting Clube de Portugal</v>
      </c>
      <c r="H79" s="116"/>
      <c r="I79" s="56"/>
    </row>
    <row r="80" spans="1:9" ht="18" customHeight="1" x14ac:dyDescent="0.25">
      <c r="A80" s="22"/>
      <c r="C80" s="13"/>
      <c r="D80" s="13"/>
      <c r="F80" s="13"/>
    </row>
    <row r="81" spans="1:9" ht="18" customHeight="1" x14ac:dyDescent="0.25">
      <c r="A81" s="34" t="s">
        <v>16</v>
      </c>
      <c r="B81" s="34"/>
      <c r="C81" s="34"/>
      <c r="D81" s="34"/>
      <c r="E81" s="34"/>
      <c r="F81" s="34"/>
      <c r="G81" s="34"/>
      <c r="H81" s="34"/>
      <c r="I81" s="34"/>
    </row>
    <row r="82" spans="1:9" ht="18" customHeight="1" x14ac:dyDescent="0.25">
      <c r="A82" s="16" t="s">
        <v>9</v>
      </c>
      <c r="B82" s="31" t="s">
        <v>10</v>
      </c>
      <c r="C82" s="16" t="s">
        <v>1</v>
      </c>
      <c r="D82" s="16" t="s">
        <v>2</v>
      </c>
      <c r="E82" s="16" t="s">
        <v>3</v>
      </c>
      <c r="F82" s="16" t="s">
        <v>5</v>
      </c>
      <c r="G82" s="16" t="s">
        <v>7</v>
      </c>
      <c r="H82" s="62"/>
      <c r="I82" s="62" t="s">
        <v>11</v>
      </c>
    </row>
    <row r="83" spans="1:9" ht="18" customHeight="1" x14ac:dyDescent="0.25">
      <c r="A83" s="11">
        <v>1</v>
      </c>
      <c r="B83" s="38">
        <v>907</v>
      </c>
      <c r="C83" s="39">
        <f>IFERROR((VLOOKUP(B83,INSCRITOS!A:B,2,0)),"")</f>
        <v>104678</v>
      </c>
      <c r="D83" s="39" t="str">
        <f>IFERROR((VLOOKUP(B83,INSCRITOS!A:C,3,0)),"")</f>
        <v>INI</v>
      </c>
      <c r="E83" s="110" t="str">
        <f>IFERROR((VLOOKUP(B83,INSCRITOS!A:D,4,0)),"")</f>
        <v>Maria do Carmo Vitorino</v>
      </c>
      <c r="F83" s="111" t="str">
        <f>IFERROR((VLOOKUP(B83,INSCRITOS!A:F,6,0)),"")</f>
        <v>F</v>
      </c>
      <c r="G83" s="110" t="str">
        <f>IFERROR((VLOOKUP(B83,INSCRITOS!A:H,8,0)),"")</f>
        <v>Alhandra Sporting Club</v>
      </c>
      <c r="H83" s="119" t="s">
        <v>424</v>
      </c>
      <c r="I83" s="56">
        <v>100</v>
      </c>
    </row>
    <row r="84" spans="1:9" ht="18" customHeight="1" x14ac:dyDescent="0.25">
      <c r="A84" s="11">
        <v>2</v>
      </c>
      <c r="B84" s="38">
        <v>609</v>
      </c>
      <c r="C84" s="39">
        <f>IFERROR((VLOOKUP(B84,INSCRITOS!A:B,2,0)),"")</f>
        <v>104484</v>
      </c>
      <c r="D84" s="39" t="str">
        <f>IFERROR((VLOOKUP(B84,INSCRITOS!A:C,3,0)),"")</f>
        <v>INI</v>
      </c>
      <c r="E84" s="110" t="str">
        <f>IFERROR((VLOOKUP(B84,INSCRITOS!A:D,4,0)),"")</f>
        <v>Catarina Santos</v>
      </c>
      <c r="F84" s="111" t="str">
        <f>IFERROR((VLOOKUP(B84,INSCRITOS!A:F,6,0)),"")</f>
        <v>F</v>
      </c>
      <c r="G84" s="110" t="str">
        <f>IFERROR((VLOOKUP(B84,INSCRITOS!A:H,8,0)),"")</f>
        <v>Sport Lisboa e Benfica</v>
      </c>
      <c r="H84" s="119" t="s">
        <v>441</v>
      </c>
      <c r="I84" s="56">
        <v>99</v>
      </c>
    </row>
    <row r="85" spans="1:9" ht="18" customHeight="1" x14ac:dyDescent="0.25">
      <c r="A85" s="11">
        <v>3</v>
      </c>
      <c r="B85" s="38">
        <v>843</v>
      </c>
      <c r="C85" s="39">
        <f>IFERROR((VLOOKUP(B85,INSCRITOS!A:B,2,0)),"")</f>
        <v>104623</v>
      </c>
      <c r="D85" s="39" t="str">
        <f>IFERROR((VLOOKUP(B85,INSCRITOS!A:C,3,0)),"")</f>
        <v>INI</v>
      </c>
      <c r="E85" s="110" t="str">
        <f>IFERROR((VLOOKUP(B85,INSCRITOS!A:D,4,0)),"")</f>
        <v>Inês Fernandes</v>
      </c>
      <c r="F85" s="111" t="str">
        <f>IFERROR((VLOOKUP(B85,INSCRITOS!A:F,6,0)),"")</f>
        <v>F</v>
      </c>
      <c r="G85" s="110" t="str">
        <f>IFERROR((VLOOKUP(B85,INSCRITOS!A:H,8,0)),"")</f>
        <v>Alhandra Sporting Club/ Não federado</v>
      </c>
      <c r="H85" s="120" t="s">
        <v>425</v>
      </c>
      <c r="I85" s="56"/>
    </row>
    <row r="86" spans="1:9" ht="18" customHeight="1" x14ac:dyDescent="0.25">
      <c r="A86" s="11">
        <v>4</v>
      </c>
      <c r="B86" s="38">
        <v>576</v>
      </c>
      <c r="C86" s="39">
        <f>IFERROR((VLOOKUP(B86,INSCRITOS!A:B,2,0)),"")</f>
        <v>103627</v>
      </c>
      <c r="D86" s="39" t="str">
        <f>IFERROR((VLOOKUP(B86,INSCRITOS!A:C,3,0)),"")</f>
        <v>INI</v>
      </c>
      <c r="E86" s="110" t="str">
        <f>IFERROR((VLOOKUP(B86,INSCRITOS!A:D,4,0)),"")</f>
        <v>Bruna Albuquerque</v>
      </c>
      <c r="F86" s="111" t="str">
        <f>IFERROR((VLOOKUP(B86,INSCRITOS!A:F,6,0)),"")</f>
        <v>F</v>
      </c>
      <c r="G86" s="110" t="str">
        <f>IFERROR((VLOOKUP(B86,INSCRITOS!A:H,8,0)),"")</f>
        <v>Alhandra Sporting Club</v>
      </c>
      <c r="H86" s="111" t="s">
        <v>442</v>
      </c>
      <c r="I86" s="56">
        <v>98</v>
      </c>
    </row>
    <row r="87" spans="1:9" ht="18" customHeight="1" x14ac:dyDescent="0.25">
      <c r="A87" s="11">
        <v>5</v>
      </c>
      <c r="B87" s="38">
        <v>634</v>
      </c>
      <c r="C87" s="39">
        <f>IFERROR((VLOOKUP(B87,INSCRITOS!A:B,2,0)),"")</f>
        <v>102025</v>
      </c>
      <c r="D87" s="39" t="str">
        <f>IFERROR((VLOOKUP(B87,INSCRITOS!A:C,3,0)),"")</f>
        <v>INI</v>
      </c>
      <c r="E87" s="40" t="str">
        <f>IFERROR((VLOOKUP(B87,INSCRITOS!A:D,4,0)),"")</f>
        <v>Joana Alves</v>
      </c>
      <c r="F87" s="39" t="str">
        <f>IFERROR((VLOOKUP(B87,INSCRITOS!A:F,6,0)),"")</f>
        <v>F</v>
      </c>
      <c r="G87" s="40" t="str">
        <f>IFERROR((VLOOKUP(B87,INSCRITOS!A:H,8,0)),"")</f>
        <v>Sporting Clube de Portugal</v>
      </c>
      <c r="H87" s="39" t="s">
        <v>443</v>
      </c>
      <c r="I87" s="56">
        <v>97</v>
      </c>
    </row>
    <row r="88" spans="1:9" ht="18" customHeight="1" x14ac:dyDescent="0.25">
      <c r="A88" s="11">
        <v>6</v>
      </c>
      <c r="B88" s="38">
        <v>919</v>
      </c>
      <c r="C88" s="39">
        <f>IFERROR((VLOOKUP(B88,INSCRITOS!A:B,2,0)),"")</f>
        <v>103075</v>
      </c>
      <c r="D88" s="39" t="str">
        <f>IFERROR((VLOOKUP(B88,INSCRITOS!A:C,3,0)),"")</f>
        <v>INI</v>
      </c>
      <c r="E88" s="40" t="str">
        <f>IFERROR((VLOOKUP(B88,INSCRITOS!A:D,4,0)),"")</f>
        <v>Ana Marcelino</v>
      </c>
      <c r="F88" s="39" t="str">
        <f>IFERROR((VLOOKUP(B88,INSCRITOS!A:F,6,0)),"")</f>
        <v>F</v>
      </c>
      <c r="G88" s="40" t="str">
        <f>IFERROR((VLOOKUP(B88,INSCRITOS!A:H,8,0)),"")</f>
        <v>Sport Lisboa e Benfica</v>
      </c>
      <c r="H88" s="39" t="s">
        <v>444</v>
      </c>
      <c r="I88" s="56">
        <v>96</v>
      </c>
    </row>
    <row r="89" spans="1:9" ht="18" customHeight="1" x14ac:dyDescent="0.25">
      <c r="A89" s="11">
        <v>7</v>
      </c>
      <c r="B89" s="38">
        <v>573</v>
      </c>
      <c r="C89" s="39">
        <f>IFERROR((VLOOKUP(B89,INSCRITOS!A:B,2,0)),"")</f>
        <v>102079</v>
      </c>
      <c r="D89" s="39" t="str">
        <f>IFERROR((VLOOKUP(B89,INSCRITOS!A:C,3,0)),"")</f>
        <v>INI</v>
      </c>
      <c r="E89" s="40" t="str">
        <f>IFERROR((VLOOKUP(B89,INSCRITOS!A:D,4,0)),"")</f>
        <v>Rita Mendes</v>
      </c>
      <c r="F89" s="39" t="str">
        <f>IFERROR((VLOOKUP(B89,INSCRITOS!A:F,6,0)),"")</f>
        <v>F</v>
      </c>
      <c r="G89" s="40" t="str">
        <f>IFERROR((VLOOKUP(B89,INSCRITOS!A:H,8,0)),"")</f>
        <v>GDR Manique de Cima/ Não federado</v>
      </c>
      <c r="H89" s="39" t="s">
        <v>445</v>
      </c>
      <c r="I89" s="56"/>
    </row>
    <row r="90" spans="1:9" ht="18" customHeight="1" x14ac:dyDescent="0.25">
      <c r="A90" s="11">
        <v>8</v>
      </c>
      <c r="B90" s="38">
        <v>620</v>
      </c>
      <c r="C90" s="39">
        <f>IFERROR((VLOOKUP(B90,INSCRITOS!A:B,2,0)),"")</f>
        <v>104486</v>
      </c>
      <c r="D90" s="39" t="str">
        <f>IFERROR((VLOOKUP(B90,INSCRITOS!A:C,3,0)),"")</f>
        <v>INI</v>
      </c>
      <c r="E90" s="40" t="str">
        <f>IFERROR((VLOOKUP(B90,INSCRITOS!A:D,4,0)),"")</f>
        <v>Luna Pereira Crispim</v>
      </c>
      <c r="F90" s="39" t="str">
        <f>IFERROR((VLOOKUP(B90,INSCRITOS!A:F,6,0)),"")</f>
        <v>F</v>
      </c>
      <c r="G90" s="40" t="str">
        <f>IFERROR((VLOOKUP(B90,INSCRITOS!A:H,8,0)),"")</f>
        <v>Sport Lisboa e Benfica</v>
      </c>
      <c r="H90" s="39" t="s">
        <v>446</v>
      </c>
      <c r="I90" s="56">
        <v>95</v>
      </c>
    </row>
    <row r="91" spans="1:9" ht="18" customHeight="1" x14ac:dyDescent="0.25">
      <c r="A91" s="11">
        <v>9</v>
      </c>
      <c r="B91" s="38">
        <v>332</v>
      </c>
      <c r="C91" s="39">
        <f>IFERROR((VLOOKUP(B91,INSCRITOS!A:B,2,0)),"")</f>
        <v>104883</v>
      </c>
      <c r="D91" s="39" t="str">
        <f>IFERROR((VLOOKUP(B91,INSCRITOS!A:C,3,0)),"")</f>
        <v>INI</v>
      </c>
      <c r="E91" s="40" t="str">
        <f>IFERROR((VLOOKUP(B91,INSCRITOS!A:D,4,0)),"")</f>
        <v>Leonor Santos Rocha</v>
      </c>
      <c r="F91" s="39" t="str">
        <f>IFERROR((VLOOKUP(B91,INSCRITOS!A:F,6,0)),"")</f>
        <v>F</v>
      </c>
      <c r="G91" s="40" t="str">
        <f>IFERROR((VLOOKUP(B91,INSCRITOS!A:H,8,0)),"")</f>
        <v>Sporting Clube de Portugal</v>
      </c>
      <c r="H91" s="39" t="s">
        <v>447</v>
      </c>
      <c r="I91" s="56">
        <v>94</v>
      </c>
    </row>
    <row r="92" spans="1:9" ht="18" customHeight="1" x14ac:dyDescent="0.25">
      <c r="A92" s="11">
        <v>10</v>
      </c>
      <c r="B92" s="38">
        <v>722</v>
      </c>
      <c r="C92" s="11">
        <f>IFERROR((VLOOKUP(B92,INSCRITOS!A:B,2,0)),"")</f>
        <v>104558</v>
      </c>
      <c r="D92" s="11" t="str">
        <f>IFERROR((VLOOKUP(B92,INSCRITOS!A:C,3,0)),"")</f>
        <v>INI</v>
      </c>
      <c r="E92" s="17" t="str">
        <f>IFERROR((VLOOKUP(B92,INSCRITOS!A:D,4,0)),"")</f>
        <v>Carolina Canhoto</v>
      </c>
      <c r="F92" s="11" t="str">
        <f>IFERROR((VLOOKUP(B92,INSCRITOS!A:F,6,0)),"")</f>
        <v>F</v>
      </c>
      <c r="G92" s="17" t="str">
        <f>IFERROR((VLOOKUP(B92,INSCRITOS!A:H,8,0)),"")</f>
        <v>Clube de Natação da Amadora</v>
      </c>
      <c r="H92" s="39" t="s">
        <v>448</v>
      </c>
      <c r="I92" s="57">
        <v>93</v>
      </c>
    </row>
    <row r="93" spans="1:9" ht="18" customHeight="1" x14ac:dyDescent="0.25">
      <c r="A93" s="11">
        <v>11</v>
      </c>
      <c r="B93" s="38">
        <v>5349</v>
      </c>
      <c r="C93" s="11">
        <f>IFERROR((VLOOKUP(B93,INSCRITOS!A:B,2,0)),"")</f>
        <v>107033</v>
      </c>
      <c r="D93" s="11" t="str">
        <f>IFERROR((VLOOKUP(B93,INSCRITOS!A:C,3,0)),"")</f>
        <v>INI</v>
      </c>
      <c r="E93" s="17" t="str">
        <f>IFERROR((VLOOKUP(B93,INSCRITOS!A:D,4,0)),"")</f>
        <v>Verónica Oliveira</v>
      </c>
      <c r="F93" s="11" t="str">
        <f>IFERROR((VLOOKUP(B93,INSCRITOS!A:F,6,0)),"")</f>
        <v>F</v>
      </c>
      <c r="G93" s="17" t="str">
        <f>IFERROR((VLOOKUP(B93,INSCRITOS!A:H,8,0)),"")</f>
        <v>Estoril Praia Credibom</v>
      </c>
      <c r="H93" s="39" t="s">
        <v>449</v>
      </c>
      <c r="I93" s="57">
        <v>92</v>
      </c>
    </row>
    <row r="94" spans="1:9" ht="18" customHeight="1" x14ac:dyDescent="0.25">
      <c r="A94" s="11">
        <v>12</v>
      </c>
      <c r="B94" s="38">
        <v>963</v>
      </c>
      <c r="C94" s="11">
        <f>IFERROR((VLOOKUP(B94,INSCRITOS!A:B,2,0)),"")</f>
        <v>105302</v>
      </c>
      <c r="D94" s="11" t="str">
        <f>IFERROR((VLOOKUP(B94,INSCRITOS!A:C,3,0)),"")</f>
        <v>INI</v>
      </c>
      <c r="E94" s="17" t="str">
        <f>IFERROR((VLOOKUP(B94,INSCRITOS!A:D,4,0)),"")</f>
        <v>Marta Melo</v>
      </c>
      <c r="F94" s="11" t="str">
        <f>IFERROR((VLOOKUP(B94,INSCRITOS!A:F,6,0)),"")</f>
        <v>F</v>
      </c>
      <c r="G94" s="17" t="str">
        <f>IFERROR((VLOOKUP(B94,INSCRITOS!A:H,8,0)),"")</f>
        <v>SFRAA TRIATLO</v>
      </c>
      <c r="H94" s="39" t="s">
        <v>450</v>
      </c>
      <c r="I94" s="57">
        <v>91</v>
      </c>
    </row>
    <row r="95" spans="1:9" ht="18" customHeight="1" x14ac:dyDescent="0.25">
      <c r="A95" s="11">
        <v>13</v>
      </c>
      <c r="B95" s="38">
        <v>5347</v>
      </c>
      <c r="C95" s="11">
        <f>IFERROR((VLOOKUP(B95,INSCRITOS!A:B,2,0)),"")</f>
        <v>0</v>
      </c>
      <c r="D95" s="11" t="str">
        <f>IFERROR((VLOOKUP(B95,INSCRITOS!A:C,3,0)),"")</f>
        <v>INI</v>
      </c>
      <c r="E95" s="17" t="str">
        <f>IFERROR((VLOOKUP(B95,INSCRITOS!A:D,4,0)),"")</f>
        <v xml:space="preserve">Maria Almeida </v>
      </c>
      <c r="F95" s="11" t="str">
        <f>IFERROR((VLOOKUP(B95,INSCRITOS!A:F,6,0)),"")</f>
        <v>F</v>
      </c>
      <c r="G95" s="17" t="str">
        <f>IFERROR((VLOOKUP(B95,INSCRITOS!A:H,8,0)),"")</f>
        <v>Estoril Praia Credibom</v>
      </c>
      <c r="H95" s="39" t="s">
        <v>451</v>
      </c>
      <c r="I95" s="57">
        <v>90</v>
      </c>
    </row>
    <row r="96" spans="1:9" ht="18" customHeight="1" x14ac:dyDescent="0.25">
      <c r="A96" s="11">
        <v>14</v>
      </c>
      <c r="B96" s="38">
        <v>5350</v>
      </c>
      <c r="C96" s="39">
        <f>IFERROR((VLOOKUP(B96,INSCRITOS!A:B,2,0)),"")</f>
        <v>107057</v>
      </c>
      <c r="D96" s="39" t="str">
        <f>IFERROR((VLOOKUP(B96,INSCRITOS!A:C,3,0)),"")</f>
        <v>INI</v>
      </c>
      <c r="E96" s="40" t="str">
        <f>IFERROR((VLOOKUP(B96,INSCRITOS!A:D,4,0)),"")</f>
        <v>Matilde Almeida</v>
      </c>
      <c r="F96" s="39" t="str">
        <f>IFERROR((VLOOKUP(B96,INSCRITOS!A:F,6,0)),"")</f>
        <v>F</v>
      </c>
      <c r="G96" s="40" t="str">
        <f>IFERROR((VLOOKUP(B96,INSCRITOS!A:H,8,0)),"")</f>
        <v>Estoril Praia Credibom</v>
      </c>
      <c r="H96" s="39" t="s">
        <v>452</v>
      </c>
      <c r="I96" s="56">
        <v>89</v>
      </c>
    </row>
    <row r="97" spans="1:9" ht="18" customHeight="1" x14ac:dyDescent="0.25">
      <c r="A97" s="13"/>
      <c r="B97" s="63"/>
      <c r="C97" s="13"/>
      <c r="D97" s="13"/>
      <c r="F97" s="13"/>
      <c r="I97" s="59"/>
    </row>
    <row r="98" spans="1:9" ht="18" customHeight="1" x14ac:dyDescent="0.25">
      <c r="A98" s="34" t="s">
        <v>17</v>
      </c>
      <c r="B98" s="34"/>
      <c r="C98" s="34"/>
      <c r="D98" s="34"/>
      <c r="E98" s="34"/>
      <c r="F98" s="34"/>
      <c r="G98" s="34"/>
      <c r="H98" s="34"/>
      <c r="I98" s="34"/>
    </row>
    <row r="99" spans="1:9" ht="18" customHeight="1" x14ac:dyDescent="0.25">
      <c r="A99" s="16" t="s">
        <v>9</v>
      </c>
      <c r="B99" s="31" t="s">
        <v>10</v>
      </c>
      <c r="C99" s="16" t="s">
        <v>1</v>
      </c>
      <c r="D99" s="16" t="s">
        <v>2</v>
      </c>
      <c r="E99" s="16" t="s">
        <v>3</v>
      </c>
      <c r="F99" s="16" t="s">
        <v>5</v>
      </c>
      <c r="G99" s="16" t="s">
        <v>7</v>
      </c>
      <c r="H99" s="62" t="s">
        <v>421</v>
      </c>
      <c r="I99" s="62" t="s">
        <v>11</v>
      </c>
    </row>
    <row r="100" spans="1:9" ht="18" customHeight="1" x14ac:dyDescent="0.25">
      <c r="A100" s="11">
        <v>1</v>
      </c>
      <c r="B100" s="38">
        <v>630</v>
      </c>
      <c r="C100" s="39">
        <f>IFERROR((VLOOKUP(B100,INSCRITOS!A:B,2,0)),"")</f>
        <v>100784</v>
      </c>
      <c r="D100" s="39" t="str">
        <f>IFERROR((VLOOKUP(B100,INSCRITOS!A:C,3,0)),"")</f>
        <v>JUV</v>
      </c>
      <c r="E100" s="40" t="str">
        <f>IFERROR((VLOOKUP(B100,INSCRITOS!A:D,4,0)),"")</f>
        <v>Tomás Prudêncio</v>
      </c>
      <c r="F100" s="39" t="str">
        <f>IFERROR((VLOOKUP(B100,INSCRITOS!A:F,6,0)),"")</f>
        <v>M</v>
      </c>
      <c r="G100" s="40" t="str">
        <f>IFERROR((VLOOKUP(B100,INSCRITOS!A:H,8,0)),"")</f>
        <v>Sport Lisboa e Benfica</v>
      </c>
      <c r="H100" s="111" t="s">
        <v>541</v>
      </c>
      <c r="I100" s="56">
        <v>100</v>
      </c>
    </row>
    <row r="101" spans="1:9" ht="18" customHeight="1" x14ac:dyDescent="0.25">
      <c r="A101" s="11">
        <v>2</v>
      </c>
      <c r="B101" s="38">
        <v>233</v>
      </c>
      <c r="C101" s="39">
        <f>IFERROR((VLOOKUP(B101,INSCRITOS!A:B,2,0)),"")</f>
        <v>102225</v>
      </c>
      <c r="D101" s="39" t="str">
        <f>IFERROR((VLOOKUP(B101,INSCRITOS!A:C,3,0)),"")</f>
        <v>JUV</v>
      </c>
      <c r="E101" s="40" t="str">
        <f>IFERROR((VLOOKUP(B101,INSCRITOS!A:D,4,0)),"")</f>
        <v>Tiago Margarido</v>
      </c>
      <c r="F101" s="39" t="str">
        <f>IFERROR((VLOOKUP(B101,INSCRITOS!A:F,6,0)),"")</f>
        <v>M</v>
      </c>
      <c r="G101" s="40" t="str">
        <f>IFERROR((VLOOKUP(B101,INSCRITOS!A:H,8,0)),"")</f>
        <v>Sport Lisboa e Benfica</v>
      </c>
      <c r="H101" s="111" t="s">
        <v>507</v>
      </c>
      <c r="I101" s="56">
        <v>99</v>
      </c>
    </row>
    <row r="102" spans="1:9" ht="18" customHeight="1" x14ac:dyDescent="0.25">
      <c r="A102" s="11">
        <v>3</v>
      </c>
      <c r="B102" s="38">
        <v>438</v>
      </c>
      <c r="C102" s="39">
        <f>IFERROR((VLOOKUP(B102,INSCRITOS!A:B,2,0)),"")</f>
        <v>103803</v>
      </c>
      <c r="D102" s="39" t="str">
        <f>IFERROR((VLOOKUP(B102,INSCRITOS!A:C,3,0)),"")</f>
        <v>JUV</v>
      </c>
      <c r="E102" s="40" t="str">
        <f>IFERROR((VLOOKUP(B102,INSCRITOS!A:D,4,0)),"")</f>
        <v>Afonso Ferreira</v>
      </c>
      <c r="F102" s="39" t="str">
        <f>IFERROR((VLOOKUP(B102,INSCRITOS!A:F,6,0)),"")</f>
        <v>M</v>
      </c>
      <c r="G102" s="40" t="str">
        <f>IFERROR((VLOOKUP(B102,INSCRITOS!A:H,8,0)),"")</f>
        <v>Sport Lisboa e Benfica</v>
      </c>
      <c r="H102" s="111" t="s">
        <v>508</v>
      </c>
      <c r="I102" s="56">
        <v>98</v>
      </c>
    </row>
    <row r="103" spans="1:9" ht="18" customHeight="1" x14ac:dyDescent="0.25">
      <c r="A103" s="39">
        <v>4</v>
      </c>
      <c r="B103" s="38">
        <v>112</v>
      </c>
      <c r="C103" s="39">
        <f>IFERROR((VLOOKUP(B103,INSCRITOS!A:B,2,0)),"")</f>
        <v>103260</v>
      </c>
      <c r="D103" s="39" t="str">
        <f>IFERROR((VLOOKUP(B103,INSCRITOS!A:C,3,0)),"")</f>
        <v>JUV</v>
      </c>
      <c r="E103" s="40" t="str">
        <f>IFERROR((VLOOKUP(B103,INSCRITOS!A:D,4,0)),"")</f>
        <v>Ricardo Costa</v>
      </c>
      <c r="F103" s="39" t="str">
        <f>IFERROR((VLOOKUP(B103,INSCRITOS!A:F,6,0)),"")</f>
        <v>M</v>
      </c>
      <c r="G103" s="40" t="str">
        <f>IFERROR((VLOOKUP(B103,INSCRITOS!A:H,8,0)),"")</f>
        <v>SFRAA TRIATLO</v>
      </c>
      <c r="H103" s="111" t="s">
        <v>509</v>
      </c>
      <c r="I103" s="56">
        <v>97</v>
      </c>
    </row>
    <row r="104" spans="1:9" ht="18" customHeight="1" x14ac:dyDescent="0.25">
      <c r="A104" s="11">
        <v>5</v>
      </c>
      <c r="B104" s="38">
        <v>655</v>
      </c>
      <c r="C104" s="39">
        <f>IFERROR((VLOOKUP(B104,INSCRITOS!A:B,2,0)),"")</f>
        <v>103096</v>
      </c>
      <c r="D104" s="39" t="str">
        <f>IFERROR((VLOOKUP(B104,INSCRITOS!A:C,3,0)),"")</f>
        <v>JUV</v>
      </c>
      <c r="E104" s="40" t="str">
        <f>IFERROR((VLOOKUP(B104,INSCRITOS!A:D,4,0)),"")</f>
        <v>André Canhoto</v>
      </c>
      <c r="F104" s="39" t="str">
        <f>IFERROR((VLOOKUP(B104,INSCRITOS!A:F,6,0)),"")</f>
        <v>M</v>
      </c>
      <c r="G104" s="40" t="str">
        <f>IFERROR((VLOOKUP(B104,INSCRITOS!A:H,8,0)),"")</f>
        <v>Clube de Natação da Amadora</v>
      </c>
      <c r="H104" s="111" t="s">
        <v>510</v>
      </c>
      <c r="I104" s="56">
        <v>96</v>
      </c>
    </row>
    <row r="105" spans="1:9" ht="18" customHeight="1" x14ac:dyDescent="0.25">
      <c r="A105" s="11">
        <v>6</v>
      </c>
      <c r="B105" s="38">
        <v>5360</v>
      </c>
      <c r="C105" s="39">
        <f>IFERROR((VLOOKUP(B105,INSCRITOS!A:B,2,0)),"")</f>
        <v>103092</v>
      </c>
      <c r="D105" s="39" t="str">
        <f>IFERROR((VLOOKUP(B105,INSCRITOS!A:C,3,0)),"")</f>
        <v>JUV</v>
      </c>
      <c r="E105" s="40" t="str">
        <f>IFERROR((VLOOKUP(B105,INSCRITOS!A:D,4,0)),"")</f>
        <v>David dos Santos</v>
      </c>
      <c r="F105" s="39" t="str">
        <f>IFERROR((VLOOKUP(B105,INSCRITOS!A:F,6,0)),"")</f>
        <v>M</v>
      </c>
      <c r="G105" s="40" t="str">
        <f>IFERROR((VLOOKUP(B105,INSCRITOS!A:H,8,0)),"")</f>
        <v>Clube de Natação da Amadora</v>
      </c>
      <c r="H105" s="111" t="s">
        <v>511</v>
      </c>
      <c r="I105" s="56">
        <v>95</v>
      </c>
    </row>
    <row r="106" spans="1:9" ht="18" customHeight="1" x14ac:dyDescent="0.25">
      <c r="A106" s="11">
        <v>7</v>
      </c>
      <c r="B106" s="38">
        <v>1321</v>
      </c>
      <c r="C106" s="39">
        <f>IFERROR((VLOOKUP(B106,INSCRITOS!A:B,2,0)),"")</f>
        <v>105373</v>
      </c>
      <c r="D106" s="39" t="str">
        <f>IFERROR((VLOOKUP(B106,INSCRITOS!A:C,3,0)),"")</f>
        <v>JUV</v>
      </c>
      <c r="E106" s="40" t="str">
        <f>IFERROR((VLOOKUP(B106,INSCRITOS!A:D,4,0)),"")</f>
        <v>Rodrigo Figueiredo</v>
      </c>
      <c r="F106" s="39" t="str">
        <f>IFERROR((VLOOKUP(B106,INSCRITOS!A:F,6,0)),"")</f>
        <v>M</v>
      </c>
      <c r="G106" s="40" t="str">
        <f>IFERROR((VLOOKUP(B106,INSCRITOS!A:H,8,0)),"")</f>
        <v>Sporting Clube de Portugal</v>
      </c>
      <c r="H106" s="111" t="s">
        <v>512</v>
      </c>
      <c r="I106" s="56">
        <v>94</v>
      </c>
    </row>
    <row r="107" spans="1:9" ht="18" customHeight="1" x14ac:dyDescent="0.25">
      <c r="A107" s="11">
        <v>8</v>
      </c>
      <c r="B107" s="38">
        <v>1047</v>
      </c>
      <c r="C107" s="39">
        <f>IFERROR((VLOOKUP(B107,INSCRITOS!A:B,2,0)),"")</f>
        <v>105677</v>
      </c>
      <c r="D107" s="39" t="str">
        <f>IFERROR((VLOOKUP(B107,INSCRITOS!A:C,3,0)),"")</f>
        <v>JUV</v>
      </c>
      <c r="E107" s="40" t="str">
        <f>IFERROR((VLOOKUP(B107,INSCRITOS!A:D,4,0)),"")</f>
        <v>Miguel Neves</v>
      </c>
      <c r="F107" s="39" t="str">
        <f>IFERROR((VLOOKUP(B107,INSCRITOS!A:F,6,0)),"")</f>
        <v>M</v>
      </c>
      <c r="G107" s="40" t="str">
        <f>IFERROR((VLOOKUP(B107,INSCRITOS!A:H,8,0)),"")</f>
        <v>Sport Lisboa e Benfica</v>
      </c>
      <c r="H107" s="111" t="s">
        <v>513</v>
      </c>
      <c r="I107" s="56">
        <v>93</v>
      </c>
    </row>
    <row r="108" spans="1:9" ht="18" customHeight="1" x14ac:dyDescent="0.25">
      <c r="A108" s="39">
        <v>9</v>
      </c>
      <c r="B108" s="38">
        <v>443</v>
      </c>
      <c r="C108" s="39">
        <f>IFERROR((VLOOKUP(B108,INSCRITOS!A:B,2,0)),"")</f>
        <v>105033</v>
      </c>
      <c r="D108" s="39" t="str">
        <f>IFERROR((VLOOKUP(B108,INSCRITOS!A:C,3,0)),"")</f>
        <v>JUV</v>
      </c>
      <c r="E108" s="40" t="str">
        <f>IFERROR((VLOOKUP(B108,INSCRITOS!A:D,4,0)),"")</f>
        <v>José Ferreira</v>
      </c>
      <c r="F108" s="39" t="str">
        <f>IFERROR((VLOOKUP(B108,INSCRITOS!A:F,6,0)),"")</f>
        <v>M</v>
      </c>
      <c r="G108" s="40" t="str">
        <f>IFERROR((VLOOKUP(B108,INSCRITOS!A:H,8,0)),"")</f>
        <v>Sporting Clube de Portugal</v>
      </c>
      <c r="H108" s="111" t="s">
        <v>514</v>
      </c>
      <c r="I108" s="56">
        <v>92</v>
      </c>
    </row>
    <row r="109" spans="1:9" ht="18" customHeight="1" x14ac:dyDescent="0.25">
      <c r="A109" s="11">
        <v>10</v>
      </c>
      <c r="B109" s="38">
        <v>113</v>
      </c>
      <c r="C109" s="39">
        <f>IFERROR((VLOOKUP(B109,INSCRITOS!A:B,2,0)),"")</f>
        <v>103261</v>
      </c>
      <c r="D109" s="39" t="str">
        <f>IFERROR((VLOOKUP(B109,INSCRITOS!A:C,3,0)),"")</f>
        <v>JUV</v>
      </c>
      <c r="E109" s="40" t="str">
        <f>IFERROR((VLOOKUP(B109,INSCRITOS!A:D,4,0)),"")</f>
        <v>Vasco Melo</v>
      </c>
      <c r="F109" s="39" t="str">
        <f>IFERROR((VLOOKUP(B109,INSCRITOS!A:F,6,0)),"")</f>
        <v>M</v>
      </c>
      <c r="G109" s="40" t="str">
        <f>IFERROR((VLOOKUP(B109,INSCRITOS!A:H,8,0)),"")</f>
        <v>SFRAA TRIATLO</v>
      </c>
      <c r="H109" s="111" t="s">
        <v>515</v>
      </c>
      <c r="I109" s="56">
        <v>91</v>
      </c>
    </row>
    <row r="110" spans="1:9" ht="18" customHeight="1" x14ac:dyDescent="0.25">
      <c r="A110" s="11">
        <v>11</v>
      </c>
      <c r="B110" s="38">
        <v>716</v>
      </c>
      <c r="C110" s="39">
        <f>IFERROR((VLOOKUP(B110,INSCRITOS!A:B,2,0)),"")</f>
        <v>102969</v>
      </c>
      <c r="D110" s="39" t="str">
        <f>IFERROR((VLOOKUP(B110,INSCRITOS!A:C,3,0)),"")</f>
        <v>JUV</v>
      </c>
      <c r="E110" s="40" t="str">
        <f>IFERROR((VLOOKUP(B110,INSCRITOS!A:D,4,0)),"")</f>
        <v>Bernardo Mendes</v>
      </c>
      <c r="F110" s="39" t="str">
        <f>IFERROR((VLOOKUP(B110,INSCRITOS!A:F,6,0)),"")</f>
        <v>M</v>
      </c>
      <c r="G110" s="40" t="str">
        <f>IFERROR((VLOOKUP(B110,INSCRITOS!A:H,8,0)),"")</f>
        <v>Sport Lisboa e Benfica</v>
      </c>
      <c r="H110" s="111" t="s">
        <v>516</v>
      </c>
      <c r="I110" s="56">
        <v>90</v>
      </c>
    </row>
    <row r="111" spans="1:9" ht="18" customHeight="1" x14ac:dyDescent="0.25">
      <c r="A111" s="11">
        <v>12</v>
      </c>
      <c r="B111" s="38">
        <v>439</v>
      </c>
      <c r="C111" s="39">
        <f>IFERROR((VLOOKUP(B111,INSCRITOS!A:B,2,0)),"")</f>
        <v>105032</v>
      </c>
      <c r="D111" s="39" t="str">
        <f>IFERROR((VLOOKUP(B111,INSCRITOS!A:C,3,0)),"")</f>
        <v>JUV</v>
      </c>
      <c r="E111" s="40" t="str">
        <f>IFERROR((VLOOKUP(B111,INSCRITOS!A:D,4,0)),"")</f>
        <v>Afonso Ferreira</v>
      </c>
      <c r="F111" s="39" t="str">
        <f>IFERROR((VLOOKUP(B111,INSCRITOS!A:F,6,0)),"")</f>
        <v>M</v>
      </c>
      <c r="G111" s="40" t="str">
        <f>IFERROR((VLOOKUP(B111,INSCRITOS!A:H,8,0)),"")</f>
        <v>Sporting Clube de Portugal</v>
      </c>
      <c r="H111" s="111" t="s">
        <v>515</v>
      </c>
      <c r="I111" s="56">
        <v>89</v>
      </c>
    </row>
    <row r="112" spans="1:9" ht="18" customHeight="1" x14ac:dyDescent="0.25">
      <c r="A112" s="11">
        <v>13</v>
      </c>
      <c r="B112" s="38">
        <v>415</v>
      </c>
      <c r="C112" s="39">
        <f>IFERROR((VLOOKUP(B112,INSCRITOS!A:B,2,0)),"")</f>
        <v>106832</v>
      </c>
      <c r="D112" s="39" t="str">
        <f>IFERROR((VLOOKUP(B112,INSCRITOS!A:C,3,0)),"")</f>
        <v>JUV</v>
      </c>
      <c r="E112" s="40" t="str">
        <f>IFERROR((VLOOKUP(B112,INSCRITOS!A:D,4,0)),"")</f>
        <v>Tomás Dias</v>
      </c>
      <c r="F112" s="39" t="str">
        <f>IFERROR((VLOOKUP(B112,INSCRITOS!A:F,6,0)),"")</f>
        <v>M</v>
      </c>
      <c r="G112" s="40" t="str">
        <f>IFERROR((VLOOKUP(B112,INSCRITOS!A:H,8,0)),"")</f>
        <v>Pimpões Triatlo</v>
      </c>
      <c r="H112" s="111" t="s">
        <v>542</v>
      </c>
      <c r="I112" s="56">
        <v>88</v>
      </c>
    </row>
    <row r="113" spans="1:9" ht="18" customHeight="1" x14ac:dyDescent="0.25">
      <c r="A113" s="11">
        <v>14</v>
      </c>
      <c r="B113" s="38">
        <v>449</v>
      </c>
      <c r="C113" s="39">
        <f>IFERROR((VLOOKUP(B113,INSCRITOS!A:B,2,0)),"")</f>
        <v>105036</v>
      </c>
      <c r="D113" s="39" t="str">
        <f>IFERROR((VLOOKUP(B113,INSCRITOS!A:C,3,0)),"")</f>
        <v>JUV</v>
      </c>
      <c r="E113" s="40" t="str">
        <f>IFERROR((VLOOKUP(B113,INSCRITOS!A:D,4,0)),"")</f>
        <v>Guilherme Pita</v>
      </c>
      <c r="F113" s="39" t="str">
        <f>IFERROR((VLOOKUP(B113,INSCRITOS!A:F,6,0)),"")</f>
        <v>M</v>
      </c>
      <c r="G113" s="40" t="str">
        <f>IFERROR((VLOOKUP(B113,INSCRITOS!A:H,8,0)),"")</f>
        <v>SFRAA TRIATLO</v>
      </c>
      <c r="H113" s="111" t="s">
        <v>517</v>
      </c>
      <c r="I113" s="56">
        <v>87</v>
      </c>
    </row>
    <row r="114" spans="1:9" ht="18" customHeight="1" x14ac:dyDescent="0.25">
      <c r="A114" s="11">
        <v>15</v>
      </c>
      <c r="B114" s="38">
        <v>1407</v>
      </c>
      <c r="C114" s="39">
        <f>IFERROR((VLOOKUP(B114,INSCRITOS!A:B,2,0)),"")</f>
        <v>106403</v>
      </c>
      <c r="D114" s="39" t="str">
        <f>IFERROR((VLOOKUP(B114,INSCRITOS!A:C,3,0)),"")</f>
        <v>JUV</v>
      </c>
      <c r="E114" s="40" t="str">
        <f>IFERROR((VLOOKUP(B114,INSCRITOS!A:D,4,0)),"")</f>
        <v xml:space="preserve">Martim Marques </v>
      </c>
      <c r="F114" s="39" t="str">
        <f>IFERROR((VLOOKUP(B114,INSCRITOS!A:F,6,0)),"")</f>
        <v>M</v>
      </c>
      <c r="G114" s="40" t="str">
        <f>IFERROR((VLOOKUP(B114,INSCRITOS!A:H,8,0)),"")</f>
        <v>Pimpões Triatlo</v>
      </c>
      <c r="H114" s="39" t="s">
        <v>518</v>
      </c>
      <c r="I114" s="56">
        <v>86</v>
      </c>
    </row>
    <row r="115" spans="1:9" ht="18" customHeight="1" x14ac:dyDescent="0.25">
      <c r="A115" s="11">
        <v>16</v>
      </c>
      <c r="B115" s="112">
        <v>593</v>
      </c>
      <c r="C115" s="39">
        <f>IFERROR((VLOOKUP(B115,INSCRITOS!A:B,2,0)),"")</f>
        <v>103097</v>
      </c>
      <c r="D115" s="39" t="str">
        <f>IFERROR((VLOOKUP(B115,INSCRITOS!A:C,3,0)),"")</f>
        <v>JUV</v>
      </c>
      <c r="E115" s="40" t="str">
        <f>IFERROR((VLOOKUP(B115,INSCRITOS!A:D,4,0)),"")</f>
        <v>Tomás Pita</v>
      </c>
      <c r="F115" s="39" t="str">
        <f>IFERROR((VLOOKUP(B115,INSCRITOS!A:F,6,0)),"")</f>
        <v>M</v>
      </c>
      <c r="G115" s="40" t="str">
        <f>IFERROR((VLOOKUP(B115,INSCRITOS!A:H,8,0)),"")</f>
        <v>Clube de Natação da Amadora</v>
      </c>
      <c r="H115" s="39" t="s">
        <v>519</v>
      </c>
      <c r="I115" s="56">
        <v>85</v>
      </c>
    </row>
    <row r="116" spans="1:9" ht="18" customHeight="1" x14ac:dyDescent="0.25">
      <c r="A116" s="11">
        <v>17</v>
      </c>
      <c r="B116" s="38">
        <v>469</v>
      </c>
      <c r="C116" s="39">
        <f>IFERROR((VLOOKUP(B116,INSCRITOS!A:B,2,0)),"")</f>
        <v>0</v>
      </c>
      <c r="D116" s="39" t="str">
        <f>IFERROR((VLOOKUP(B116,INSCRITOS!A:C,3,0)),"")</f>
        <v>JUV</v>
      </c>
      <c r="E116" s="40" t="str">
        <f>IFERROR((VLOOKUP(B116,INSCRITOS!A:D,4,0)),"")</f>
        <v>Afonso Costa</v>
      </c>
      <c r="F116" s="39" t="str">
        <f>IFERROR((VLOOKUP(B116,INSCRITOS!A:F,6,0)),"")</f>
        <v>M</v>
      </c>
      <c r="G116" s="40" t="str">
        <f>IFERROR((VLOOKUP(B116,INSCRITOS!A:H,8,0)),"")</f>
        <v>Sporting Clube de Portugal</v>
      </c>
      <c r="H116" s="39" t="s">
        <v>520</v>
      </c>
      <c r="I116" s="56">
        <v>84</v>
      </c>
    </row>
    <row r="117" spans="1:9" ht="18" customHeight="1" x14ac:dyDescent="0.25">
      <c r="A117" s="11">
        <v>18</v>
      </c>
      <c r="B117" s="38">
        <v>688</v>
      </c>
      <c r="C117" s="39">
        <f>IFERROR((VLOOKUP(B117,INSCRITOS!A:B,2,0)),"")</f>
        <v>106016</v>
      </c>
      <c r="D117" s="39" t="str">
        <f>IFERROR((VLOOKUP(B117,INSCRITOS!A:C,3,0)),"")</f>
        <v>JUV</v>
      </c>
      <c r="E117" s="40" t="str">
        <f>IFERROR((VLOOKUP(B117,INSCRITOS!A:D,4,0)),"")</f>
        <v>Francisco Santos</v>
      </c>
      <c r="F117" s="39" t="str">
        <f>IFERROR((VLOOKUP(B117,INSCRITOS!A:F,6,0)),"")</f>
        <v>M</v>
      </c>
      <c r="G117" s="40" t="str">
        <f>IFERROR((VLOOKUP(B117,INSCRITOS!A:H,8,0)),"")</f>
        <v>Sporting Clube de Portugal/ Não federado</v>
      </c>
      <c r="H117" s="39" t="s">
        <v>521</v>
      </c>
      <c r="I117" s="56"/>
    </row>
    <row r="118" spans="1:9" ht="18" customHeight="1" x14ac:dyDescent="0.25">
      <c r="A118" s="11">
        <v>19</v>
      </c>
      <c r="B118" s="38">
        <v>1411</v>
      </c>
      <c r="C118" s="39">
        <f>IFERROR((VLOOKUP(B118,INSCRITOS!A:B,2,0)),"")</f>
        <v>106410</v>
      </c>
      <c r="D118" s="39" t="str">
        <f>IFERROR((VLOOKUP(B118,INSCRITOS!A:C,3,0)),"")</f>
        <v>JUV</v>
      </c>
      <c r="E118" s="40" t="str">
        <f>IFERROR((VLOOKUP(B118,INSCRITOS!A:D,4,0)),"")</f>
        <v>Sebastião Oliveira</v>
      </c>
      <c r="F118" s="39" t="str">
        <f>IFERROR((VLOOKUP(B118,INSCRITOS!A:F,6,0)),"")</f>
        <v>M</v>
      </c>
      <c r="G118" s="40" t="str">
        <f>IFERROR((VLOOKUP(B118,INSCRITOS!A:H,8,0)),"")</f>
        <v>Pimpões Triatlo</v>
      </c>
      <c r="H118" s="39" t="s">
        <v>522</v>
      </c>
      <c r="I118" s="56">
        <v>83</v>
      </c>
    </row>
    <row r="119" spans="1:9" ht="18" customHeight="1" x14ac:dyDescent="0.25">
      <c r="A119" s="11">
        <v>20</v>
      </c>
      <c r="B119" s="38">
        <v>5362</v>
      </c>
      <c r="C119" s="39">
        <f>IFERROR((VLOOKUP(B119,INSCRITOS!A:B,2,0)),"")</f>
        <v>0</v>
      </c>
      <c r="D119" s="39" t="str">
        <f>IFERROR((VLOOKUP(B119,INSCRITOS!A:C,3,0)),"")</f>
        <v>JUV</v>
      </c>
      <c r="E119" s="40" t="str">
        <f>IFERROR((VLOOKUP(B119,INSCRITOS!A:D,4,0)),"")</f>
        <v>Rodrigo Nunes</v>
      </c>
      <c r="F119" s="39" t="str">
        <f>IFERROR((VLOOKUP(B119,INSCRITOS!A:F,6,0)),"")</f>
        <v>M</v>
      </c>
      <c r="G119" s="40" t="str">
        <f>IFERROR((VLOOKUP(B119,INSCRITOS!A:H,8,0)),"")</f>
        <v>Não federado</v>
      </c>
      <c r="H119" s="39" t="s">
        <v>523</v>
      </c>
      <c r="I119" s="56"/>
    </row>
    <row r="120" spans="1:9" ht="18" customHeight="1" x14ac:dyDescent="0.25">
      <c r="A120" s="11">
        <v>21</v>
      </c>
      <c r="B120" s="38">
        <v>474</v>
      </c>
      <c r="C120" s="39">
        <f>IFERROR((VLOOKUP(B120,INSCRITOS!A:B,2,0)),"")</f>
        <v>105053</v>
      </c>
      <c r="D120" s="39" t="str">
        <f>IFERROR((VLOOKUP(B120,INSCRITOS!A:C,3,0)),"")</f>
        <v>JUV</v>
      </c>
      <c r="E120" s="40" t="str">
        <f>IFERROR((VLOOKUP(B120,INSCRITOS!A:D,4,0)),"")</f>
        <v>Leonardo Sousa</v>
      </c>
      <c r="F120" s="39" t="str">
        <f>IFERROR((VLOOKUP(B120,INSCRITOS!A:F,6,0)),"")</f>
        <v>M</v>
      </c>
      <c r="G120" s="40" t="str">
        <f>IFERROR((VLOOKUP(B120,INSCRITOS!A:H,8,0)),"")</f>
        <v>Sporting Clube de Portugal</v>
      </c>
      <c r="H120" s="39" t="s">
        <v>525</v>
      </c>
      <c r="I120" s="56">
        <v>82</v>
      </c>
    </row>
    <row r="121" spans="1:9" ht="18" customHeight="1" x14ac:dyDescent="0.25">
      <c r="A121" s="11">
        <v>22</v>
      </c>
      <c r="B121" s="38">
        <v>1034</v>
      </c>
      <c r="C121" s="39">
        <f>IFERROR((VLOOKUP(B121,INSCRITOS!A:B,2,0)),"")</f>
        <v>105702</v>
      </c>
      <c r="D121" s="39" t="str">
        <f>IFERROR((VLOOKUP(B121,INSCRITOS!A:C,3,0)),"")</f>
        <v>JUV</v>
      </c>
      <c r="E121" s="40" t="str">
        <f>IFERROR((VLOOKUP(B121,INSCRITOS!A:D,4,0)),"")</f>
        <v>Joaquim Vasconcelos</v>
      </c>
      <c r="F121" s="39" t="str">
        <f>IFERROR((VLOOKUP(B121,INSCRITOS!A:F,6,0)),"")</f>
        <v>M</v>
      </c>
      <c r="G121" s="40" t="str">
        <f>IFERROR((VLOOKUP(B121,INSCRITOS!A:H,8,0)),"")</f>
        <v>SFRAA TRIATLO</v>
      </c>
      <c r="H121" s="39" t="s">
        <v>524</v>
      </c>
      <c r="I121" s="56">
        <v>81</v>
      </c>
    </row>
    <row r="122" spans="1:9" ht="18" customHeight="1" x14ac:dyDescent="0.25">
      <c r="A122" s="11">
        <v>23</v>
      </c>
      <c r="B122" s="38">
        <v>822</v>
      </c>
      <c r="C122" s="39">
        <f>IFERROR((VLOOKUP(B122,INSCRITOS!A:B,2,0)),"")</f>
        <v>106452</v>
      </c>
      <c r="D122" s="39" t="str">
        <f>IFERROR((VLOOKUP(B122,INSCRITOS!A:C,3,0)),"")</f>
        <v>JUV</v>
      </c>
      <c r="E122" s="40" t="str">
        <f>IFERROR((VLOOKUP(B122,INSCRITOS!A:D,4,0)),"")</f>
        <v>Francisco Castanhinha</v>
      </c>
      <c r="F122" s="39" t="str">
        <f>IFERROR((VLOOKUP(B122,INSCRITOS!A:F,6,0)),"")</f>
        <v>M</v>
      </c>
      <c r="G122" s="40" t="str">
        <f>IFERROR((VLOOKUP(B122,INSCRITOS!A:H,8,0)),"")</f>
        <v>Pimpões Triatlo</v>
      </c>
      <c r="H122" s="39" t="s">
        <v>526</v>
      </c>
      <c r="I122" s="56">
        <v>80</v>
      </c>
    </row>
    <row r="123" spans="1:9" ht="18" customHeight="1" x14ac:dyDescent="0.25">
      <c r="A123" s="11">
        <v>24</v>
      </c>
      <c r="B123" s="38">
        <v>1409</v>
      </c>
      <c r="C123" s="39">
        <f>IFERROR((VLOOKUP(B123,INSCRITOS!A:B,2,0)),"")</f>
        <v>106408</v>
      </c>
      <c r="D123" s="39" t="str">
        <f>IFERROR((VLOOKUP(B123,INSCRITOS!A:C,3,0)),"")</f>
        <v>JUV</v>
      </c>
      <c r="E123" s="40" t="str">
        <f>IFERROR((VLOOKUP(B123,INSCRITOS!A:D,4,0)),"")</f>
        <v>Gabriel Silva Oliveira</v>
      </c>
      <c r="F123" s="39" t="str">
        <f>IFERROR((VLOOKUP(B123,INSCRITOS!A:F,6,0)),"")</f>
        <v>M</v>
      </c>
      <c r="G123" s="40" t="str">
        <f>IFERROR((VLOOKUP(B123,INSCRITOS!A:H,8,0)),"")</f>
        <v>Pimpões Triatlo</v>
      </c>
      <c r="H123" s="39" t="s">
        <v>527</v>
      </c>
      <c r="I123" s="56">
        <v>79</v>
      </c>
    </row>
    <row r="124" spans="1:9" ht="18" customHeight="1" x14ac:dyDescent="0.25">
      <c r="A124" s="11">
        <v>25</v>
      </c>
      <c r="B124" s="38">
        <v>1046</v>
      </c>
      <c r="C124" s="39">
        <f>IFERROR((VLOOKUP(B124,INSCRITOS!A:B,2,0)),"")</f>
        <v>105735</v>
      </c>
      <c r="D124" s="39" t="str">
        <f>IFERROR((VLOOKUP(B124,INSCRITOS!A:C,3,0)),"")</f>
        <v>JUV</v>
      </c>
      <c r="E124" s="40" t="str">
        <f>IFERROR((VLOOKUP(B124,INSCRITOS!A:D,4,0)),"")</f>
        <v>David Cardoso</v>
      </c>
      <c r="F124" s="39" t="str">
        <f>IFERROR((VLOOKUP(B124,INSCRITOS!A:F,6,0)),"")</f>
        <v>M</v>
      </c>
      <c r="G124" s="40" t="str">
        <f>IFERROR((VLOOKUP(B124,INSCRITOS!A:H,8,0)),"")</f>
        <v>Sport Lisboa e Benfica</v>
      </c>
      <c r="H124" s="39" t="s">
        <v>528</v>
      </c>
      <c r="I124" s="56">
        <v>78</v>
      </c>
    </row>
    <row r="125" spans="1:9" ht="18" customHeight="1" x14ac:dyDescent="0.25">
      <c r="A125" s="11" t="s">
        <v>418</v>
      </c>
      <c r="B125" s="38">
        <v>1388</v>
      </c>
      <c r="C125" s="39">
        <f>IFERROR((VLOOKUP(B125,INSCRITOS!A:B,2,0)),"")</f>
        <v>106328</v>
      </c>
      <c r="D125" s="39" t="str">
        <f>IFERROR((VLOOKUP(B125,INSCRITOS!A:C,3,0)),"")</f>
        <v>JUV</v>
      </c>
      <c r="E125" s="40" t="str">
        <f>IFERROR((VLOOKUP(B125,INSCRITOS!A:D,4,0)),"")</f>
        <v>Afonso Fazendeiro</v>
      </c>
      <c r="F125" s="39" t="str">
        <f>IFERROR((VLOOKUP(B125,INSCRITOS!A:F,6,0)),"")</f>
        <v>M</v>
      </c>
      <c r="G125" s="40" t="str">
        <f>IFERROR((VLOOKUP(B125,INSCRITOS!A:H,8,0)),"")</f>
        <v>Sport Lisboa e Benfica</v>
      </c>
      <c r="H125" s="40"/>
      <c r="I125" s="56"/>
    </row>
    <row r="126" spans="1:9" s="18" customFormat="1" ht="18" customHeight="1" x14ac:dyDescent="0.25">
      <c r="A126" s="13"/>
      <c r="B126" s="33"/>
      <c r="C126" s="13"/>
      <c r="D126" s="13"/>
      <c r="F126" s="13"/>
      <c r="I126" s="21"/>
    </row>
    <row r="127" spans="1:9" ht="18" customHeight="1" x14ac:dyDescent="0.25">
      <c r="A127" s="34" t="s">
        <v>18</v>
      </c>
      <c r="B127" s="34"/>
      <c r="C127" s="34"/>
      <c r="D127" s="34"/>
      <c r="E127" s="34"/>
      <c r="F127" s="34"/>
      <c r="G127" s="34"/>
      <c r="H127" s="34"/>
      <c r="I127" s="34"/>
    </row>
    <row r="128" spans="1:9" ht="18" customHeight="1" x14ac:dyDescent="0.25">
      <c r="A128" s="16" t="s">
        <v>9</v>
      </c>
      <c r="B128" s="31" t="s">
        <v>10</v>
      </c>
      <c r="C128" s="16" t="s">
        <v>1</v>
      </c>
      <c r="D128" s="16" t="s">
        <v>2</v>
      </c>
      <c r="E128" s="16" t="s">
        <v>3</v>
      </c>
      <c r="F128" s="16" t="s">
        <v>5</v>
      </c>
      <c r="G128" s="16" t="s">
        <v>7</v>
      </c>
      <c r="H128" s="62" t="s">
        <v>421</v>
      </c>
      <c r="I128" s="62" t="s">
        <v>11</v>
      </c>
    </row>
    <row r="129" spans="1:9" ht="18" customHeight="1" x14ac:dyDescent="0.25">
      <c r="A129" s="11">
        <v>1</v>
      </c>
      <c r="B129" s="38">
        <v>893</v>
      </c>
      <c r="C129" s="39">
        <f>IFERROR((VLOOKUP(B129,INSCRITOS!A:B,2,0)),"")</f>
        <v>103073</v>
      </c>
      <c r="D129" s="39" t="str">
        <f>IFERROR((VLOOKUP(B129,INSCRITOS!A:C,3,0)),"")</f>
        <v>JUV</v>
      </c>
      <c r="E129" s="40" t="str">
        <f>IFERROR((VLOOKUP(B129,INSCRITOS!A:D,4,0)),"")</f>
        <v>Cassilda Carvalho</v>
      </c>
      <c r="F129" s="39" t="str">
        <f>IFERROR((VLOOKUP(B129,INSCRITOS!A:F,6,0)),"")</f>
        <v>F</v>
      </c>
      <c r="G129" s="40" t="str">
        <f>IFERROR((VLOOKUP(B129,INSCRITOS!A:H,8,0)),"")</f>
        <v>Sport Lisboa e Benfica</v>
      </c>
      <c r="H129" s="39" t="s">
        <v>529</v>
      </c>
      <c r="I129" s="56">
        <v>100</v>
      </c>
    </row>
    <row r="130" spans="1:9" ht="18" customHeight="1" x14ac:dyDescent="0.25">
      <c r="A130" s="11">
        <v>2</v>
      </c>
      <c r="B130" s="38">
        <v>799</v>
      </c>
      <c r="C130" s="39">
        <f>IFERROR((VLOOKUP(B130,INSCRITOS!A:B,2,0)),"")</f>
        <v>102291</v>
      </c>
      <c r="D130" s="39" t="str">
        <f>IFERROR((VLOOKUP(B130,INSCRITOS!A:C,3,0)),"")</f>
        <v>INI</v>
      </c>
      <c r="E130" s="40" t="str">
        <f>IFERROR((VLOOKUP(B130,INSCRITOS!A:D,4,0)),"")</f>
        <v>Letícia Magalhães</v>
      </c>
      <c r="F130" s="39" t="str">
        <f>IFERROR((VLOOKUP(B130,INSCRITOS!A:F,6,0)),"")</f>
        <v>F</v>
      </c>
      <c r="G130" s="40" t="str">
        <f>IFERROR((VLOOKUP(B130,INSCRITOS!A:H,8,0)),"")</f>
        <v>Sport Lisboa e Benfica</v>
      </c>
      <c r="H130" s="39" t="s">
        <v>530</v>
      </c>
      <c r="I130" s="56">
        <v>99</v>
      </c>
    </row>
    <row r="131" spans="1:9" ht="18" customHeight="1" x14ac:dyDescent="0.25">
      <c r="A131" s="11">
        <v>3</v>
      </c>
      <c r="B131" s="38">
        <v>129</v>
      </c>
      <c r="C131" s="39">
        <f>IFERROR((VLOOKUP(B131,INSCRITOS!A:B,2,0)),"")</f>
        <v>102210</v>
      </c>
      <c r="D131" s="39" t="str">
        <f>IFERROR((VLOOKUP(B131,INSCRITOS!A:C,3,0)),"")</f>
        <v>JUV</v>
      </c>
      <c r="E131" s="40" t="str">
        <f>IFERROR((VLOOKUP(B131,INSCRITOS!A:D,4,0)),"")</f>
        <v>Luisa Miranda</v>
      </c>
      <c r="F131" s="39" t="str">
        <f>IFERROR((VLOOKUP(B131,INSCRITOS!A:F,6,0)),"")</f>
        <v>F</v>
      </c>
      <c r="G131" s="40" t="str">
        <f>IFERROR((VLOOKUP(B131,INSCRITOS!A:H,8,0)),"")</f>
        <v>Sport Lisboa e Benfica</v>
      </c>
      <c r="H131" s="39" t="s">
        <v>531</v>
      </c>
      <c r="I131" s="56">
        <v>98</v>
      </c>
    </row>
    <row r="132" spans="1:9" ht="18" customHeight="1" x14ac:dyDescent="0.25">
      <c r="A132" s="11">
        <v>4</v>
      </c>
      <c r="B132" s="38">
        <v>753</v>
      </c>
      <c r="C132" s="39">
        <f>IFERROR((VLOOKUP(B132,INSCRITOS!A:B,2,0)),"")</f>
        <v>103027</v>
      </c>
      <c r="D132" s="39" t="str">
        <f>IFERROR((VLOOKUP(B132,INSCRITOS!A:C,3,0)),"")</f>
        <v>JUV</v>
      </c>
      <c r="E132" s="40" t="str">
        <f>IFERROR((VLOOKUP(B132,INSCRITOS!A:D,4,0)),"")</f>
        <v>Joana salgado</v>
      </c>
      <c r="F132" s="39" t="str">
        <f>IFERROR((VLOOKUP(B132,INSCRITOS!A:F,6,0)),"")</f>
        <v>F</v>
      </c>
      <c r="G132" s="40" t="str">
        <f>IFERROR((VLOOKUP(B132,INSCRITOS!A:H,8,0)),"")</f>
        <v>Sport Lisboa e Benfica</v>
      </c>
      <c r="H132" s="39" t="s">
        <v>532</v>
      </c>
      <c r="I132" s="56">
        <v>97</v>
      </c>
    </row>
    <row r="133" spans="1:9" ht="18" customHeight="1" x14ac:dyDescent="0.25">
      <c r="A133" s="11">
        <v>5</v>
      </c>
      <c r="B133" s="38">
        <v>330</v>
      </c>
      <c r="C133" s="39">
        <f>IFERROR((VLOOKUP(B133,INSCRITOS!A:B,2,0)),"")</f>
        <v>104882</v>
      </c>
      <c r="D133" s="39" t="str">
        <f>IFERROR((VLOOKUP(B133,INSCRITOS!A:C,3,0)),"")</f>
        <v>JUV</v>
      </c>
      <c r="E133" s="40" t="str">
        <f>IFERROR((VLOOKUP(B133,INSCRITOS!A:D,4,0)),"")</f>
        <v>Margarida Dias Coutinho</v>
      </c>
      <c r="F133" s="39" t="str">
        <f>IFERROR((VLOOKUP(B133,INSCRITOS!A:F,6,0)),"")</f>
        <v>F</v>
      </c>
      <c r="G133" s="40" t="str">
        <f>IFERROR((VLOOKUP(B133,INSCRITOS!A:H,8,0)),"")</f>
        <v>Sporting Clube de Portugal</v>
      </c>
      <c r="H133" s="39" t="s">
        <v>533</v>
      </c>
      <c r="I133" s="56">
        <v>96</v>
      </c>
    </row>
    <row r="134" spans="1:9" ht="18" customHeight="1" x14ac:dyDescent="0.25">
      <c r="A134" s="11">
        <v>6</v>
      </c>
      <c r="B134" s="38">
        <v>967</v>
      </c>
      <c r="C134" s="39">
        <f>IFERROR((VLOOKUP(B134,INSCRITOS!A:B,2,0)),"")</f>
        <v>103090</v>
      </c>
      <c r="D134" s="39" t="str">
        <f>IFERROR((VLOOKUP(B134,INSCRITOS!A:C,3,0)),"")</f>
        <v>JUV</v>
      </c>
      <c r="E134" s="40" t="str">
        <f>IFERROR((VLOOKUP(B134,INSCRITOS!A:D,4,0)),"")</f>
        <v>Constança Santos</v>
      </c>
      <c r="F134" s="39" t="str">
        <f>IFERROR((VLOOKUP(B134,INSCRITOS!A:F,6,0)),"")</f>
        <v>F</v>
      </c>
      <c r="G134" s="40" t="str">
        <f>IFERROR((VLOOKUP(B134,INSCRITOS!A:H,8,0)),"")</f>
        <v>Sport Lisboa e Benfica</v>
      </c>
      <c r="H134" s="39" t="s">
        <v>534</v>
      </c>
      <c r="I134" s="56">
        <v>95</v>
      </c>
    </row>
    <row r="135" spans="1:9" ht="18" customHeight="1" x14ac:dyDescent="0.25">
      <c r="A135" s="11">
        <v>7</v>
      </c>
      <c r="B135" s="38">
        <v>333</v>
      </c>
      <c r="C135" s="39">
        <f>IFERROR((VLOOKUP(B135,INSCRITOS!A:B,2,0)),"")</f>
        <v>104884</v>
      </c>
      <c r="D135" s="39" t="str">
        <f>IFERROR((VLOOKUP(B135,INSCRITOS!A:C,3,0)),"")</f>
        <v>JUV</v>
      </c>
      <c r="E135" s="40" t="str">
        <f>IFERROR((VLOOKUP(B135,INSCRITOS!A:D,4,0)),"")</f>
        <v>Sofia Santos Rocha</v>
      </c>
      <c r="F135" s="39" t="str">
        <f>IFERROR((VLOOKUP(B135,INSCRITOS!A:F,6,0)),"")</f>
        <v>F</v>
      </c>
      <c r="G135" s="40" t="str">
        <f>IFERROR((VLOOKUP(B135,INSCRITOS!A:H,8,0)),"")</f>
        <v>Sporting Clube de Portugal</v>
      </c>
      <c r="H135" s="39" t="s">
        <v>535</v>
      </c>
      <c r="I135" s="56">
        <v>94</v>
      </c>
    </row>
    <row r="136" spans="1:9" ht="18" customHeight="1" x14ac:dyDescent="0.25">
      <c r="A136" s="11">
        <v>8</v>
      </c>
      <c r="B136" s="38">
        <v>913</v>
      </c>
      <c r="C136" s="39">
        <f>IFERROR((VLOOKUP(B136,INSCRITOS!A:B,2,0)),"")</f>
        <v>104680</v>
      </c>
      <c r="D136" s="39" t="str">
        <f>IFERROR((VLOOKUP(B136,INSCRITOS!A:C,3,0)),"")</f>
        <v>JUV</v>
      </c>
      <c r="E136" s="40" t="str">
        <f>IFERROR((VLOOKUP(B136,INSCRITOS!A:D,4,0)),"")</f>
        <v>Ana Rita Guerreiro</v>
      </c>
      <c r="F136" s="39" t="str">
        <f>IFERROR((VLOOKUP(B136,INSCRITOS!A:F,6,0)),"")</f>
        <v>F</v>
      </c>
      <c r="G136" s="40" t="str">
        <f>IFERROR((VLOOKUP(B136,INSCRITOS!A:H,8,0)),"")</f>
        <v>Sporting Clube de Portugal</v>
      </c>
      <c r="H136" s="39" t="s">
        <v>536</v>
      </c>
      <c r="I136" s="56">
        <v>93</v>
      </c>
    </row>
    <row r="137" spans="1:9" ht="18" customHeight="1" x14ac:dyDescent="0.25">
      <c r="A137" s="11">
        <v>9</v>
      </c>
      <c r="B137" s="38">
        <v>428</v>
      </c>
      <c r="C137" s="39">
        <f>IFERROR((VLOOKUP(B137,INSCRITOS!A:B,2,0)),"")</f>
        <v>105031</v>
      </c>
      <c r="D137" s="39" t="str">
        <f>IFERROR((VLOOKUP(B137,INSCRITOS!A:C,3,0)),"")</f>
        <v>JUV</v>
      </c>
      <c r="E137" s="40" t="str">
        <f>IFERROR((VLOOKUP(B137,INSCRITOS!A:D,4,0)),"")</f>
        <v>Carolina Oliveira</v>
      </c>
      <c r="F137" s="39" t="str">
        <f>IFERROR((VLOOKUP(B137,INSCRITOS!A:F,6,0)),"")</f>
        <v>F</v>
      </c>
      <c r="G137" s="40" t="str">
        <f>IFERROR((VLOOKUP(B137,INSCRITOS!A:H,8,0)),"")</f>
        <v>Sporting Clube de Portugal</v>
      </c>
      <c r="H137" s="39" t="s">
        <v>537</v>
      </c>
      <c r="I137" s="56">
        <v>92</v>
      </c>
    </row>
    <row r="138" spans="1:9" ht="18" customHeight="1" x14ac:dyDescent="0.25">
      <c r="A138" s="11">
        <v>10</v>
      </c>
      <c r="B138" s="38">
        <v>278</v>
      </c>
      <c r="C138" s="39">
        <f>IFERROR((VLOOKUP(B138,INSCRITOS!A:B,2,0)),"")</f>
        <v>106758</v>
      </c>
      <c r="D138" s="39" t="str">
        <f>IFERROR((VLOOKUP(B138,INSCRITOS!A:C,3,0)),"")</f>
        <v>JUV</v>
      </c>
      <c r="E138" s="40" t="str">
        <f>IFERROR((VLOOKUP(B138,INSCRITOS!A:D,4,0)),"")</f>
        <v>Leonor Fazendeiro</v>
      </c>
      <c r="F138" s="39" t="str">
        <f>IFERROR((VLOOKUP(B138,INSCRITOS!A:F,6,0)),"")</f>
        <v>F</v>
      </c>
      <c r="G138" s="40" t="str">
        <f>IFERROR((VLOOKUP(B138,INSCRITOS!A:H,8,0)),"")</f>
        <v>Sport Lisboa e Benfica</v>
      </c>
      <c r="H138" s="39" t="s">
        <v>538</v>
      </c>
      <c r="I138" s="56">
        <v>91</v>
      </c>
    </row>
    <row r="139" spans="1:9" ht="15" x14ac:dyDescent="0.25">
      <c r="A139" s="11">
        <v>11</v>
      </c>
      <c r="B139" s="38">
        <v>187</v>
      </c>
      <c r="C139" s="39">
        <f>IFERROR((VLOOKUP(B139,INSCRITOS!A:B,2,0)),"")</f>
        <v>102059</v>
      </c>
      <c r="D139" s="39" t="str">
        <f>IFERROR((VLOOKUP(B139,INSCRITOS!A:C,3,0)),"")</f>
        <v>JUV</v>
      </c>
      <c r="E139" s="40" t="str">
        <f>IFERROR((VLOOKUP(B139,INSCRITOS!A:D,4,0)),"")</f>
        <v>Carolina Palma</v>
      </c>
      <c r="F139" s="39" t="str">
        <f>IFERROR((VLOOKUP(B139,INSCRITOS!A:F,6,0)),"")</f>
        <v>F</v>
      </c>
      <c r="G139" s="40" t="str">
        <f>IFERROR((VLOOKUP(B139,INSCRITOS!A:H,8,0)),"")</f>
        <v>GDR Manique de Cima/ Não federado</v>
      </c>
      <c r="H139" s="39" t="s">
        <v>539</v>
      </c>
      <c r="I139" s="56"/>
    </row>
    <row r="140" spans="1:9" ht="15" x14ac:dyDescent="0.25">
      <c r="A140" s="11">
        <v>12</v>
      </c>
      <c r="B140" s="38">
        <v>5656</v>
      </c>
      <c r="C140" s="39">
        <f>IFERROR((VLOOKUP(B140,INSCRITOS!A:B,2,0)),"")</f>
        <v>0</v>
      </c>
      <c r="D140" s="39" t="str">
        <f>IFERROR((VLOOKUP(B140,INSCRITOS!A:C,3,0)),"")</f>
        <v>JUV</v>
      </c>
      <c r="E140" s="40" t="str">
        <f>IFERROR((VLOOKUP(B140,INSCRITOS!A:D,4,0)),"")</f>
        <v>Beatriz Gomes da Costa</v>
      </c>
      <c r="F140" s="39" t="str">
        <f>IFERROR((VLOOKUP(B140,INSCRITOS!A:F,6,0)),"")</f>
        <v>F</v>
      </c>
      <c r="G140" s="40" t="str">
        <f>IFERROR((VLOOKUP(B140,INSCRITOS!A:H,8,0)),"")</f>
        <v>Clube de Atletismo do Oeste/ Não federado</v>
      </c>
      <c r="H140" s="39" t="s">
        <v>540</v>
      </c>
      <c r="I140" s="56"/>
    </row>
    <row r="141" spans="1:9" x14ac:dyDescent="0.25">
      <c r="A141" s="13"/>
      <c r="C141" s="13"/>
      <c r="D141" s="13"/>
      <c r="F141" s="13"/>
      <c r="I141" s="29"/>
    </row>
    <row r="142" spans="1:9" x14ac:dyDescent="0.25">
      <c r="A142" s="34" t="s">
        <v>20</v>
      </c>
      <c r="B142" s="34"/>
      <c r="C142" s="34"/>
      <c r="D142" s="34"/>
      <c r="E142" s="34"/>
      <c r="F142" s="34"/>
      <c r="G142" s="34"/>
      <c r="H142" s="34"/>
      <c r="I142" s="34"/>
    </row>
    <row r="143" spans="1:9" x14ac:dyDescent="0.25">
      <c r="A143" s="16" t="s">
        <v>9</v>
      </c>
      <c r="B143" s="31" t="s">
        <v>0</v>
      </c>
      <c r="C143" s="16" t="s">
        <v>1</v>
      </c>
      <c r="D143" s="16" t="s">
        <v>2</v>
      </c>
      <c r="E143" s="16" t="s">
        <v>3</v>
      </c>
      <c r="F143" s="16" t="s">
        <v>5</v>
      </c>
      <c r="G143" s="16" t="s">
        <v>7</v>
      </c>
      <c r="H143" s="62" t="s">
        <v>421</v>
      </c>
      <c r="I143" s="62" t="s">
        <v>11</v>
      </c>
    </row>
    <row r="144" spans="1:9" x14ac:dyDescent="0.25">
      <c r="A144" s="11">
        <v>1</v>
      </c>
      <c r="B144" s="41">
        <v>1761</v>
      </c>
      <c r="C144" s="11">
        <f>IFERROR((VLOOKUP(B144,INSCRITOS!A:B,2,0)),"")</f>
        <v>100447</v>
      </c>
      <c r="D144" s="11" t="str">
        <f>IFERROR((VLOOKUP(B144,INSCRITOS!A:C,3,0)),"")</f>
        <v>CAD</v>
      </c>
      <c r="E144" s="17" t="str">
        <f>IFERROR((VLOOKUP(B144,INSCRITOS!A:D,4,0)),"")</f>
        <v>António Vaz Pedro</v>
      </c>
      <c r="F144" s="11" t="str">
        <f>IFERROR((VLOOKUP(B144,INSCRITOS!A:F,6,0)),"")</f>
        <v>M</v>
      </c>
      <c r="G144" s="17" t="str">
        <f>IFERROR((VLOOKUP(B144,INSCRITOS!A:H,8,0)),"")</f>
        <v>SFRAA TRIATLO</v>
      </c>
      <c r="H144" s="39" t="s">
        <v>453</v>
      </c>
      <c r="I144" s="61">
        <v>100</v>
      </c>
    </row>
    <row r="145" spans="1:1014" x14ac:dyDescent="0.25">
      <c r="A145" s="11">
        <v>2</v>
      </c>
      <c r="B145" s="41">
        <v>1779</v>
      </c>
      <c r="C145" s="11">
        <f>IFERROR((VLOOKUP(B145,INSCRITOS!A:B,2,0)),"")</f>
        <v>100762</v>
      </c>
      <c r="D145" s="11" t="str">
        <f>IFERROR((VLOOKUP(B145,INSCRITOS!A:C,3,0)),"")</f>
        <v>CAD</v>
      </c>
      <c r="E145" s="17" t="str">
        <f>IFERROR((VLOOKUP(B145,INSCRITOS!A:D,4,0)),"")</f>
        <v>Francisco Protásio</v>
      </c>
      <c r="F145" s="11" t="str">
        <f>IFERROR((VLOOKUP(B145,INSCRITOS!A:F,6,0)),"")</f>
        <v>M</v>
      </c>
      <c r="G145" s="17" t="str">
        <f>IFERROR((VLOOKUP(B145,INSCRITOS!A:H,8,0)),"")</f>
        <v>Sport Lisboa e Benfica</v>
      </c>
      <c r="H145" s="39" t="s">
        <v>454</v>
      </c>
      <c r="I145" s="61">
        <v>99</v>
      </c>
    </row>
    <row r="146" spans="1:1014" x14ac:dyDescent="0.25">
      <c r="A146" s="11">
        <v>3</v>
      </c>
      <c r="B146" s="41">
        <v>1758</v>
      </c>
      <c r="C146" s="11">
        <f>IFERROR((VLOOKUP(B146,INSCRITOS!A:B,2,0)),"")</f>
        <v>106308</v>
      </c>
      <c r="D146" s="11" t="str">
        <f>IFERROR((VLOOKUP(B146,INSCRITOS!A:C,3,0)),"")</f>
        <v>CAD</v>
      </c>
      <c r="E146" s="17" t="str">
        <f>IFERROR((VLOOKUP(B146,INSCRITOS!A:D,4,0)),"")</f>
        <v>João Vaz</v>
      </c>
      <c r="F146" s="11" t="str">
        <f>IFERROR((VLOOKUP(B146,INSCRITOS!A:F,6,0)),"")</f>
        <v>M</v>
      </c>
      <c r="G146" s="17" t="str">
        <f>IFERROR((VLOOKUP(B146,INSCRITOS!A:H,8,0)),"")</f>
        <v>Sporting Clube de Portugal</v>
      </c>
      <c r="H146" s="39" t="s">
        <v>455</v>
      </c>
      <c r="I146" s="61">
        <v>98</v>
      </c>
    </row>
    <row r="147" spans="1:1014" x14ac:dyDescent="0.25">
      <c r="A147" s="11">
        <v>4</v>
      </c>
      <c r="B147" s="41">
        <v>1778</v>
      </c>
      <c r="C147" s="11">
        <f>IFERROR((VLOOKUP(B147,INSCRITOS!A:B,2,0)),"")</f>
        <v>105354</v>
      </c>
      <c r="D147" s="11" t="str">
        <f>IFERROR((VLOOKUP(B147,INSCRITOS!A:C,3,0)),"")</f>
        <v>CAD</v>
      </c>
      <c r="E147" s="17" t="str">
        <f>IFERROR((VLOOKUP(B147,INSCRITOS!A:D,4,0)),"")</f>
        <v>Pedro Carvalho</v>
      </c>
      <c r="F147" s="11" t="str">
        <f>IFERROR((VLOOKUP(B147,INSCRITOS!A:F,6,0)),"")</f>
        <v>M</v>
      </c>
      <c r="G147" s="17" t="str">
        <f>IFERROR((VLOOKUP(B147,INSCRITOS!A:H,8,0)),"")</f>
        <v>Sport Lisboa e Benfica</v>
      </c>
      <c r="H147" s="39" t="s">
        <v>456</v>
      </c>
      <c r="I147" s="61">
        <v>97</v>
      </c>
    </row>
    <row r="148" spans="1:1014" x14ac:dyDescent="0.25">
      <c r="A148" s="11">
        <v>5</v>
      </c>
      <c r="B148" s="41">
        <v>1772</v>
      </c>
      <c r="C148" s="11">
        <f>IFERROR((VLOOKUP(B148,INSCRITOS!A:B,2,0)),"")</f>
        <v>102619</v>
      </c>
      <c r="D148" s="11" t="str">
        <f>IFERROR((VLOOKUP(B148,INSCRITOS!A:C,3,0)),"")</f>
        <v>CAD</v>
      </c>
      <c r="E148" s="17" t="str">
        <f>IFERROR((VLOOKUP(B148,INSCRITOS!A:D,4,0)),"")</f>
        <v>Vasco Teló</v>
      </c>
      <c r="F148" s="11" t="str">
        <f>IFERROR((VLOOKUP(B148,INSCRITOS!A:F,6,0)),"")</f>
        <v>M</v>
      </c>
      <c r="G148" s="17" t="str">
        <f>IFERROR((VLOOKUP(B148,INSCRITOS!A:H,8,0)),"")</f>
        <v>Sport Lisboa e Benfica</v>
      </c>
      <c r="H148" s="39" t="s">
        <v>457</v>
      </c>
      <c r="I148" s="61">
        <v>96</v>
      </c>
    </row>
    <row r="149" spans="1:1014" ht="16.5" customHeight="1" x14ac:dyDescent="0.25">
      <c r="A149" s="11">
        <v>6</v>
      </c>
      <c r="B149" s="41">
        <v>1777</v>
      </c>
      <c r="C149" s="11">
        <f>IFERROR((VLOOKUP(B149,INSCRITOS!A:B,2,0)),"")</f>
        <v>106659</v>
      </c>
      <c r="D149" s="11" t="str">
        <f>IFERROR((VLOOKUP(B149,INSCRITOS!A:C,3,0)),"")</f>
        <v>CAD</v>
      </c>
      <c r="E149" s="17" t="str">
        <f>IFERROR((VLOOKUP(B149,INSCRITOS!A:D,4,0)),"")</f>
        <v>Gonçalo Santos</v>
      </c>
      <c r="F149" s="11" t="str">
        <f>IFERROR((VLOOKUP(B149,INSCRITOS!A:F,6,0)),"")</f>
        <v>M</v>
      </c>
      <c r="G149" s="17" t="str">
        <f>IFERROR((VLOOKUP(B149,INSCRITOS!A:H,8,0)),"")</f>
        <v>Sporting Clube de Portugal/ Não federado</v>
      </c>
      <c r="H149" s="39" t="s">
        <v>458</v>
      </c>
      <c r="I149" s="61"/>
    </row>
    <row r="150" spans="1:1014" x14ac:dyDescent="0.25">
      <c r="A150" s="11">
        <v>7</v>
      </c>
      <c r="B150" s="41">
        <v>1740</v>
      </c>
      <c r="C150" s="11">
        <f>IFERROR((VLOOKUP(B150,INSCRITOS!A:B,2,0)),"")</f>
        <v>102637</v>
      </c>
      <c r="D150" s="11" t="str">
        <f>IFERROR((VLOOKUP(B150,INSCRITOS!A:C,3,0)),"")</f>
        <v>CAD</v>
      </c>
      <c r="E150" s="17" t="str">
        <f>IFERROR((VLOOKUP(B150,INSCRITOS!A:D,4,0)),"")</f>
        <v>Diogo Carvalhinho</v>
      </c>
      <c r="F150" s="11" t="str">
        <f>IFERROR((VLOOKUP(B150,INSCRITOS!A:F,6,0)),"")</f>
        <v>M</v>
      </c>
      <c r="G150" s="17" t="str">
        <f>IFERROR((VLOOKUP(B150,INSCRITOS!A:H,8,0)),"")</f>
        <v>Pimpões Triatlo</v>
      </c>
      <c r="H150" s="39" t="s">
        <v>459</v>
      </c>
      <c r="I150" s="61">
        <v>95</v>
      </c>
    </row>
    <row r="151" spans="1:1014" ht="15" x14ac:dyDescent="0.25">
      <c r="A151" s="39">
        <v>8</v>
      </c>
      <c r="B151" s="38">
        <v>1810</v>
      </c>
      <c r="C151" s="39">
        <f>IFERROR((VLOOKUP(B151,INSCRITOS!A:B,2,0)),"")</f>
        <v>106994</v>
      </c>
      <c r="D151" s="39" t="str">
        <f>IFERROR((VLOOKUP(B151,INSCRITOS!A:C,3,0)),"")</f>
        <v>CAD</v>
      </c>
      <c r="E151" s="40" t="str">
        <f>IFERROR((VLOOKUP(B151,INSCRITOS!A:D,4,0)),"")</f>
        <v>Leonardo Gonçalves</v>
      </c>
      <c r="F151" s="39" t="str">
        <f>IFERROR((VLOOKUP(B151,INSCRITOS!A:F,6,0)),"")</f>
        <v>M</v>
      </c>
      <c r="G151" s="40" t="str">
        <f>IFERROR((VLOOKUP(B151,INSCRITOS!A:H,8,0)),"")</f>
        <v>Pimpões Triatlo</v>
      </c>
      <c r="H151" s="39" t="s">
        <v>460</v>
      </c>
      <c r="I151" s="56">
        <v>94</v>
      </c>
    </row>
    <row r="152" spans="1:1014" ht="15" x14ac:dyDescent="0.25">
      <c r="A152" s="11">
        <v>9</v>
      </c>
      <c r="B152" s="38">
        <v>5666</v>
      </c>
      <c r="C152" s="39">
        <f>IFERROR((VLOOKUP(B152,INSCRITOS!A:B,2,0)),"")</f>
        <v>106406</v>
      </c>
      <c r="D152" s="39" t="str">
        <f>IFERROR((VLOOKUP(B152,INSCRITOS!A:C,3,0)),"")</f>
        <v>CAD</v>
      </c>
      <c r="E152" s="40" t="str">
        <f>IFERROR((VLOOKUP(B152,INSCRITOS!A:D,4,0)),"")</f>
        <v xml:space="preserve"> Filipe Rocha Vareta</v>
      </c>
      <c r="F152" s="39" t="str">
        <f>IFERROR((VLOOKUP(B152,INSCRITOS!A:F,6,0)),"")</f>
        <v>M</v>
      </c>
      <c r="G152" s="40" t="str">
        <f>IFERROR((VLOOKUP(B152,INSCRITOS!A:H,8,0)),"")</f>
        <v>Pimpões Triatlo</v>
      </c>
      <c r="H152" s="39" t="s">
        <v>461</v>
      </c>
      <c r="I152" s="56">
        <v>93</v>
      </c>
    </row>
    <row r="153" spans="1:1014" x14ac:dyDescent="0.25">
      <c r="A153" s="13"/>
      <c r="C153" s="13"/>
      <c r="D153" s="13"/>
      <c r="F153" s="13"/>
      <c r="I153" s="21"/>
    </row>
    <row r="154" spans="1:1014" x14ac:dyDescent="0.25">
      <c r="A154" s="34" t="s">
        <v>21</v>
      </c>
      <c r="B154" s="34"/>
      <c r="C154" s="34"/>
      <c r="D154" s="34"/>
      <c r="E154" s="34"/>
      <c r="F154" s="34"/>
      <c r="G154" s="34"/>
      <c r="H154" s="34"/>
      <c r="I154" s="34"/>
    </row>
    <row r="155" spans="1:1014" x14ac:dyDescent="0.25">
      <c r="A155" s="16" t="s">
        <v>9</v>
      </c>
      <c r="B155" s="31" t="s">
        <v>0</v>
      </c>
      <c r="C155" s="16" t="s">
        <v>1</v>
      </c>
      <c r="D155" s="16" t="s">
        <v>2</v>
      </c>
      <c r="E155" s="16" t="s">
        <v>3</v>
      </c>
      <c r="F155" s="16" t="s">
        <v>5</v>
      </c>
      <c r="G155" s="16" t="s">
        <v>7</v>
      </c>
      <c r="H155" s="62"/>
      <c r="I155" s="62" t="s">
        <v>11</v>
      </c>
    </row>
    <row r="156" spans="1:1014" x14ac:dyDescent="0.25">
      <c r="A156" s="39">
        <v>1</v>
      </c>
      <c r="B156" s="60">
        <v>317</v>
      </c>
      <c r="C156" s="39">
        <f>IFERROR((VLOOKUP(B156,INSCRITOS!A:B,2,0)),"")</f>
        <v>102027</v>
      </c>
      <c r="D156" s="39" t="str">
        <f>IFERROR((VLOOKUP(B156,INSCRITOS!A:C,3,0)),"")</f>
        <v>JUV</v>
      </c>
      <c r="E156" s="40" t="str">
        <f>IFERROR((VLOOKUP(B156,INSCRITOS!A:D,4,0)),"")</f>
        <v>Luna  Neves</v>
      </c>
      <c r="F156" s="39" t="str">
        <f>IFERROR((VLOOKUP(B156,INSCRITOS!A:F,6,0)),"")</f>
        <v>F</v>
      </c>
      <c r="G156" s="40" t="str">
        <f>IFERROR((VLOOKUP(B156,INSCRITOS!A:H,8,0)),"")</f>
        <v>Sporting Clube de Portugal</v>
      </c>
      <c r="H156" s="39" t="s">
        <v>462</v>
      </c>
      <c r="I156" s="58">
        <v>100</v>
      </c>
    </row>
    <row r="157" spans="1:1014" x14ac:dyDescent="0.25">
      <c r="C157" s="13"/>
      <c r="I157" s="18"/>
      <c r="ALV157" s="24"/>
      <c r="ALW157" s="24"/>
      <c r="ALX157" s="24"/>
      <c r="ALY157" s="24"/>
      <c r="ALZ157" s="24"/>
    </row>
    <row r="158" spans="1:1014" x14ac:dyDescent="0.25">
      <c r="C158" s="13"/>
      <c r="I158" s="18"/>
      <c r="ALV158" s="24"/>
      <c r="ALW158" s="24"/>
      <c r="ALX158" s="24"/>
      <c r="ALY158" s="24"/>
      <c r="ALZ158" s="24"/>
    </row>
    <row r="159" spans="1:1014" x14ac:dyDescent="0.25">
      <c r="C159" s="13"/>
      <c r="D159" s="114" t="s">
        <v>9</v>
      </c>
      <c r="E159" s="115" t="s">
        <v>7</v>
      </c>
      <c r="F159" s="114" t="s">
        <v>11</v>
      </c>
      <c r="I159" s="18"/>
      <c r="ALV159" s="24"/>
      <c r="ALW159" s="24"/>
      <c r="ALX159" s="24"/>
      <c r="ALY159" s="24"/>
      <c r="ALZ159" s="24"/>
    </row>
    <row r="160" spans="1:1014" x14ac:dyDescent="0.25">
      <c r="C160" s="13"/>
      <c r="D160" s="39">
        <v>1</v>
      </c>
      <c r="E160" s="40" t="s">
        <v>329</v>
      </c>
      <c r="F160" s="121">
        <f>SUM(I6,I7,I9,I15,I21,I24,I29,I30,I36,I32,I46,I50,I52,I54,I62,I65,I72,I73,I75,I84,I88,I90,I100,I101,I102,I107,I110,I124,I129,I130,I131,I132,I134,I138,I145,I147,I148)</f>
        <v>3554</v>
      </c>
      <c r="I160" s="18"/>
      <c r="ALV160" s="24"/>
      <c r="ALW160" s="24"/>
      <c r="ALX160" s="24"/>
      <c r="ALY160" s="24"/>
      <c r="ALZ160" s="24"/>
    </row>
    <row r="161" spans="3:1014" x14ac:dyDescent="0.25">
      <c r="C161" s="13"/>
      <c r="D161" s="39">
        <v>2</v>
      </c>
      <c r="E161" s="40" t="s">
        <v>289</v>
      </c>
      <c r="F161" s="121">
        <f>SUM(I48,I63,I64,I87,I91,I106,I108,I111,I116,I120,I133,I135,I136,I137,I146,I156)</f>
        <v>1500</v>
      </c>
      <c r="I161" s="18"/>
      <c r="ALV161" s="24"/>
      <c r="ALW161" s="24"/>
      <c r="ALX161" s="24"/>
      <c r="ALY161" s="24"/>
      <c r="ALZ161" s="24"/>
    </row>
    <row r="162" spans="3:1014" x14ac:dyDescent="0.25">
      <c r="D162" s="39">
        <v>3</v>
      </c>
      <c r="E162" s="40" t="s">
        <v>416</v>
      </c>
      <c r="F162" s="121">
        <f>SUM(I144,I121,I113,I109,I103,I94,I71,I68,I55,I45,I35,I22,I11)</f>
        <v>1219</v>
      </c>
    </row>
    <row r="163" spans="3:1014" x14ac:dyDescent="0.25">
      <c r="D163" s="39">
        <v>4</v>
      </c>
      <c r="E163" s="40" t="s">
        <v>246</v>
      </c>
      <c r="F163" s="121">
        <f>SUM(I152,I151,I150,I123,I122,I118,I114,I112,I69,I39,I17)</f>
        <v>979</v>
      </c>
    </row>
    <row r="164" spans="3:1014" x14ac:dyDescent="0.25">
      <c r="D164" s="39">
        <v>5</v>
      </c>
      <c r="E164" s="40" t="s">
        <v>374</v>
      </c>
      <c r="F164" s="121">
        <f>SUM(I93,I95,I96,I57,I53,I49,I10)</f>
        <v>649</v>
      </c>
    </row>
    <row r="165" spans="3:1014" x14ac:dyDescent="0.25">
      <c r="D165" s="39">
        <v>6</v>
      </c>
      <c r="E165" s="40" t="s">
        <v>268</v>
      </c>
      <c r="F165" s="121">
        <f>SUM(I115,I105,I104,I92,I37)</f>
        <v>463</v>
      </c>
    </row>
    <row r="166" spans="3:1014" x14ac:dyDescent="0.25">
      <c r="D166" s="39">
        <v>7</v>
      </c>
      <c r="E166" s="40" t="s">
        <v>399</v>
      </c>
      <c r="F166" s="121">
        <f>SUM(I78,I76,I41,I33,I16)</f>
        <v>460</v>
      </c>
    </row>
    <row r="167" spans="3:1014" x14ac:dyDescent="0.25">
      <c r="D167" s="39">
        <v>8</v>
      </c>
      <c r="E167" s="40" t="s">
        <v>304</v>
      </c>
      <c r="F167" s="121">
        <f>SUM(I70,I23)</f>
        <v>192</v>
      </c>
    </row>
  </sheetData>
  <sortState ref="E160:F167">
    <sortCondition descending="1" ref="F160:F167"/>
  </sortState>
  <printOptions horizontalCentered="1"/>
  <pageMargins left="0.51181102362204722" right="0.19685039370078741" top="0.55118110236220474" bottom="0.35433070866141736" header="0.11811023622047245" footer="0.11811023622047245"/>
  <pageSetup paperSize="9" scale="62" firstPageNumber="0" fitToHeight="0" orientation="portrait" horizontalDpi="4294967293" verticalDpi="4294967293" r:id="rId1"/>
  <rowBreaks count="4" manualBreakCount="4">
    <brk id="26" max="8" man="1"/>
    <brk id="59" max="8" man="1"/>
    <brk id="97" max="8" man="1"/>
    <brk id="157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14"/>
  <sheetViews>
    <sheetView zoomScaleNormal="100" zoomScaleSheetLayoutView="100" workbookViewId="0">
      <selection activeCell="B19" sqref="B19"/>
    </sheetView>
  </sheetViews>
  <sheetFormatPr defaultColWidth="8.85546875" defaultRowHeight="15" x14ac:dyDescent="0.25"/>
  <cols>
    <col min="1" max="1" width="9" style="2"/>
    <col min="2" max="2" width="72.42578125" style="2"/>
    <col min="3" max="3" width="9" style="3"/>
    <col min="4" max="1024" width="9.140625" style="2"/>
  </cols>
  <sheetData>
    <row r="1" spans="1:9" s="4" customFormat="1" ht="15.75" customHeight="1" x14ac:dyDescent="0.25">
      <c r="A1" s="75" t="s">
        <v>254</v>
      </c>
      <c r="B1" s="76"/>
      <c r="C1" s="77"/>
      <c r="D1" s="23"/>
      <c r="E1" s="14"/>
      <c r="F1" s="14"/>
      <c r="G1" s="14"/>
      <c r="H1" s="14"/>
      <c r="I1" s="64"/>
    </row>
    <row r="2" spans="1:9" ht="15.75" customHeight="1" x14ac:dyDescent="0.25">
      <c r="A2" s="75" t="s">
        <v>253</v>
      </c>
      <c r="B2" s="76"/>
      <c r="C2" s="77"/>
      <c r="D2" s="23"/>
      <c r="E2" s="14"/>
      <c r="F2" s="14"/>
      <c r="G2" s="14"/>
      <c r="H2" s="14"/>
      <c r="I2" s="65"/>
    </row>
    <row r="3" spans="1:9" ht="15.75" x14ac:dyDescent="0.25">
      <c r="A3" s="1"/>
      <c r="B3" s="1"/>
      <c r="C3" s="1"/>
      <c r="D3" s="1"/>
      <c r="E3" s="1"/>
      <c r="F3" s="1"/>
      <c r="G3" s="5"/>
    </row>
    <row r="4" spans="1:9" ht="15.75" x14ac:dyDescent="0.25">
      <c r="A4" s="124" t="s">
        <v>19</v>
      </c>
      <c r="B4" s="124"/>
      <c r="C4" s="124"/>
      <c r="D4" s="5"/>
      <c r="E4" s="5"/>
      <c r="F4" s="5"/>
    </row>
    <row r="5" spans="1:9" ht="18" customHeight="1" x14ac:dyDescent="0.25">
      <c r="A5" s="6"/>
      <c r="B5"/>
      <c r="C5"/>
    </row>
    <row r="6" spans="1:9" ht="15.75" x14ac:dyDescent="0.25">
      <c r="A6" s="7" t="s">
        <v>9</v>
      </c>
      <c r="B6" s="8" t="s">
        <v>7</v>
      </c>
      <c r="C6" s="7" t="s">
        <v>11</v>
      </c>
    </row>
    <row r="7" spans="1:9" x14ac:dyDescent="0.25">
      <c r="A7" s="52">
        <v>1</v>
      </c>
      <c r="B7" s="83" t="s">
        <v>246</v>
      </c>
      <c r="C7" s="54">
        <f>SUMIF('Escalões Jov'!G:G,'Clubes Jov'!B7,'Escalões Jov'!I:I)</f>
        <v>979</v>
      </c>
      <c r="D7" s="10"/>
    </row>
    <row r="8" spans="1:9" x14ac:dyDescent="0.25">
      <c r="A8" s="52">
        <v>2</v>
      </c>
      <c r="B8" s="83" t="s">
        <v>289</v>
      </c>
      <c r="C8" s="54">
        <f>SUMIF('Escalões Jov'!G:G,'Clubes Jov'!B8,'Escalões Jov'!I:I)</f>
        <v>1500</v>
      </c>
      <c r="D8" s="10"/>
    </row>
    <row r="9" spans="1:9" x14ac:dyDescent="0.25">
      <c r="A9" s="52">
        <v>3</v>
      </c>
      <c r="B9" s="83" t="s">
        <v>329</v>
      </c>
      <c r="C9" s="54">
        <f>SUMIF('Escalões Jov'!G:G,'Clubes Jov'!B9,'Escalões Jov'!I:I)</f>
        <v>3554</v>
      </c>
      <c r="D9" s="10"/>
    </row>
    <row r="10" spans="1:9" x14ac:dyDescent="0.25">
      <c r="A10" s="52">
        <v>4</v>
      </c>
      <c r="B10" s="83" t="s">
        <v>268</v>
      </c>
      <c r="C10" s="54">
        <f>SUMIF('Escalões Jov'!G:G,'Clubes Jov'!B10,'Escalões Jov'!I:I)</f>
        <v>463</v>
      </c>
      <c r="D10" s="10"/>
    </row>
    <row r="11" spans="1:9" x14ac:dyDescent="0.25">
      <c r="A11" s="52">
        <v>5</v>
      </c>
      <c r="B11" s="70" t="s">
        <v>416</v>
      </c>
      <c r="C11" s="54">
        <f>SUMIF('Escalões Jov'!G:G,'Clubes Jov'!B11,'Escalões Jov'!I:I)</f>
        <v>1219</v>
      </c>
      <c r="D11" s="10"/>
    </row>
    <row r="12" spans="1:9" x14ac:dyDescent="0.25">
      <c r="A12" s="55">
        <v>6</v>
      </c>
      <c r="B12" s="83" t="s">
        <v>374</v>
      </c>
      <c r="C12" s="54">
        <f>SUMIF('Escalões Jov'!G:G,'Clubes Jov'!B12,'Escalões Jov'!I:I)</f>
        <v>649</v>
      </c>
    </row>
    <row r="13" spans="1:9" x14ac:dyDescent="0.25">
      <c r="A13" s="55">
        <v>7</v>
      </c>
      <c r="B13" s="83" t="s">
        <v>304</v>
      </c>
      <c r="C13" s="54">
        <f>SUMIF('Escalões Jov'!G:G,'Clubes Jov'!B13,'Escalões Jov'!I:I)</f>
        <v>192</v>
      </c>
    </row>
    <row r="14" spans="1:9" x14ac:dyDescent="0.25">
      <c r="A14" s="52">
        <v>8</v>
      </c>
      <c r="B14" s="83" t="s">
        <v>399</v>
      </c>
      <c r="C14" s="54">
        <f>SUMIF('Escalões Jov'!G:G,'Clubes Jov'!B14,'Escalões Jov'!I:I)</f>
        <v>460</v>
      </c>
    </row>
  </sheetData>
  <sortState ref="B7:C14">
    <sortCondition descending="1" ref="C7:C14"/>
  </sortState>
  <mergeCells count="1">
    <mergeCell ref="A4:C4"/>
  </mergeCells>
  <printOptions horizontalCentered="1"/>
  <pageMargins left="0.70833333333333304" right="0.70833333333333304" top="0.74791666666666701" bottom="0.74791666666666701" header="0.51180555555555496" footer="0.51180555555555496"/>
  <pageSetup paperSize="9" firstPageNumber="0" fitToHeight="0" orientation="landscape" horizontalDpi="4294967293" vertic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I212"/>
  <sheetViews>
    <sheetView view="pageBreakPreview" topLeftCell="A4" zoomScaleNormal="100" workbookViewId="0">
      <selection activeCell="H24" sqref="H24"/>
    </sheetView>
  </sheetViews>
  <sheetFormatPr defaultColWidth="8.85546875" defaultRowHeight="15" x14ac:dyDescent="0.25"/>
  <cols>
    <col min="1" max="1" width="9.140625" style="42"/>
    <col min="2" max="2" width="9" style="12"/>
    <col min="3" max="1023" width="9" style="9"/>
  </cols>
  <sheetData>
    <row r="1" spans="1:2" x14ac:dyDescent="0.25">
      <c r="B1" s="12" t="s">
        <v>28</v>
      </c>
    </row>
    <row r="2" spans="1:2" x14ac:dyDescent="0.25">
      <c r="A2" s="42" t="s">
        <v>29</v>
      </c>
      <c r="B2" s="35">
        <v>100</v>
      </c>
    </row>
    <row r="3" spans="1:2" x14ac:dyDescent="0.25">
      <c r="A3" s="42" t="s">
        <v>30</v>
      </c>
      <c r="B3" s="36">
        <v>99</v>
      </c>
    </row>
    <row r="4" spans="1:2" x14ac:dyDescent="0.25">
      <c r="A4" s="42" t="s">
        <v>31</v>
      </c>
      <c r="B4" s="36">
        <v>98</v>
      </c>
    </row>
    <row r="5" spans="1:2" x14ac:dyDescent="0.25">
      <c r="A5" s="42" t="s">
        <v>32</v>
      </c>
      <c r="B5" s="35">
        <v>97</v>
      </c>
    </row>
    <row r="6" spans="1:2" x14ac:dyDescent="0.25">
      <c r="A6" s="42" t="s">
        <v>33</v>
      </c>
      <c r="B6" s="36">
        <v>96</v>
      </c>
    </row>
    <row r="7" spans="1:2" x14ac:dyDescent="0.25">
      <c r="A7" s="42" t="s">
        <v>34</v>
      </c>
      <c r="B7" s="36">
        <v>95</v>
      </c>
    </row>
    <row r="8" spans="1:2" x14ac:dyDescent="0.25">
      <c r="A8" s="42" t="s">
        <v>35</v>
      </c>
      <c r="B8" s="35">
        <v>94</v>
      </c>
    </row>
    <row r="9" spans="1:2" x14ac:dyDescent="0.25">
      <c r="A9" s="42" t="s">
        <v>36</v>
      </c>
      <c r="B9" s="36">
        <v>93</v>
      </c>
    </row>
    <row r="10" spans="1:2" x14ac:dyDescent="0.25">
      <c r="A10" s="42" t="s">
        <v>37</v>
      </c>
      <c r="B10" s="36">
        <v>92</v>
      </c>
    </row>
    <row r="11" spans="1:2" x14ac:dyDescent="0.25">
      <c r="A11" s="42" t="s">
        <v>38</v>
      </c>
      <c r="B11" s="35">
        <v>91</v>
      </c>
    </row>
    <row r="12" spans="1:2" x14ac:dyDescent="0.25">
      <c r="A12" s="42" t="s">
        <v>39</v>
      </c>
      <c r="B12" s="36">
        <v>90</v>
      </c>
    </row>
    <row r="13" spans="1:2" x14ac:dyDescent="0.25">
      <c r="A13" s="42" t="s">
        <v>40</v>
      </c>
      <c r="B13" s="36">
        <v>89</v>
      </c>
    </row>
    <row r="14" spans="1:2" x14ac:dyDescent="0.25">
      <c r="A14" s="42" t="s">
        <v>41</v>
      </c>
      <c r="B14" s="35">
        <v>88</v>
      </c>
    </row>
    <row r="15" spans="1:2" x14ac:dyDescent="0.25">
      <c r="A15" s="42" t="s">
        <v>42</v>
      </c>
      <c r="B15" s="36">
        <v>87</v>
      </c>
    </row>
    <row r="16" spans="1:2" x14ac:dyDescent="0.25">
      <c r="A16" s="42" t="s">
        <v>43</v>
      </c>
      <c r="B16" s="36">
        <v>86</v>
      </c>
    </row>
    <row r="17" spans="1:2" x14ac:dyDescent="0.25">
      <c r="A17" s="42" t="s">
        <v>44</v>
      </c>
      <c r="B17" s="35">
        <v>85</v>
      </c>
    </row>
    <row r="18" spans="1:2" x14ac:dyDescent="0.25">
      <c r="A18" s="42" t="s">
        <v>45</v>
      </c>
      <c r="B18" s="36">
        <v>84</v>
      </c>
    </row>
    <row r="19" spans="1:2" x14ac:dyDescent="0.25">
      <c r="A19" s="42" t="s">
        <v>46</v>
      </c>
      <c r="B19" s="36">
        <v>83</v>
      </c>
    </row>
    <row r="20" spans="1:2" x14ac:dyDescent="0.25">
      <c r="A20" s="42" t="s">
        <v>47</v>
      </c>
      <c r="B20" s="35">
        <v>82</v>
      </c>
    </row>
    <row r="21" spans="1:2" x14ac:dyDescent="0.25">
      <c r="A21" s="42" t="s">
        <v>48</v>
      </c>
      <c r="B21" s="36">
        <v>81</v>
      </c>
    </row>
    <row r="22" spans="1:2" x14ac:dyDescent="0.25">
      <c r="A22" s="42" t="s">
        <v>49</v>
      </c>
      <c r="B22" s="36">
        <v>80</v>
      </c>
    </row>
    <row r="23" spans="1:2" x14ac:dyDescent="0.25">
      <c r="A23" s="42" t="s">
        <v>50</v>
      </c>
      <c r="B23" s="35">
        <v>79</v>
      </c>
    </row>
    <row r="24" spans="1:2" x14ac:dyDescent="0.25">
      <c r="A24" s="42" t="s">
        <v>51</v>
      </c>
      <c r="B24" s="36">
        <v>78</v>
      </c>
    </row>
    <row r="25" spans="1:2" x14ac:dyDescent="0.25">
      <c r="A25" s="42" t="s">
        <v>52</v>
      </c>
      <c r="B25" s="36">
        <v>77</v>
      </c>
    </row>
    <row r="26" spans="1:2" x14ac:dyDescent="0.25">
      <c r="A26" s="42" t="s">
        <v>53</v>
      </c>
      <c r="B26" s="35">
        <v>76</v>
      </c>
    </row>
    <row r="27" spans="1:2" x14ac:dyDescent="0.25">
      <c r="A27" s="42" t="s">
        <v>54</v>
      </c>
      <c r="B27" s="36">
        <v>75</v>
      </c>
    </row>
    <row r="28" spans="1:2" x14ac:dyDescent="0.25">
      <c r="A28" s="42" t="s">
        <v>55</v>
      </c>
      <c r="B28" s="36">
        <v>74</v>
      </c>
    </row>
    <row r="29" spans="1:2" x14ac:dyDescent="0.25">
      <c r="A29" s="42" t="s">
        <v>56</v>
      </c>
      <c r="B29" s="35">
        <v>73</v>
      </c>
    </row>
    <row r="30" spans="1:2" ht="15" customHeight="1" x14ac:dyDescent="0.25">
      <c r="A30" s="42" t="s">
        <v>57</v>
      </c>
      <c r="B30" s="36">
        <v>72</v>
      </c>
    </row>
    <row r="31" spans="1:2" ht="15" customHeight="1" x14ac:dyDescent="0.25">
      <c r="A31" s="42" t="s">
        <v>58</v>
      </c>
      <c r="B31" s="36">
        <v>71</v>
      </c>
    </row>
    <row r="32" spans="1:2" x14ac:dyDescent="0.25">
      <c r="A32" s="42" t="s">
        <v>59</v>
      </c>
      <c r="B32" s="35">
        <v>70</v>
      </c>
    </row>
    <row r="33" spans="1:2" x14ac:dyDescent="0.25">
      <c r="A33" s="42" t="s">
        <v>60</v>
      </c>
      <c r="B33" s="36">
        <v>69</v>
      </c>
    </row>
    <row r="34" spans="1:2" x14ac:dyDescent="0.25">
      <c r="A34" s="42" t="s">
        <v>61</v>
      </c>
      <c r="B34" s="36">
        <v>68</v>
      </c>
    </row>
    <row r="35" spans="1:2" x14ac:dyDescent="0.25">
      <c r="A35" s="42" t="s">
        <v>62</v>
      </c>
      <c r="B35" s="35">
        <v>67</v>
      </c>
    </row>
    <row r="36" spans="1:2" x14ac:dyDescent="0.25">
      <c r="A36" s="42" t="s">
        <v>63</v>
      </c>
      <c r="B36" s="36">
        <v>66</v>
      </c>
    </row>
    <row r="37" spans="1:2" x14ac:dyDescent="0.25">
      <c r="A37" s="42" t="s">
        <v>64</v>
      </c>
      <c r="B37" s="36">
        <v>65</v>
      </c>
    </row>
    <row r="38" spans="1:2" x14ac:dyDescent="0.25">
      <c r="A38" s="42" t="s">
        <v>65</v>
      </c>
      <c r="B38" s="35">
        <v>64</v>
      </c>
    </row>
    <row r="39" spans="1:2" x14ac:dyDescent="0.25">
      <c r="A39" s="42" t="s">
        <v>66</v>
      </c>
      <c r="B39" s="36">
        <v>63</v>
      </c>
    </row>
    <row r="40" spans="1:2" x14ac:dyDescent="0.25">
      <c r="A40" s="42" t="s">
        <v>67</v>
      </c>
      <c r="B40" s="36">
        <v>62</v>
      </c>
    </row>
    <row r="41" spans="1:2" x14ac:dyDescent="0.25">
      <c r="A41" s="42" t="s">
        <v>68</v>
      </c>
      <c r="B41" s="35">
        <v>61</v>
      </c>
    </row>
    <row r="42" spans="1:2" x14ac:dyDescent="0.25">
      <c r="A42" s="42" t="s">
        <v>69</v>
      </c>
      <c r="B42" s="36">
        <v>60</v>
      </c>
    </row>
    <row r="43" spans="1:2" x14ac:dyDescent="0.25">
      <c r="A43" s="42" t="s">
        <v>70</v>
      </c>
      <c r="B43" s="36">
        <v>59</v>
      </c>
    </row>
    <row r="44" spans="1:2" x14ac:dyDescent="0.25">
      <c r="A44" s="42" t="s">
        <v>71</v>
      </c>
      <c r="B44" s="35">
        <v>58</v>
      </c>
    </row>
    <row r="45" spans="1:2" x14ac:dyDescent="0.25">
      <c r="A45" s="42" t="s">
        <v>72</v>
      </c>
      <c r="B45" s="36">
        <v>57</v>
      </c>
    </row>
    <row r="46" spans="1:2" x14ac:dyDescent="0.25">
      <c r="A46" s="42" t="s">
        <v>73</v>
      </c>
      <c r="B46" s="36">
        <v>56</v>
      </c>
    </row>
    <row r="47" spans="1:2" x14ac:dyDescent="0.25">
      <c r="A47" s="42" t="s">
        <v>74</v>
      </c>
      <c r="B47" s="35">
        <v>55</v>
      </c>
    </row>
    <row r="48" spans="1:2" x14ac:dyDescent="0.25">
      <c r="A48" s="42" t="s">
        <v>75</v>
      </c>
      <c r="B48" s="36">
        <v>54</v>
      </c>
    </row>
    <row r="49" spans="1:2" x14ac:dyDescent="0.25">
      <c r="A49" s="42" t="s">
        <v>76</v>
      </c>
      <c r="B49" s="36">
        <v>53</v>
      </c>
    </row>
    <row r="50" spans="1:2" x14ac:dyDescent="0.25">
      <c r="A50" s="42" t="s">
        <v>77</v>
      </c>
      <c r="B50" s="35">
        <v>52</v>
      </c>
    </row>
    <row r="51" spans="1:2" x14ac:dyDescent="0.25">
      <c r="A51" s="42" t="s">
        <v>78</v>
      </c>
      <c r="B51" s="36">
        <v>51</v>
      </c>
    </row>
    <row r="52" spans="1:2" x14ac:dyDescent="0.25">
      <c r="A52" s="42" t="s">
        <v>79</v>
      </c>
      <c r="B52" s="36">
        <v>50</v>
      </c>
    </row>
    <row r="53" spans="1:2" x14ac:dyDescent="0.25">
      <c r="A53" s="42" t="s">
        <v>80</v>
      </c>
      <c r="B53" s="35">
        <v>49</v>
      </c>
    </row>
    <row r="54" spans="1:2" x14ac:dyDescent="0.25">
      <c r="A54" s="42" t="s">
        <v>81</v>
      </c>
      <c r="B54" s="36">
        <v>48</v>
      </c>
    </row>
    <row r="55" spans="1:2" x14ac:dyDescent="0.25">
      <c r="A55" s="42" t="s">
        <v>82</v>
      </c>
      <c r="B55" s="36">
        <v>47</v>
      </c>
    </row>
    <row r="56" spans="1:2" x14ac:dyDescent="0.25">
      <c r="A56" s="42" t="s">
        <v>83</v>
      </c>
      <c r="B56" s="35">
        <v>46</v>
      </c>
    </row>
    <row r="57" spans="1:2" x14ac:dyDescent="0.25">
      <c r="A57" s="42" t="s">
        <v>84</v>
      </c>
      <c r="B57" s="36">
        <v>45</v>
      </c>
    </row>
    <row r="58" spans="1:2" x14ac:dyDescent="0.25">
      <c r="A58" s="42" t="s">
        <v>85</v>
      </c>
      <c r="B58" s="36">
        <v>44</v>
      </c>
    </row>
    <row r="59" spans="1:2" x14ac:dyDescent="0.25">
      <c r="A59" s="42" t="s">
        <v>86</v>
      </c>
      <c r="B59" s="35">
        <v>43</v>
      </c>
    </row>
    <row r="60" spans="1:2" x14ac:dyDescent="0.25">
      <c r="A60" s="42" t="s">
        <v>87</v>
      </c>
      <c r="B60" s="36">
        <v>42</v>
      </c>
    </row>
    <row r="61" spans="1:2" x14ac:dyDescent="0.25">
      <c r="A61" s="42" t="s">
        <v>88</v>
      </c>
      <c r="B61" s="36">
        <v>41</v>
      </c>
    </row>
    <row r="62" spans="1:2" x14ac:dyDescent="0.25">
      <c r="A62" s="42" t="s">
        <v>89</v>
      </c>
      <c r="B62" s="35">
        <v>40</v>
      </c>
    </row>
    <row r="63" spans="1:2" x14ac:dyDescent="0.25">
      <c r="A63" s="42" t="s">
        <v>90</v>
      </c>
      <c r="B63" s="36">
        <v>39</v>
      </c>
    </row>
    <row r="64" spans="1:2" x14ac:dyDescent="0.25">
      <c r="A64" s="42" t="s">
        <v>91</v>
      </c>
      <c r="B64" s="36">
        <v>38</v>
      </c>
    </row>
    <row r="65" spans="1:2" x14ac:dyDescent="0.25">
      <c r="A65" s="42" t="s">
        <v>92</v>
      </c>
      <c r="B65" s="35">
        <v>37</v>
      </c>
    </row>
    <row r="66" spans="1:2" x14ac:dyDescent="0.25">
      <c r="A66" s="42" t="s">
        <v>93</v>
      </c>
      <c r="B66" s="36">
        <v>36</v>
      </c>
    </row>
    <row r="67" spans="1:2" x14ac:dyDescent="0.25">
      <c r="A67" s="42" t="s">
        <v>94</v>
      </c>
      <c r="B67" s="36">
        <v>35</v>
      </c>
    </row>
    <row r="68" spans="1:2" x14ac:dyDescent="0.25">
      <c r="A68" s="42" t="s">
        <v>95</v>
      </c>
      <c r="B68" s="35">
        <v>34</v>
      </c>
    </row>
    <row r="69" spans="1:2" x14ac:dyDescent="0.25">
      <c r="A69" s="42" t="s">
        <v>96</v>
      </c>
      <c r="B69" s="36">
        <v>33</v>
      </c>
    </row>
    <row r="70" spans="1:2" x14ac:dyDescent="0.25">
      <c r="A70" s="42" t="s">
        <v>97</v>
      </c>
      <c r="B70" s="36">
        <v>32</v>
      </c>
    </row>
    <row r="71" spans="1:2" x14ac:dyDescent="0.25">
      <c r="A71" s="42" t="s">
        <v>98</v>
      </c>
      <c r="B71" s="35">
        <v>31</v>
      </c>
    </row>
    <row r="72" spans="1:2" x14ac:dyDescent="0.25">
      <c r="A72" s="42" t="s">
        <v>99</v>
      </c>
      <c r="B72" s="36">
        <v>30</v>
      </c>
    </row>
    <row r="73" spans="1:2" x14ac:dyDescent="0.25">
      <c r="A73" s="42" t="s">
        <v>100</v>
      </c>
      <c r="B73" s="36">
        <v>29</v>
      </c>
    </row>
    <row r="74" spans="1:2" x14ac:dyDescent="0.25">
      <c r="A74" s="42" t="s">
        <v>101</v>
      </c>
      <c r="B74" s="35">
        <v>28</v>
      </c>
    </row>
    <row r="75" spans="1:2" x14ac:dyDescent="0.25">
      <c r="A75" s="42" t="s">
        <v>102</v>
      </c>
      <c r="B75" s="36">
        <v>27</v>
      </c>
    </row>
    <row r="76" spans="1:2" x14ac:dyDescent="0.25">
      <c r="A76" s="42" t="s">
        <v>103</v>
      </c>
      <c r="B76" s="36">
        <v>26</v>
      </c>
    </row>
    <row r="77" spans="1:2" x14ac:dyDescent="0.25">
      <c r="A77" s="42" t="s">
        <v>104</v>
      </c>
      <c r="B77" s="35">
        <v>25</v>
      </c>
    </row>
    <row r="78" spans="1:2" x14ac:dyDescent="0.25">
      <c r="A78" s="42" t="s">
        <v>105</v>
      </c>
      <c r="B78" s="36">
        <v>24</v>
      </c>
    </row>
    <row r="79" spans="1:2" x14ac:dyDescent="0.25">
      <c r="A79" s="42" t="s">
        <v>106</v>
      </c>
      <c r="B79" s="36">
        <v>23</v>
      </c>
    </row>
    <row r="80" spans="1:2" x14ac:dyDescent="0.25">
      <c r="A80" s="42" t="s">
        <v>107</v>
      </c>
      <c r="B80" s="35">
        <v>22</v>
      </c>
    </row>
    <row r="81" spans="1:2" x14ac:dyDescent="0.25">
      <c r="A81" s="42" t="s">
        <v>108</v>
      </c>
      <c r="B81" s="36">
        <v>21</v>
      </c>
    </row>
    <row r="82" spans="1:2" x14ac:dyDescent="0.25">
      <c r="A82" s="42" t="s">
        <v>109</v>
      </c>
      <c r="B82" s="36">
        <v>20</v>
      </c>
    </row>
    <row r="83" spans="1:2" x14ac:dyDescent="0.25">
      <c r="A83" s="42" t="s">
        <v>110</v>
      </c>
      <c r="B83" s="35">
        <v>19</v>
      </c>
    </row>
    <row r="84" spans="1:2" x14ac:dyDescent="0.25">
      <c r="A84" s="42" t="s">
        <v>111</v>
      </c>
      <c r="B84" s="36">
        <v>18</v>
      </c>
    </row>
    <row r="85" spans="1:2" x14ac:dyDescent="0.25">
      <c r="A85" s="42" t="s">
        <v>112</v>
      </c>
      <c r="B85" s="36">
        <v>17</v>
      </c>
    </row>
    <row r="86" spans="1:2" x14ac:dyDescent="0.25">
      <c r="A86" s="42" t="s">
        <v>113</v>
      </c>
      <c r="B86" s="35">
        <v>16</v>
      </c>
    </row>
    <row r="87" spans="1:2" x14ac:dyDescent="0.25">
      <c r="A87" s="42" t="s">
        <v>114</v>
      </c>
      <c r="B87" s="36">
        <v>15</v>
      </c>
    </row>
    <row r="88" spans="1:2" x14ac:dyDescent="0.25">
      <c r="A88" s="42" t="s">
        <v>115</v>
      </c>
      <c r="B88" s="36">
        <v>14</v>
      </c>
    </row>
    <row r="89" spans="1:2" x14ac:dyDescent="0.25">
      <c r="A89" s="42" t="s">
        <v>116</v>
      </c>
      <c r="B89" s="35">
        <v>13</v>
      </c>
    </row>
    <row r="90" spans="1:2" x14ac:dyDescent="0.25">
      <c r="A90" s="42" t="s">
        <v>117</v>
      </c>
      <c r="B90" s="36">
        <v>12</v>
      </c>
    </row>
    <row r="91" spans="1:2" x14ac:dyDescent="0.25">
      <c r="A91" s="42" t="s">
        <v>118</v>
      </c>
      <c r="B91" s="36">
        <v>11</v>
      </c>
    </row>
    <row r="92" spans="1:2" x14ac:dyDescent="0.25">
      <c r="A92" s="42" t="s">
        <v>119</v>
      </c>
      <c r="B92" s="35">
        <v>10</v>
      </c>
    </row>
    <row r="93" spans="1:2" x14ac:dyDescent="0.25">
      <c r="A93" s="42" t="s">
        <v>120</v>
      </c>
      <c r="B93" s="36">
        <v>9</v>
      </c>
    </row>
    <row r="94" spans="1:2" x14ac:dyDescent="0.25">
      <c r="A94" s="42" t="s">
        <v>121</v>
      </c>
      <c r="B94" s="36">
        <v>8</v>
      </c>
    </row>
    <row r="95" spans="1:2" x14ac:dyDescent="0.25">
      <c r="A95" s="42" t="s">
        <v>122</v>
      </c>
      <c r="B95" s="35">
        <v>7</v>
      </c>
    </row>
    <row r="96" spans="1:2" x14ac:dyDescent="0.25">
      <c r="A96" s="42" t="s">
        <v>123</v>
      </c>
      <c r="B96" s="36">
        <v>6</v>
      </c>
    </row>
    <row r="97" spans="1:2" x14ac:dyDescent="0.25">
      <c r="A97" s="42" t="s">
        <v>124</v>
      </c>
      <c r="B97" s="36">
        <v>5</v>
      </c>
    </row>
    <row r="98" spans="1:2" x14ac:dyDescent="0.25">
      <c r="A98" s="42" t="s">
        <v>125</v>
      </c>
      <c r="B98" s="35">
        <v>4</v>
      </c>
    </row>
    <row r="99" spans="1:2" x14ac:dyDescent="0.25">
      <c r="A99" s="42" t="s">
        <v>126</v>
      </c>
      <c r="B99" s="36">
        <v>3</v>
      </c>
    </row>
    <row r="100" spans="1:2" x14ac:dyDescent="0.25">
      <c r="A100" s="42" t="s">
        <v>127</v>
      </c>
      <c r="B100" s="36">
        <v>2</v>
      </c>
    </row>
    <row r="101" spans="1:2" x14ac:dyDescent="0.25">
      <c r="A101" s="42" t="s">
        <v>128</v>
      </c>
      <c r="B101" s="37">
        <v>1</v>
      </c>
    </row>
    <row r="102" spans="1:2" x14ac:dyDescent="0.25">
      <c r="A102" s="42" t="s">
        <v>129</v>
      </c>
      <c r="B102" s="37">
        <v>1</v>
      </c>
    </row>
    <row r="103" spans="1:2" x14ac:dyDescent="0.25">
      <c r="A103" s="42" t="s">
        <v>130</v>
      </c>
      <c r="B103" s="37">
        <v>1</v>
      </c>
    </row>
    <row r="104" spans="1:2" x14ac:dyDescent="0.25">
      <c r="A104" s="42" t="s">
        <v>131</v>
      </c>
      <c r="B104" s="37">
        <v>1</v>
      </c>
    </row>
    <row r="105" spans="1:2" x14ac:dyDescent="0.25">
      <c r="A105" s="42" t="s">
        <v>132</v>
      </c>
      <c r="B105" s="37">
        <v>1</v>
      </c>
    </row>
    <row r="106" spans="1:2" x14ac:dyDescent="0.25">
      <c r="A106" s="42" t="s">
        <v>133</v>
      </c>
      <c r="B106" s="37">
        <v>1</v>
      </c>
    </row>
    <row r="107" spans="1:2" x14ac:dyDescent="0.25">
      <c r="A107" s="42" t="s">
        <v>134</v>
      </c>
      <c r="B107" s="37">
        <v>1</v>
      </c>
    </row>
    <row r="108" spans="1:2" x14ac:dyDescent="0.25">
      <c r="A108" s="42" t="s">
        <v>135</v>
      </c>
      <c r="B108" s="37">
        <v>1</v>
      </c>
    </row>
    <row r="109" spans="1:2" x14ac:dyDescent="0.25">
      <c r="A109" s="42" t="s">
        <v>136</v>
      </c>
      <c r="B109" s="37">
        <v>1</v>
      </c>
    </row>
    <row r="110" spans="1:2" x14ac:dyDescent="0.25">
      <c r="A110" s="42" t="s">
        <v>137</v>
      </c>
      <c r="B110" s="37">
        <v>1</v>
      </c>
    </row>
    <row r="111" spans="1:2" x14ac:dyDescent="0.25">
      <c r="A111" s="42" t="s">
        <v>138</v>
      </c>
      <c r="B111" s="37">
        <v>1</v>
      </c>
    </row>
    <row r="112" spans="1:2" x14ac:dyDescent="0.25">
      <c r="A112" s="42" t="s">
        <v>139</v>
      </c>
      <c r="B112" s="37">
        <v>1</v>
      </c>
    </row>
    <row r="113" spans="1:2" x14ac:dyDescent="0.25">
      <c r="A113" s="42" t="s">
        <v>140</v>
      </c>
      <c r="B113" s="37">
        <v>1</v>
      </c>
    </row>
    <row r="114" spans="1:2" x14ac:dyDescent="0.25">
      <c r="A114" s="42" t="s">
        <v>141</v>
      </c>
      <c r="B114" s="37">
        <v>1</v>
      </c>
    </row>
    <row r="115" spans="1:2" x14ac:dyDescent="0.25">
      <c r="A115" s="42" t="s">
        <v>142</v>
      </c>
      <c r="B115" s="37">
        <v>1</v>
      </c>
    </row>
    <row r="116" spans="1:2" x14ac:dyDescent="0.25">
      <c r="A116" s="42" t="s">
        <v>143</v>
      </c>
      <c r="B116" s="37">
        <v>1</v>
      </c>
    </row>
    <row r="117" spans="1:2" x14ac:dyDescent="0.25">
      <c r="A117" s="42" t="s">
        <v>144</v>
      </c>
      <c r="B117" s="37">
        <v>1</v>
      </c>
    </row>
    <row r="118" spans="1:2" x14ac:dyDescent="0.25">
      <c r="A118" s="42" t="s">
        <v>145</v>
      </c>
      <c r="B118" s="37">
        <v>1</v>
      </c>
    </row>
    <row r="119" spans="1:2" x14ac:dyDescent="0.25">
      <c r="A119" s="42" t="s">
        <v>146</v>
      </c>
      <c r="B119" s="37">
        <v>1</v>
      </c>
    </row>
    <row r="120" spans="1:2" x14ac:dyDescent="0.25">
      <c r="A120" s="42" t="s">
        <v>147</v>
      </c>
      <c r="B120" s="37">
        <v>1</v>
      </c>
    </row>
    <row r="121" spans="1:2" x14ac:dyDescent="0.25">
      <c r="A121" s="42" t="s">
        <v>148</v>
      </c>
      <c r="B121" s="37">
        <v>1</v>
      </c>
    </row>
    <row r="122" spans="1:2" x14ac:dyDescent="0.25">
      <c r="A122" s="42" t="s">
        <v>149</v>
      </c>
      <c r="B122" s="37">
        <v>1</v>
      </c>
    </row>
    <row r="123" spans="1:2" x14ac:dyDescent="0.25">
      <c r="A123" s="42" t="s">
        <v>150</v>
      </c>
      <c r="B123" s="37">
        <v>1</v>
      </c>
    </row>
    <row r="124" spans="1:2" x14ac:dyDescent="0.25">
      <c r="A124" s="42" t="s">
        <v>151</v>
      </c>
      <c r="B124" s="37">
        <v>1</v>
      </c>
    </row>
    <row r="125" spans="1:2" x14ac:dyDescent="0.25">
      <c r="A125" s="42" t="s">
        <v>152</v>
      </c>
      <c r="B125" s="37">
        <v>1</v>
      </c>
    </row>
    <row r="126" spans="1:2" x14ac:dyDescent="0.25">
      <c r="A126" s="42" t="s">
        <v>153</v>
      </c>
      <c r="B126" s="37">
        <v>1</v>
      </c>
    </row>
    <row r="127" spans="1:2" x14ac:dyDescent="0.25">
      <c r="A127" s="42" t="s">
        <v>154</v>
      </c>
      <c r="B127" s="37">
        <v>1</v>
      </c>
    </row>
    <row r="128" spans="1:2" x14ac:dyDescent="0.25">
      <c r="A128" s="42" t="s">
        <v>155</v>
      </c>
      <c r="B128" s="37">
        <v>1</v>
      </c>
    </row>
    <row r="129" spans="1:2" x14ac:dyDescent="0.25">
      <c r="A129" s="42" t="s">
        <v>156</v>
      </c>
      <c r="B129" s="37">
        <v>1</v>
      </c>
    </row>
    <row r="130" spans="1:2" x14ac:dyDescent="0.25">
      <c r="A130" s="42" t="s">
        <v>157</v>
      </c>
      <c r="B130" s="37">
        <v>1</v>
      </c>
    </row>
    <row r="131" spans="1:2" x14ac:dyDescent="0.25">
      <c r="A131" s="42" t="s">
        <v>158</v>
      </c>
      <c r="B131" s="37">
        <v>1</v>
      </c>
    </row>
    <row r="132" spans="1:2" x14ac:dyDescent="0.25">
      <c r="A132" s="42" t="s">
        <v>159</v>
      </c>
      <c r="B132" s="37">
        <v>1</v>
      </c>
    </row>
    <row r="133" spans="1:2" x14ac:dyDescent="0.25">
      <c r="A133" s="42" t="s">
        <v>160</v>
      </c>
      <c r="B133" s="37">
        <v>1</v>
      </c>
    </row>
    <row r="134" spans="1:2" x14ac:dyDescent="0.25">
      <c r="A134" s="42" t="s">
        <v>161</v>
      </c>
      <c r="B134" s="37">
        <v>1</v>
      </c>
    </row>
    <row r="135" spans="1:2" x14ac:dyDescent="0.25">
      <c r="A135" s="42" t="s">
        <v>162</v>
      </c>
      <c r="B135" s="37">
        <v>1</v>
      </c>
    </row>
    <row r="136" spans="1:2" x14ac:dyDescent="0.25">
      <c r="A136" s="42" t="s">
        <v>163</v>
      </c>
      <c r="B136" s="37">
        <v>1</v>
      </c>
    </row>
    <row r="137" spans="1:2" x14ac:dyDescent="0.25">
      <c r="A137" s="42" t="s">
        <v>164</v>
      </c>
      <c r="B137" s="37">
        <v>1</v>
      </c>
    </row>
    <row r="138" spans="1:2" x14ac:dyDescent="0.25">
      <c r="A138" s="42" t="s">
        <v>165</v>
      </c>
      <c r="B138" s="37">
        <v>1</v>
      </c>
    </row>
    <row r="139" spans="1:2" x14ac:dyDescent="0.25">
      <c r="A139" s="42" t="s">
        <v>166</v>
      </c>
      <c r="B139" s="37">
        <v>1</v>
      </c>
    </row>
    <row r="140" spans="1:2" x14ac:dyDescent="0.25">
      <c r="A140" s="42" t="s">
        <v>167</v>
      </c>
      <c r="B140" s="37">
        <v>1</v>
      </c>
    </row>
    <row r="141" spans="1:2" x14ac:dyDescent="0.25">
      <c r="A141" s="42" t="s">
        <v>168</v>
      </c>
      <c r="B141" s="37">
        <v>1</v>
      </c>
    </row>
    <row r="142" spans="1:2" x14ac:dyDescent="0.25">
      <c r="A142" s="42" t="s">
        <v>169</v>
      </c>
      <c r="B142" s="37">
        <v>1</v>
      </c>
    </row>
    <row r="143" spans="1:2" x14ac:dyDescent="0.25">
      <c r="A143" s="42" t="s">
        <v>170</v>
      </c>
      <c r="B143" s="37">
        <v>1</v>
      </c>
    </row>
    <row r="144" spans="1:2" x14ac:dyDescent="0.25">
      <c r="A144" s="42" t="s">
        <v>171</v>
      </c>
      <c r="B144" s="37">
        <v>1</v>
      </c>
    </row>
    <row r="145" spans="1:2" x14ac:dyDescent="0.25">
      <c r="A145" s="42" t="s">
        <v>172</v>
      </c>
      <c r="B145" s="37">
        <v>1</v>
      </c>
    </row>
    <row r="146" spans="1:2" x14ac:dyDescent="0.25">
      <c r="A146" s="42" t="s">
        <v>173</v>
      </c>
      <c r="B146" s="37">
        <v>1</v>
      </c>
    </row>
    <row r="147" spans="1:2" x14ac:dyDescent="0.25">
      <c r="A147" s="42" t="s">
        <v>174</v>
      </c>
      <c r="B147" s="37">
        <v>1</v>
      </c>
    </row>
    <row r="148" spans="1:2" x14ac:dyDescent="0.25">
      <c r="A148" s="42" t="s">
        <v>175</v>
      </c>
      <c r="B148" s="37">
        <v>1</v>
      </c>
    </row>
    <row r="149" spans="1:2" x14ac:dyDescent="0.25">
      <c r="A149" s="42" t="s">
        <v>176</v>
      </c>
      <c r="B149" s="37">
        <v>1</v>
      </c>
    </row>
    <row r="150" spans="1:2" x14ac:dyDescent="0.25">
      <c r="A150" s="42" t="s">
        <v>177</v>
      </c>
      <c r="B150" s="37">
        <v>1</v>
      </c>
    </row>
    <row r="151" spans="1:2" x14ac:dyDescent="0.25">
      <c r="A151" s="42" t="s">
        <v>178</v>
      </c>
      <c r="B151" s="37">
        <v>1</v>
      </c>
    </row>
    <row r="152" spans="1:2" x14ac:dyDescent="0.25">
      <c r="A152" s="42" t="s">
        <v>179</v>
      </c>
      <c r="B152" s="37">
        <v>1</v>
      </c>
    </row>
    <row r="153" spans="1:2" x14ac:dyDescent="0.25">
      <c r="A153" s="42" t="s">
        <v>180</v>
      </c>
      <c r="B153" s="37">
        <v>1</v>
      </c>
    </row>
    <row r="154" spans="1:2" x14ac:dyDescent="0.25">
      <c r="A154" s="42" t="s">
        <v>181</v>
      </c>
      <c r="B154" s="37">
        <v>1</v>
      </c>
    </row>
    <row r="155" spans="1:2" x14ac:dyDescent="0.25">
      <c r="A155" s="42" t="s">
        <v>182</v>
      </c>
      <c r="B155" s="37">
        <v>1</v>
      </c>
    </row>
    <row r="156" spans="1:2" x14ac:dyDescent="0.25">
      <c r="A156" s="42" t="s">
        <v>183</v>
      </c>
      <c r="B156" s="37">
        <v>1</v>
      </c>
    </row>
    <row r="157" spans="1:2" x14ac:dyDescent="0.25">
      <c r="A157" s="42" t="s">
        <v>184</v>
      </c>
      <c r="B157" s="37">
        <v>1</v>
      </c>
    </row>
    <row r="158" spans="1:2" x14ac:dyDescent="0.25">
      <c r="A158" s="42" t="s">
        <v>185</v>
      </c>
      <c r="B158" s="37">
        <v>1</v>
      </c>
    </row>
    <row r="159" spans="1:2" x14ac:dyDescent="0.25">
      <c r="A159" s="42" t="s">
        <v>186</v>
      </c>
      <c r="B159" s="37">
        <v>1</v>
      </c>
    </row>
    <row r="160" spans="1:2" x14ac:dyDescent="0.25">
      <c r="A160" s="42" t="s">
        <v>187</v>
      </c>
      <c r="B160" s="37">
        <v>1</v>
      </c>
    </row>
    <row r="161" spans="1:2" x14ac:dyDescent="0.25">
      <c r="A161" s="42" t="s">
        <v>188</v>
      </c>
      <c r="B161" s="37">
        <v>1</v>
      </c>
    </row>
    <row r="162" spans="1:2" x14ac:dyDescent="0.25">
      <c r="A162" s="42" t="s">
        <v>189</v>
      </c>
      <c r="B162" s="37">
        <v>1</v>
      </c>
    </row>
    <row r="163" spans="1:2" x14ac:dyDescent="0.25">
      <c r="A163" s="42" t="s">
        <v>190</v>
      </c>
      <c r="B163" s="37">
        <v>1</v>
      </c>
    </row>
    <row r="164" spans="1:2" x14ac:dyDescent="0.25">
      <c r="A164" s="42" t="s">
        <v>191</v>
      </c>
      <c r="B164" s="37">
        <v>1</v>
      </c>
    </row>
    <row r="165" spans="1:2" x14ac:dyDescent="0.25">
      <c r="A165" s="42" t="s">
        <v>192</v>
      </c>
      <c r="B165" s="37">
        <v>1</v>
      </c>
    </row>
    <row r="166" spans="1:2" x14ac:dyDescent="0.25">
      <c r="A166" s="42" t="s">
        <v>193</v>
      </c>
      <c r="B166" s="37">
        <v>1</v>
      </c>
    </row>
    <row r="167" spans="1:2" x14ac:dyDescent="0.25">
      <c r="A167" s="42" t="s">
        <v>194</v>
      </c>
      <c r="B167" s="37">
        <v>1</v>
      </c>
    </row>
    <row r="168" spans="1:2" x14ac:dyDescent="0.25">
      <c r="A168" s="42" t="s">
        <v>195</v>
      </c>
      <c r="B168" s="37">
        <v>1</v>
      </c>
    </row>
    <row r="169" spans="1:2" x14ac:dyDescent="0.25">
      <c r="A169" s="42" t="s">
        <v>196</v>
      </c>
      <c r="B169" s="37">
        <v>1</v>
      </c>
    </row>
    <row r="170" spans="1:2" x14ac:dyDescent="0.25">
      <c r="A170" s="42" t="s">
        <v>197</v>
      </c>
      <c r="B170" s="37">
        <v>1</v>
      </c>
    </row>
    <row r="171" spans="1:2" x14ac:dyDescent="0.25">
      <c r="A171" s="42" t="s">
        <v>198</v>
      </c>
      <c r="B171" s="37">
        <v>1</v>
      </c>
    </row>
    <row r="172" spans="1:2" x14ac:dyDescent="0.25">
      <c r="A172" s="42" t="s">
        <v>199</v>
      </c>
      <c r="B172" s="37">
        <v>1</v>
      </c>
    </row>
    <row r="173" spans="1:2" x14ac:dyDescent="0.25">
      <c r="A173" s="42" t="s">
        <v>200</v>
      </c>
      <c r="B173" s="37">
        <v>1</v>
      </c>
    </row>
    <row r="174" spans="1:2" x14ac:dyDescent="0.25">
      <c r="A174" s="42" t="s">
        <v>201</v>
      </c>
      <c r="B174" s="37">
        <v>1</v>
      </c>
    </row>
    <row r="175" spans="1:2" x14ac:dyDescent="0.25">
      <c r="A175" s="42" t="s">
        <v>202</v>
      </c>
      <c r="B175" s="37">
        <v>1</v>
      </c>
    </row>
    <row r="176" spans="1:2" x14ac:dyDescent="0.25">
      <c r="A176" s="42" t="s">
        <v>203</v>
      </c>
      <c r="B176" s="37">
        <v>1</v>
      </c>
    </row>
    <row r="177" spans="1:2" x14ac:dyDescent="0.25">
      <c r="A177" s="42" t="s">
        <v>204</v>
      </c>
      <c r="B177" s="37">
        <v>1</v>
      </c>
    </row>
    <row r="178" spans="1:2" x14ac:dyDescent="0.25">
      <c r="A178" s="42" t="s">
        <v>205</v>
      </c>
      <c r="B178" s="37">
        <v>1</v>
      </c>
    </row>
    <row r="179" spans="1:2" x14ac:dyDescent="0.25">
      <c r="A179" s="42" t="s">
        <v>206</v>
      </c>
      <c r="B179" s="37">
        <v>1</v>
      </c>
    </row>
    <row r="180" spans="1:2" x14ac:dyDescent="0.25">
      <c r="A180" s="42" t="s">
        <v>207</v>
      </c>
      <c r="B180" s="37">
        <v>1</v>
      </c>
    </row>
    <row r="181" spans="1:2" x14ac:dyDescent="0.25">
      <c r="A181" s="42" t="s">
        <v>208</v>
      </c>
      <c r="B181" s="37">
        <v>1</v>
      </c>
    </row>
    <row r="182" spans="1:2" x14ac:dyDescent="0.25">
      <c r="A182" s="42" t="s">
        <v>209</v>
      </c>
      <c r="B182" s="37">
        <v>1</v>
      </c>
    </row>
    <row r="183" spans="1:2" x14ac:dyDescent="0.25">
      <c r="A183" s="42" t="s">
        <v>210</v>
      </c>
      <c r="B183" s="37">
        <v>1</v>
      </c>
    </row>
    <row r="184" spans="1:2" x14ac:dyDescent="0.25">
      <c r="A184" s="42" t="s">
        <v>211</v>
      </c>
      <c r="B184" s="37">
        <v>1</v>
      </c>
    </row>
    <row r="185" spans="1:2" x14ac:dyDescent="0.25">
      <c r="A185" s="42" t="s">
        <v>212</v>
      </c>
      <c r="B185" s="37">
        <v>1</v>
      </c>
    </row>
    <row r="186" spans="1:2" x14ac:dyDescent="0.25">
      <c r="A186" s="42" t="s">
        <v>213</v>
      </c>
      <c r="B186" s="37">
        <v>1</v>
      </c>
    </row>
    <row r="187" spans="1:2" x14ac:dyDescent="0.25">
      <c r="A187" s="42" t="s">
        <v>214</v>
      </c>
      <c r="B187" s="37">
        <v>1</v>
      </c>
    </row>
    <row r="188" spans="1:2" x14ac:dyDescent="0.25">
      <c r="A188" s="42" t="s">
        <v>215</v>
      </c>
      <c r="B188" s="37">
        <v>1</v>
      </c>
    </row>
    <row r="189" spans="1:2" x14ac:dyDescent="0.25">
      <c r="A189" s="42" t="s">
        <v>216</v>
      </c>
      <c r="B189" s="37">
        <v>1</v>
      </c>
    </row>
    <row r="190" spans="1:2" x14ac:dyDescent="0.25">
      <c r="A190" s="42" t="s">
        <v>217</v>
      </c>
      <c r="B190" s="37">
        <v>1</v>
      </c>
    </row>
    <row r="191" spans="1:2" x14ac:dyDescent="0.25">
      <c r="A191" s="42" t="s">
        <v>218</v>
      </c>
      <c r="B191" s="37">
        <v>1</v>
      </c>
    </row>
    <row r="192" spans="1:2" x14ac:dyDescent="0.25">
      <c r="A192" s="42" t="s">
        <v>219</v>
      </c>
      <c r="B192" s="37">
        <v>1</v>
      </c>
    </row>
    <row r="193" spans="1:2" x14ac:dyDescent="0.25">
      <c r="A193" s="42" t="s">
        <v>220</v>
      </c>
      <c r="B193" s="37">
        <v>1</v>
      </c>
    </row>
    <row r="194" spans="1:2" x14ac:dyDescent="0.25">
      <c r="A194" s="42" t="s">
        <v>221</v>
      </c>
      <c r="B194" s="37">
        <v>1</v>
      </c>
    </row>
    <row r="195" spans="1:2" x14ac:dyDescent="0.25">
      <c r="A195" s="42" t="s">
        <v>222</v>
      </c>
      <c r="B195" s="37">
        <v>1</v>
      </c>
    </row>
    <row r="196" spans="1:2" x14ac:dyDescent="0.25">
      <c r="A196" s="42" t="s">
        <v>223</v>
      </c>
      <c r="B196" s="37">
        <v>1</v>
      </c>
    </row>
    <row r="197" spans="1:2" x14ac:dyDescent="0.25">
      <c r="A197" s="42" t="s">
        <v>224</v>
      </c>
      <c r="B197" s="37">
        <v>1</v>
      </c>
    </row>
    <row r="198" spans="1:2" x14ac:dyDescent="0.25">
      <c r="A198" s="42" t="s">
        <v>225</v>
      </c>
      <c r="B198" s="37">
        <v>1</v>
      </c>
    </row>
    <row r="199" spans="1:2" x14ac:dyDescent="0.25">
      <c r="A199" s="42" t="s">
        <v>226</v>
      </c>
      <c r="B199" s="37">
        <v>1</v>
      </c>
    </row>
    <row r="200" spans="1:2" x14ac:dyDescent="0.25">
      <c r="A200" s="42" t="s">
        <v>227</v>
      </c>
      <c r="B200" s="37">
        <v>1</v>
      </c>
    </row>
    <row r="201" spans="1:2" x14ac:dyDescent="0.25">
      <c r="A201" s="42" t="s">
        <v>228</v>
      </c>
      <c r="B201" s="37">
        <v>1</v>
      </c>
    </row>
    <row r="202" spans="1:2" x14ac:dyDescent="0.25">
      <c r="A202" s="42" t="s">
        <v>229</v>
      </c>
      <c r="B202" s="37">
        <v>1</v>
      </c>
    </row>
    <row r="203" spans="1:2" x14ac:dyDescent="0.25">
      <c r="A203" s="42" t="s">
        <v>230</v>
      </c>
      <c r="B203" s="37">
        <v>1</v>
      </c>
    </row>
    <row r="204" spans="1:2" x14ac:dyDescent="0.25">
      <c r="A204" s="42" t="s">
        <v>231</v>
      </c>
      <c r="B204" s="37">
        <v>1</v>
      </c>
    </row>
    <row r="205" spans="1:2" x14ac:dyDescent="0.25">
      <c r="A205" s="42" t="s">
        <v>232</v>
      </c>
      <c r="B205" s="37">
        <v>1</v>
      </c>
    </row>
    <row r="206" spans="1:2" x14ac:dyDescent="0.25">
      <c r="A206" s="42" t="s">
        <v>233</v>
      </c>
      <c r="B206" s="37">
        <v>1</v>
      </c>
    </row>
    <row r="207" spans="1:2" x14ac:dyDescent="0.25">
      <c r="A207" s="42" t="s">
        <v>234</v>
      </c>
      <c r="B207" s="37">
        <v>1</v>
      </c>
    </row>
    <row r="208" spans="1:2" x14ac:dyDescent="0.25">
      <c r="A208" s="42" t="s">
        <v>235</v>
      </c>
      <c r="B208" s="37">
        <v>1</v>
      </c>
    </row>
    <row r="209" spans="1:2" x14ac:dyDescent="0.25">
      <c r="A209" s="42" t="s">
        <v>236</v>
      </c>
      <c r="B209" s="37">
        <v>1</v>
      </c>
    </row>
    <row r="210" spans="1:2" x14ac:dyDescent="0.25">
      <c r="A210" s="42" t="s">
        <v>237</v>
      </c>
      <c r="B210" s="37">
        <v>1</v>
      </c>
    </row>
    <row r="211" spans="1:2" x14ac:dyDescent="0.25">
      <c r="A211" s="42" t="s">
        <v>238</v>
      </c>
      <c r="B211" s="37">
        <v>1</v>
      </c>
    </row>
    <row r="212" spans="1:2" x14ac:dyDescent="0.25">
      <c r="A212" s="42" t="s">
        <v>239</v>
      </c>
      <c r="B212" s="37">
        <v>1</v>
      </c>
    </row>
  </sheetData>
  <pageMargins left="0.7" right="0.7" top="0.75" bottom="0.75" header="0.51180555555555496" footer="0.51180555555555496"/>
  <pageSetup paperSize="9"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4</vt:i4>
      </vt:variant>
      <vt:variant>
        <vt:lpstr>Intervalos com nome</vt:lpstr>
      </vt:variant>
      <vt:variant>
        <vt:i4>4</vt:i4>
      </vt:variant>
    </vt:vector>
  </HeadingPairs>
  <TitlesOfParts>
    <vt:vector size="8" baseType="lpstr">
      <vt:lpstr>INSCRITOS</vt:lpstr>
      <vt:lpstr>Escalões Jov</vt:lpstr>
      <vt:lpstr>Clubes Jov</vt:lpstr>
      <vt:lpstr>Pontos</vt:lpstr>
      <vt:lpstr>'Clubes Jov'!Área_de_Impressão</vt:lpstr>
      <vt:lpstr>'Escalões Jov'!Área_de_Impressão</vt:lpstr>
      <vt:lpstr>INSCRITOS!Área_de_Impressão</vt:lpstr>
      <vt:lpstr>'Escalões Jov'!Títulos_de_Impressão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2020-10-10T16:50:32Z</cp:lastPrinted>
  <dcterms:created xsi:type="dcterms:W3CDTF">2016-04-26T14:30:14Z</dcterms:created>
  <dcterms:modified xsi:type="dcterms:W3CDTF">2020-10-15T10:47:39Z</dcterms:modified>
  <dc:language>pt-PT</dc:language>
</cp:coreProperties>
</file>