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0\REGIÕES\ALGARVE\2020_11_07_I Duatlo Jovem das Açoteias\INSCRIÇÕES E RESULTADOS\"/>
    </mc:Choice>
  </mc:AlternateContent>
  <bookViews>
    <workbookView xWindow="-105" yWindow="-105" windowWidth="23250" windowHeight="12570" tabRatio="667" firstSheet="1" activeTab="1"/>
  </bookViews>
  <sheets>
    <sheet name="INSCRITOS" sheetId="1" state="hidden" r:id="rId1"/>
    <sheet name="Escalões Jov" sheetId="2" r:id="rId2"/>
    <sheet name="Clubes Jov" sheetId="4" state="hidden" r:id="rId3"/>
    <sheet name="Pontos" sheetId="5" state="hidden" r:id="rId4"/>
  </sheets>
  <definedNames>
    <definedName name="_xlnm._FilterDatabase" localSheetId="1">'Escalões Jov'!$G$1:$G$111</definedName>
    <definedName name="_xlnm._FilterDatabase" localSheetId="0" hidden="1">INSCRITOS!$A$1:$H$65</definedName>
    <definedName name="_xlnm.Print_Area" localSheetId="1">'Escalões Jov'!$A$1:$I$107</definedName>
    <definedName name="_xlnm.Print_Area" localSheetId="0">INSCRITOS!$A$1:$J$43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6" i="2" l="1"/>
  <c r="G12" i="2" l="1"/>
  <c r="F12" i="2"/>
  <c r="E12" i="2"/>
  <c r="D12" i="2"/>
  <c r="C12" i="2"/>
  <c r="G6" i="2"/>
  <c r="F6" i="2"/>
  <c r="E6" i="2"/>
  <c r="C6" i="2"/>
  <c r="G8" i="2"/>
  <c r="F8" i="2"/>
  <c r="E8" i="2"/>
  <c r="D8" i="2"/>
  <c r="C8" i="2"/>
  <c r="G10" i="2"/>
  <c r="F10" i="2"/>
  <c r="E10" i="2"/>
  <c r="D10" i="2"/>
  <c r="C10" i="2"/>
  <c r="G13" i="2"/>
  <c r="F13" i="2"/>
  <c r="E13" i="2"/>
  <c r="D13" i="2"/>
  <c r="C13" i="2"/>
  <c r="G7" i="2"/>
  <c r="F7" i="2"/>
  <c r="E7" i="2"/>
  <c r="D7" i="2"/>
  <c r="C7" i="2"/>
  <c r="C73" i="2" l="1"/>
  <c r="D73" i="2"/>
  <c r="E73" i="2"/>
  <c r="F73" i="2"/>
  <c r="G73" i="2"/>
  <c r="C70" i="2" l="1"/>
  <c r="D70" i="2"/>
  <c r="E70" i="2"/>
  <c r="F70" i="2"/>
  <c r="G70" i="2"/>
  <c r="C74" i="2"/>
  <c r="D74" i="2"/>
  <c r="E74" i="2"/>
  <c r="F74" i="2"/>
  <c r="G74" i="2"/>
  <c r="C71" i="2"/>
  <c r="D71" i="2"/>
  <c r="E71" i="2"/>
  <c r="F71" i="2"/>
  <c r="G71" i="2"/>
  <c r="C72" i="2"/>
  <c r="D72" i="2"/>
  <c r="E72" i="2"/>
  <c r="F72" i="2"/>
  <c r="G72" i="2"/>
  <c r="C62" i="2"/>
  <c r="D62" i="2"/>
  <c r="E62" i="2"/>
  <c r="F62" i="2"/>
  <c r="G62" i="2"/>
  <c r="C59" i="2"/>
  <c r="D59" i="2"/>
  <c r="E59" i="2"/>
  <c r="F59" i="2"/>
  <c r="G59" i="2"/>
  <c r="C58" i="2"/>
  <c r="D58" i="2"/>
  <c r="E58" i="2"/>
  <c r="F58" i="2"/>
  <c r="G58" i="2"/>
  <c r="C60" i="2"/>
  <c r="D60" i="2"/>
  <c r="E60" i="2"/>
  <c r="F60" i="2"/>
  <c r="G60" i="2"/>
  <c r="C56" i="2"/>
  <c r="D56" i="2"/>
  <c r="E56" i="2"/>
  <c r="F56" i="2"/>
  <c r="G56" i="2"/>
  <c r="C61" i="2"/>
  <c r="D61" i="2"/>
  <c r="E61" i="2"/>
  <c r="F61" i="2"/>
  <c r="G61" i="2"/>
  <c r="C65" i="2"/>
  <c r="D65" i="2"/>
  <c r="E65" i="2"/>
  <c r="F65" i="2"/>
  <c r="G65" i="2"/>
  <c r="C57" i="2"/>
  <c r="D57" i="2"/>
  <c r="E57" i="2"/>
  <c r="F57" i="2"/>
  <c r="G57" i="2"/>
  <c r="C64" i="2"/>
  <c r="D64" i="2"/>
  <c r="E64" i="2"/>
  <c r="F64" i="2"/>
  <c r="G64" i="2"/>
  <c r="C63" i="2"/>
  <c r="D63" i="2"/>
  <c r="E63" i="2"/>
  <c r="F63" i="2"/>
  <c r="G63" i="2"/>
  <c r="C55" i="2"/>
  <c r="D55" i="2"/>
  <c r="E55" i="2"/>
  <c r="F55" i="2"/>
  <c r="G55" i="2"/>
  <c r="C47" i="2"/>
  <c r="D47" i="2"/>
  <c r="E47" i="2"/>
  <c r="F47" i="2"/>
  <c r="G47" i="2"/>
  <c r="C48" i="2"/>
  <c r="D48" i="2"/>
  <c r="E48" i="2"/>
  <c r="F48" i="2"/>
  <c r="G48" i="2"/>
  <c r="C44" i="2"/>
  <c r="D44" i="2"/>
  <c r="E44" i="2"/>
  <c r="F44" i="2"/>
  <c r="G44" i="2"/>
  <c r="C49" i="2"/>
  <c r="D49" i="2"/>
  <c r="E49" i="2"/>
  <c r="F49" i="2"/>
  <c r="G49" i="2"/>
  <c r="C45" i="2"/>
  <c r="D45" i="2"/>
  <c r="E45" i="2"/>
  <c r="F45" i="2"/>
  <c r="G45" i="2"/>
  <c r="C50" i="2"/>
  <c r="D50" i="2"/>
  <c r="E50" i="2"/>
  <c r="F50" i="2"/>
  <c r="G50" i="2"/>
  <c r="C51" i="2"/>
  <c r="D51" i="2"/>
  <c r="E51" i="2"/>
  <c r="F51" i="2"/>
  <c r="G51" i="2"/>
  <c r="C35" i="2"/>
  <c r="D35" i="2"/>
  <c r="E35" i="2"/>
  <c r="F35" i="2"/>
  <c r="G35" i="2"/>
  <c r="C37" i="2"/>
  <c r="D37" i="2"/>
  <c r="E37" i="2"/>
  <c r="F37" i="2"/>
  <c r="G37" i="2"/>
  <c r="C34" i="2"/>
  <c r="D34" i="2"/>
  <c r="E34" i="2"/>
  <c r="F34" i="2"/>
  <c r="G34" i="2"/>
  <c r="C38" i="2"/>
  <c r="D38" i="2"/>
  <c r="E38" i="2"/>
  <c r="F38" i="2"/>
  <c r="G38" i="2"/>
  <c r="C39" i="2"/>
  <c r="D39" i="2"/>
  <c r="E39" i="2"/>
  <c r="F39" i="2"/>
  <c r="G39" i="2"/>
  <c r="C33" i="2"/>
  <c r="D33" i="2"/>
  <c r="E33" i="2"/>
  <c r="F33" i="2"/>
  <c r="G33" i="2"/>
  <c r="C36" i="2"/>
  <c r="D36" i="2"/>
  <c r="E36" i="2"/>
  <c r="F36" i="2"/>
  <c r="G36" i="2"/>
  <c r="C40" i="2"/>
  <c r="D40" i="2"/>
  <c r="E40" i="2"/>
  <c r="F40" i="2"/>
  <c r="G40" i="2"/>
  <c r="C28" i="2"/>
  <c r="D28" i="2"/>
  <c r="E28" i="2"/>
  <c r="F28" i="2"/>
  <c r="G28" i="2"/>
  <c r="C29" i="2"/>
  <c r="D29" i="2"/>
  <c r="E29" i="2"/>
  <c r="F29" i="2"/>
  <c r="G29" i="2"/>
  <c r="C27" i="2"/>
  <c r="D27" i="2"/>
  <c r="E27" i="2"/>
  <c r="F27" i="2"/>
  <c r="G27" i="2"/>
  <c r="C22" i="2"/>
  <c r="D22" i="2"/>
  <c r="E22" i="2"/>
  <c r="F22" i="2"/>
  <c r="G22" i="2"/>
  <c r="C18" i="2"/>
  <c r="D18" i="2"/>
  <c r="E18" i="2"/>
  <c r="F18" i="2"/>
  <c r="G18" i="2"/>
  <c r="C26" i="2"/>
  <c r="D26" i="2"/>
  <c r="E26" i="2"/>
  <c r="F26" i="2"/>
  <c r="G26" i="2"/>
  <c r="C25" i="2"/>
  <c r="D25" i="2"/>
  <c r="E25" i="2"/>
  <c r="F25" i="2"/>
  <c r="G25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4" i="2"/>
  <c r="D24" i="2"/>
  <c r="E24" i="2"/>
  <c r="F24" i="2"/>
  <c r="G24" i="2"/>
  <c r="C82" i="2" l="1"/>
  <c r="G97" i="2" l="1"/>
  <c r="F97" i="2"/>
  <c r="E97" i="2"/>
  <c r="D97" i="2"/>
  <c r="C97" i="2"/>
  <c r="C14" i="2"/>
  <c r="D14" i="2"/>
  <c r="E14" i="2"/>
  <c r="F14" i="2"/>
  <c r="G14" i="2"/>
  <c r="C81" i="2" l="1"/>
  <c r="D81" i="2"/>
  <c r="E81" i="2"/>
  <c r="F81" i="2"/>
  <c r="G81" i="2"/>
  <c r="G93" i="2" l="1"/>
  <c r="F93" i="2"/>
  <c r="E93" i="2"/>
  <c r="D93" i="2"/>
  <c r="C93" i="2"/>
  <c r="G91" i="2"/>
  <c r="F91" i="2"/>
  <c r="E91" i="2"/>
  <c r="D91" i="2"/>
  <c r="C91" i="2"/>
  <c r="G92" i="2"/>
  <c r="F92" i="2"/>
  <c r="E92" i="2"/>
  <c r="D92" i="2"/>
  <c r="C92" i="2"/>
  <c r="G87" i="2"/>
  <c r="F87" i="2"/>
  <c r="E87" i="2"/>
  <c r="D87" i="2"/>
  <c r="C87" i="2"/>
  <c r="G86" i="2"/>
  <c r="F86" i="2"/>
  <c r="E86" i="2"/>
  <c r="D86" i="2"/>
  <c r="C86" i="2"/>
  <c r="G80" i="2"/>
  <c r="F80" i="2"/>
  <c r="E80" i="2"/>
  <c r="D80" i="2"/>
  <c r="C80" i="2"/>
  <c r="G79" i="2"/>
  <c r="F79" i="2"/>
  <c r="E79" i="2"/>
  <c r="D79" i="2"/>
  <c r="C79" i="2"/>
  <c r="G82" i="2"/>
  <c r="F82" i="2"/>
  <c r="E82" i="2"/>
  <c r="D82" i="2"/>
  <c r="G75" i="2"/>
  <c r="F75" i="2"/>
  <c r="E75" i="2"/>
  <c r="D75" i="2"/>
  <c r="C75" i="2"/>
  <c r="G66" i="2"/>
  <c r="F66" i="2"/>
  <c r="E66" i="2"/>
  <c r="D66" i="2"/>
  <c r="C66" i="2"/>
  <c r="G46" i="2"/>
  <c r="F46" i="2"/>
  <c r="E46" i="2"/>
  <c r="D46" i="2"/>
  <c r="C46" i="2"/>
  <c r="G23" i="2"/>
  <c r="F23" i="2"/>
  <c r="E23" i="2"/>
  <c r="D23" i="2"/>
  <c r="C23" i="2"/>
  <c r="G9" i="2"/>
  <c r="F9" i="2"/>
  <c r="E9" i="2"/>
  <c r="D9" i="2"/>
  <c r="C9" i="2"/>
  <c r="G11" i="2"/>
  <c r="F11" i="2"/>
  <c r="E11" i="2"/>
  <c r="D11" i="2"/>
  <c r="C11" i="2"/>
  <c r="C9" i="4" l="1"/>
  <c r="C10" i="4"/>
  <c r="C11" i="4"/>
  <c r="C12" i="4"/>
  <c r="C8" i="4"/>
</calcChain>
</file>

<file path=xl/sharedStrings.xml><?xml version="1.0" encoding="utf-8"?>
<sst xmlns="http://schemas.openxmlformats.org/spreadsheetml/2006/main" count="657" uniqueCount="335">
  <si>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</si>
  <si>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</si>
  <si>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</si>
  <si>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</si>
  <si>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</si>
  <si>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</si>
  <si>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</si>
  <si>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</si>
  <si>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F</t>
  </si>
  <si>
    <t>Idades</t>
  </si>
  <si>
    <t>INF</t>
  </si>
  <si>
    <t>Benjamins</t>
  </si>
  <si>
    <t>7, 8 e 9 anos (Nascidos entre 2011 e 2013)</t>
  </si>
  <si>
    <t>M</t>
  </si>
  <si>
    <t>VAL</t>
  </si>
  <si>
    <t>Infantis</t>
  </si>
  <si>
    <t>10 e 11 anos (Nascidos em 2009 e 2010)</t>
  </si>
  <si>
    <t>Iniciados</t>
  </si>
  <si>
    <t>12 e 13 anos (Nascidos em 2007 e 2008)</t>
  </si>
  <si>
    <t>Juvenis</t>
  </si>
  <si>
    <t>14 e 15 anos (Nascidos em 2005 e 2006)</t>
  </si>
  <si>
    <t>Cadetes</t>
  </si>
  <si>
    <t>16 e 17 anos (Nascidos em 2003 e 2004)</t>
  </si>
  <si>
    <t>JUV</t>
  </si>
  <si>
    <t>CAD</t>
  </si>
  <si>
    <t>BENJAMINS MASCULINOS</t>
  </si>
  <si>
    <t>Pos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</si>
  <si>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</si>
  <si>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</si>
  <si>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</si>
  <si>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</si>
  <si>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</si>
  <si>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</si>
  <si>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</si>
  <si>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</si>
  <si>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CADETES MASCULINOS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</si>
  <si>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</si>
  <si>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</si>
  <si>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</si>
  <si>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</si>
  <si>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</si>
  <si>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</si>
  <si>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</si>
  <si>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</si>
  <si>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</si>
  <si>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</si>
  <si>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</si>
  <si>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</si>
  <si>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</si>
  <si>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</si>
  <si>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</si>
  <si>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</si>
  <si>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</si>
  <si>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</si>
  <si>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</si>
  <si>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</si>
  <si>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</si>
  <si>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</si>
  <si>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</si>
  <si>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</si>
  <si>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</si>
  <si>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</si>
  <si>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</si>
  <si>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</si>
  <si>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</si>
  <si>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</si>
  <si>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</si>
  <si>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</si>
  <si>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</si>
  <si>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</si>
  <si>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</si>
  <si>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</si>
  <si>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</si>
  <si>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</si>
  <si>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</si>
  <si>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</si>
  <si>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</si>
  <si>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</si>
  <si>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</si>
  <si>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</si>
  <si>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</si>
  <si>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</si>
  <si>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</si>
  <si>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</si>
  <si>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</si>
  <si>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</si>
  <si>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</si>
  <si>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</si>
  <si>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</si>
  <si>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</si>
  <si>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</si>
  <si>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</si>
  <si>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</si>
  <si>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</si>
  <si>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</si>
  <si>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</si>
  <si>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</si>
  <si>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</si>
  <si>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</si>
  <si>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</si>
  <si>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</si>
  <si>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</si>
  <si>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</si>
  <si>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</si>
  <si>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</si>
  <si>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</si>
  <si>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</si>
  <si>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</si>
  <si>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</si>
  <si>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</si>
  <si>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</si>
  <si>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</si>
  <si>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</si>
  <si>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</si>
  <si>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</si>
  <si>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</si>
  <si>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</si>
  <si>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</si>
  <si>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</si>
  <si>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</si>
  <si>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</si>
  <si>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</si>
  <si>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</si>
  <si>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</si>
  <si>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</si>
  <si>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</si>
  <si>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</si>
  <si>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</si>
  <si>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</si>
  <si>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</si>
  <si>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</si>
  <si>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</si>
  <si>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</si>
  <si>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</si>
  <si>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</si>
  <si>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</si>
  <si>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</si>
  <si>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</si>
  <si>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</si>
  <si>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</si>
  <si>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</si>
  <si>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</si>
  <si>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</si>
  <si>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</si>
  <si>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</si>
  <si>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</si>
  <si>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</si>
  <si>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</si>
  <si>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</si>
  <si>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</si>
  <si>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</si>
  <si>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</si>
  <si>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</si>
  <si>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</si>
  <si>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</si>
  <si>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</si>
  <si>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</si>
  <si>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</si>
  <si>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</si>
  <si>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</si>
  <si>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</si>
  <si>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</si>
  <si>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</si>
  <si>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</si>
  <si>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</si>
  <si>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</si>
  <si>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</si>
  <si>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</si>
  <si>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</si>
  <si>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</si>
  <si>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</si>
  <si>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</si>
  <si>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</si>
  <si>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</si>
  <si>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</si>
  <si>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</si>
  <si>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</si>
  <si>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</si>
  <si>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</si>
  <si>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</si>
  <si>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</si>
  <si>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</si>
  <si>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</si>
  <si>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</si>
  <si>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</si>
  <si>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</si>
  <si>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</si>
  <si>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</si>
  <si>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</si>
  <si>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</si>
  <si>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</si>
  <si>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</si>
  <si>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</si>
  <si>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</si>
  <si>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</si>
  <si>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</si>
  <si>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</si>
  <si>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</si>
  <si>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</si>
  <si>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</si>
  <si>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</si>
  <si>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</si>
  <si>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</si>
  <si>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</si>
  <si>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</si>
  <si>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</si>
  <si>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</si>
  <si>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</si>
  <si>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</si>
  <si>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</si>
  <si>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</si>
  <si>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</si>
  <si>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</si>
  <si>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</si>
  <si>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</si>
  <si>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</si>
  <si>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</si>
  <si>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</si>
  <si>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</si>
  <si>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</si>
  <si>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</si>
  <si>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</si>
  <si>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</si>
  <si>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</si>
  <si>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</si>
  <si>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</si>
  <si>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</si>
  <si>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</si>
  <si>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</si>
  <si>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</si>
  <si>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</si>
  <si>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</si>
  <si>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</si>
  <si>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</si>
  <si>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</si>
  <si>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</si>
  <si>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</si>
  <si>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</si>
  <si>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</si>
  <si>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</si>
  <si>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</si>
  <si>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</si>
  <si>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</si>
  <si>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</si>
  <si>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</si>
  <si>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</si>
  <si>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</si>
  <si>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</si>
  <si>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</si>
  <si>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</si>
  <si>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Não são atribuídos pontos aos Individuais, extra e outra região.</t>
  </si>
  <si>
    <t>INI</t>
  </si>
  <si>
    <t>BEN</t>
  </si>
  <si>
    <t>CADETES FEMININOS</t>
  </si>
  <si>
    <t>Rita Ferraz</t>
  </si>
  <si>
    <t>Centro de Ciclismo de Portimão</t>
  </si>
  <si>
    <t>Simão Guerreiro</t>
  </si>
  <si>
    <t>Carlos António</t>
  </si>
  <si>
    <t>INV</t>
  </si>
  <si>
    <t>Lara Roque</t>
  </si>
  <si>
    <t>Alexandre Arvela</t>
  </si>
  <si>
    <t>Fc Ferreiras</t>
  </si>
  <si>
    <t>Andriy Fedorov</t>
  </si>
  <si>
    <t>André Santos</t>
  </si>
  <si>
    <t>Beatriz Coutinho</t>
  </si>
  <si>
    <t>Diana Santos</t>
  </si>
  <si>
    <t>Eva Mendes</t>
  </si>
  <si>
    <t>Hugo Arvela</t>
  </si>
  <si>
    <t>Joana Silva</t>
  </si>
  <si>
    <t>Krishkumar Patel</t>
  </si>
  <si>
    <t>Violeta Sousa</t>
  </si>
  <si>
    <t>Vitaliy Martsynshyn</t>
  </si>
  <si>
    <t>Beatriz Silva</t>
  </si>
  <si>
    <t>O2 Triatlo - S´look</t>
  </si>
  <si>
    <t>Bruna Silva</t>
  </si>
  <si>
    <t>Guilherme Costa</t>
  </si>
  <si>
    <t>Lara Van Veen</t>
  </si>
  <si>
    <t>Pedro Gregório</t>
  </si>
  <si>
    <t>Raquel Branco</t>
  </si>
  <si>
    <t>Vicente Ramos</t>
  </si>
  <si>
    <t>Helena Lima Cabrita</t>
  </si>
  <si>
    <t>Triatlo de Faro</t>
  </si>
  <si>
    <t>Leonor Lima Cabrita</t>
  </si>
  <si>
    <t>Miguel Martins</t>
  </si>
  <si>
    <t>Rafael Piteira</t>
  </si>
  <si>
    <t>Rodrigo Plácido</t>
  </si>
  <si>
    <t>Afonso Alves</t>
  </si>
  <si>
    <t>Diogo Coelho</t>
  </si>
  <si>
    <t>Diogo Pinho</t>
  </si>
  <si>
    <t>Rodrigo Moreno</t>
  </si>
  <si>
    <t>Laura Santos</t>
  </si>
  <si>
    <t xml:space="preserve">Leonor Santos </t>
  </si>
  <si>
    <t>Francisco Diogo</t>
  </si>
  <si>
    <t>Martim Diogo</t>
  </si>
  <si>
    <t>Afonso Rochate</t>
  </si>
  <si>
    <t>PORTINADO</t>
  </si>
  <si>
    <t>Afonso Alemão</t>
  </si>
  <si>
    <t>Gonçalo Alemão</t>
  </si>
  <si>
    <t xml:space="preserve">Joana Marques </t>
  </si>
  <si>
    <t>Lourenço Pita Neves</t>
  </si>
  <si>
    <t>Nicholas Marreiros</t>
  </si>
  <si>
    <t>Rafael Alemão</t>
  </si>
  <si>
    <t>Vitoria Pita</t>
  </si>
  <si>
    <t>Bruna Marques</t>
  </si>
  <si>
    <t>Centro de Ciclismo de Portimão/ Extra</t>
  </si>
  <si>
    <t>Fc Ferreiras/ Extra</t>
  </si>
  <si>
    <t>O2 Triatlo - S´look/ Extra</t>
  </si>
  <si>
    <t>Triatlo de Faro/ Extra</t>
  </si>
  <si>
    <t>PORTINADO/ Extra</t>
  </si>
  <si>
    <t>Carolina Santos</t>
  </si>
  <si>
    <t xml:space="preserve">Violeta Petersson </t>
  </si>
  <si>
    <t xml:space="preserve">Francisco Petersson </t>
  </si>
  <si>
    <t xml:space="preserve">Petra Duarte </t>
  </si>
  <si>
    <t xml:space="preserve">Rita Loura </t>
  </si>
  <si>
    <t>Mateus Avenitts</t>
  </si>
  <si>
    <t>Vasco Lopes</t>
  </si>
  <si>
    <t xml:space="preserve">Laura Piteira </t>
  </si>
  <si>
    <t xml:space="preserve">Tiago Rosária </t>
  </si>
  <si>
    <t xml:space="preserve">Duarte Plácido </t>
  </si>
  <si>
    <t xml:space="preserve">Rafael Matos </t>
  </si>
  <si>
    <t xml:space="preserve">Emma Neves </t>
  </si>
  <si>
    <t xml:space="preserve">Pilar Silva  </t>
  </si>
  <si>
    <t xml:space="preserve">João Murta  </t>
  </si>
  <si>
    <t xml:space="preserve">Mikhail Alekseev  </t>
  </si>
  <si>
    <t xml:space="preserve">Miguel Matos </t>
  </si>
  <si>
    <t xml:space="preserve">Rita Oliveira  </t>
  </si>
  <si>
    <t xml:space="preserve">Matias Mestre </t>
  </si>
  <si>
    <t>Clube Desportivo Areias São João/ Extra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</si>
  <si>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</si>
  <si>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</si>
  <si>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I Duatlo Jovem das Açoteias - Campeonato Jovem do Algarve - 1ª Etapa</t>
  </si>
  <si>
    <t>7 de Novembro de 2020</t>
  </si>
  <si>
    <t>Individual</t>
  </si>
  <si>
    <t>Lucas Menezes</t>
  </si>
  <si>
    <t>DNF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</si>
</sst>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3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9" fillId="2" borderId="0" applyBorder="0" applyProtection="0"/>
    <xf numFmtId="0" fontId="9" fillId="3" borderId="0" applyBorder="0" applyProtection="0"/>
    <xf numFmtId="0" fontId="9" fillId="4" borderId="0" applyBorder="0" applyProtection="0"/>
    <xf numFmtId="0" fontId="9" fillId="5" borderId="0" applyBorder="0" applyProtection="0"/>
    <xf numFmtId="0" fontId="9" fillId="6" borderId="0" applyBorder="0" applyProtection="0"/>
    <xf numFmtId="0" fontId="9" fillId="7" borderId="0" applyBorder="0" applyProtection="0"/>
    <xf numFmtId="0" fontId="9" fillId="8" borderId="0" applyBorder="0" applyProtection="0"/>
    <xf numFmtId="0" fontId="9" fillId="9" borderId="0" applyBorder="0" applyProtection="0"/>
    <xf numFmtId="0" fontId="9" fillId="10" borderId="0" applyBorder="0" applyProtection="0"/>
    <xf numFmtId="0" fontId="9" fillId="11" borderId="0" applyBorder="0" applyProtection="0"/>
    <xf numFmtId="0" fontId="9" fillId="12" borderId="0" applyBorder="0" applyProtection="0"/>
    <xf numFmtId="0" fontId="9" fillId="13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14" borderId="1" applyProtection="0"/>
    <xf numFmtId="0" fontId="9" fillId="14" borderId="1" applyProtection="0"/>
  </cellStyleXfs>
  <cellXfs count="77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 shrinkToFit="1"/>
    </xf>
    <xf numFmtId="0" fontId="2" fillId="0" borderId="0" xfId="0" applyFont="1" applyBorder="1" applyAlignment="1">
      <alignment vertical="center"/>
    </xf>
    <xf numFmtId="1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15" borderId="0" xfId="0" applyFont="1" applyFill="1" applyBorder="1" applyAlignment="1">
      <alignment vertical="center"/>
    </xf>
    <xf numFmtId="0" fontId="5" fillId="15" borderId="0" xfId="0" applyFont="1" applyFill="1" applyBorder="1" applyAlignment="1">
      <alignment horizontal="center" vertical="center"/>
    </xf>
    <xf numFmtId="0" fontId="2" fillId="15" borderId="0" xfId="0" applyFont="1" applyFill="1" applyBorder="1" applyAlignment="1">
      <alignment vertical="center"/>
    </xf>
    <xf numFmtId="0" fontId="2" fillId="15" borderId="0" xfId="0" applyFont="1" applyFill="1" applyBorder="1" applyAlignment="1">
      <alignment horizontal="center" vertical="center"/>
    </xf>
    <xf numFmtId="0" fontId="6" fillId="15" borderId="0" xfId="0" applyFont="1" applyFill="1" applyBorder="1" applyAlignment="1">
      <alignment horizontal="center" vertical="center"/>
    </xf>
    <xf numFmtId="45" fontId="6" fillId="15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6" fillId="16" borderId="2" xfId="0" applyFont="1" applyFill="1" applyBorder="1" applyAlignment="1">
      <alignment horizontal="center" vertical="center"/>
    </xf>
    <xf numFmtId="0" fontId="6" fillId="16" borderId="3" xfId="0" applyFont="1" applyFill="1" applyBorder="1" applyAlignment="1">
      <alignment horizontal="center" vertical="center"/>
    </xf>
    <xf numFmtId="0" fontId="7" fillId="17" borderId="2" xfId="17" applyFont="1" applyFill="1" applyBorder="1" applyAlignment="1">
      <alignment horizontal="center" vertical="center"/>
    </xf>
    <xf numFmtId="0" fontId="0" fillId="0" borderId="2" xfId="20" applyFont="1" applyBorder="1" applyAlignment="1">
      <alignment horizontal="center" vertical="center" shrinkToFit="1"/>
    </xf>
    <xf numFmtId="0" fontId="2" fillId="0" borderId="3" xfId="0" applyFont="1" applyBorder="1" applyAlignment="1">
      <alignment vertical="center"/>
    </xf>
    <xf numFmtId="47" fontId="2" fillId="0" borderId="2" xfId="17" applyNumberFormat="1" applyFont="1" applyBorder="1" applyAlignment="1">
      <alignment horizontal="center"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wrapText="1"/>
    </xf>
    <xf numFmtId="0" fontId="9" fillId="0" borderId="2" xfId="17" applyBorder="1" applyAlignment="1">
      <alignment horizontal="center"/>
    </xf>
    <xf numFmtId="164" fontId="2" fillId="0" borderId="0" xfId="17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2" fillId="0" borderId="0" xfId="17" applyNumberFormat="1" applyFont="1" applyBorder="1" applyAlignment="1">
      <alignment horizontal="center" vertical="center"/>
    </xf>
    <xf numFmtId="0" fontId="7" fillId="16" borderId="4" xfId="0" applyFont="1" applyFill="1" applyBorder="1" applyAlignment="1">
      <alignment horizontal="center"/>
    </xf>
    <xf numFmtId="0" fontId="7" fillId="16" borderId="4" xfId="0" applyFont="1" applyFill="1" applyBorder="1" applyAlignment="1"/>
    <xf numFmtId="0" fontId="0" fillId="0" borderId="2" xfId="0" applyBorder="1" applyAlignment="1">
      <alignment horizontal="center"/>
    </xf>
    <xf numFmtId="0" fontId="8" fillId="0" borderId="2" xfId="0" applyFont="1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0" fillId="0" borderId="2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1" fontId="12" fillId="18" borderId="5" xfId="0" applyNumberFormat="1" applyFont="1" applyFill="1" applyBorder="1" applyAlignment="1">
      <alignment horizontal="center" vertical="center"/>
    </xf>
    <xf numFmtId="1" fontId="12" fillId="18" borderId="2" xfId="0" applyNumberFormat="1" applyFont="1" applyFill="1" applyBorder="1" applyAlignment="1">
      <alignment horizontal="center" vertical="center"/>
    </xf>
    <xf numFmtId="1" fontId="8" fillId="18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vertical="center"/>
    </xf>
    <xf numFmtId="14" fontId="2" fillId="0" borderId="2" xfId="0" applyNumberFormat="1" applyFont="1" applyBorder="1" applyAlignment="1">
      <alignment horizontal="center" vertical="center"/>
    </xf>
    <xf numFmtId="1" fontId="2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2" xfId="0" applyFont="1" applyFill="1" applyBorder="1"/>
    <xf numFmtId="0" fontId="8" fillId="0" borderId="2" xfId="0" applyFont="1" applyBorder="1"/>
    <xf numFmtId="0" fontId="0" fillId="0" borderId="2" xfId="0" applyBorder="1"/>
    <xf numFmtId="0" fontId="2" fillId="19" borderId="2" xfId="0" applyFont="1" applyFill="1" applyBorder="1" applyAlignment="1">
      <alignment vertical="center"/>
    </xf>
    <xf numFmtId="0" fontId="2" fillId="19" borderId="2" xfId="0" applyFont="1" applyFill="1" applyBorder="1" applyAlignment="1">
      <alignment horizontal="center" vertical="center"/>
    </xf>
    <xf numFmtId="0" fontId="2" fillId="20" borderId="2" xfId="0" applyFont="1" applyFill="1" applyBorder="1" applyAlignment="1">
      <alignment vertical="center"/>
    </xf>
    <xf numFmtId="0" fontId="2" fillId="20" borderId="2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1" fontId="0" fillId="0" borderId="2" xfId="20" applyNumberFormat="1" applyFont="1" applyFill="1" applyBorder="1" applyAlignment="1">
      <alignment horizontal="center" vertical="center" shrinkToFit="1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64"/>
  <sheetViews>
    <sheetView topLeftCell="A45" zoomScaleNormal="100" zoomScaleSheetLayoutView="85" zoomScalePageLayoutView="90" workbookViewId="0">
      <selection activeCell="A63" sqref="A63"/>
    </sheetView>
  </sheetViews>
  <sheetFormatPr defaultColWidth="9.140625" defaultRowHeight="15" x14ac:dyDescent="0.25"/>
  <cols>
    <col min="1" max="1" width="8.7109375" style="1" customWidth="1"/>
    <col min="2" max="2" width="9.28515625" style="1" customWidth="1"/>
    <col min="3" max="3" width="7.28515625" style="1" customWidth="1"/>
    <col min="4" max="4" width="25.7109375" style="2" customWidth="1"/>
    <col min="5" max="5" width="12.7109375" style="1" customWidth="1"/>
    <col min="6" max="6" width="8.42578125" style="1" customWidth="1"/>
    <col min="7" max="7" width="9.42578125" style="1" customWidth="1"/>
    <col min="8" max="8" width="36.85546875" style="3" bestFit="1" customWidth="1"/>
    <col min="9" max="9" width="2.85546875" style="4" customWidth="1"/>
    <col min="10" max="10" width="10.7109375" style="4" customWidth="1"/>
    <col min="11" max="11" width="41.7109375" style="4" customWidth="1"/>
    <col min="12" max="1024" width="9.140625" style="4"/>
    <col min="1025" max="16384" width="9.140625" style="60"/>
  </cols>
  <sheetData>
    <row r="1" spans="1:11" ht="18" customHeight="1" x14ac:dyDescent="0.25">
      <c r="A1" s="5" t="s">
        <v>0</v>
      </c>
      <c r="B1" s="6" t="s">
        <v>1</v>
      </c>
      <c r="C1" s="6" t="s">
        <v>2</v>
      </c>
      <c r="D1" s="54" t="s">
        <v>3</v>
      </c>
      <c r="E1" s="55" t="s">
        <v>4</v>
      </c>
      <c r="F1" s="55" t="s">
        <v>5</v>
      </c>
      <c r="G1" s="55" t="s">
        <v>6</v>
      </c>
      <c r="H1" s="56" t="s">
        <v>7</v>
      </c>
    </row>
    <row r="2" spans="1:11" ht="15" customHeight="1" x14ac:dyDescent="0.25">
      <c r="A2" s="8">
        <v>350</v>
      </c>
      <c r="B2" s="8">
        <v>106801</v>
      </c>
      <c r="C2" s="7" t="s">
        <v>252</v>
      </c>
      <c r="D2" s="8" t="s">
        <v>303</v>
      </c>
      <c r="E2" s="58">
        <v>41417</v>
      </c>
      <c r="F2" s="7" t="s">
        <v>8</v>
      </c>
      <c r="G2" s="7" t="s">
        <v>14</v>
      </c>
      <c r="H2" s="8" t="s">
        <v>332</v>
      </c>
      <c r="J2" s="44" t="s">
        <v>2</v>
      </c>
      <c r="K2" s="44" t="s">
        <v>9</v>
      </c>
    </row>
    <row r="3" spans="1:11" ht="15" customHeight="1" x14ac:dyDescent="0.25">
      <c r="A3" s="8">
        <v>771</v>
      </c>
      <c r="B3" s="8">
        <v>105219</v>
      </c>
      <c r="C3" s="7" t="s">
        <v>10</v>
      </c>
      <c r="D3" s="8" t="s">
        <v>254</v>
      </c>
      <c r="E3" s="58">
        <v>40362</v>
      </c>
      <c r="F3" s="7" t="s">
        <v>8</v>
      </c>
      <c r="G3" s="7" t="s">
        <v>14</v>
      </c>
      <c r="H3" s="8" t="s">
        <v>255</v>
      </c>
      <c r="J3" s="45" t="s">
        <v>11</v>
      </c>
      <c r="K3" s="45" t="s">
        <v>12</v>
      </c>
    </row>
    <row r="4" spans="1:11" ht="15" customHeight="1" x14ac:dyDescent="0.25">
      <c r="A4" s="8">
        <v>1023</v>
      </c>
      <c r="B4" s="8">
        <v>105634</v>
      </c>
      <c r="C4" s="7" t="s">
        <v>251</v>
      </c>
      <c r="D4" s="8" t="s">
        <v>256</v>
      </c>
      <c r="E4" s="58">
        <v>39632</v>
      </c>
      <c r="F4" s="7" t="s">
        <v>13</v>
      </c>
      <c r="G4" s="7" t="s">
        <v>14</v>
      </c>
      <c r="H4" s="8" t="s">
        <v>255</v>
      </c>
      <c r="J4" s="45" t="s">
        <v>15</v>
      </c>
      <c r="K4" s="45" t="s">
        <v>16</v>
      </c>
    </row>
    <row r="5" spans="1:11" ht="15" customHeight="1" x14ac:dyDescent="0.25">
      <c r="A5" s="67">
        <v>5204</v>
      </c>
      <c r="B5" s="8"/>
      <c r="C5" s="7" t="s">
        <v>251</v>
      </c>
      <c r="D5" s="8" t="s">
        <v>259</v>
      </c>
      <c r="E5" s="58">
        <v>39675</v>
      </c>
      <c r="F5" s="7" t="s">
        <v>8</v>
      </c>
      <c r="G5" s="7" t="s">
        <v>258</v>
      </c>
      <c r="H5" s="8" t="s">
        <v>304</v>
      </c>
      <c r="J5" s="45" t="s">
        <v>17</v>
      </c>
      <c r="K5" s="45" t="s">
        <v>18</v>
      </c>
    </row>
    <row r="6" spans="1:11" ht="15" customHeight="1" x14ac:dyDescent="0.25">
      <c r="A6" s="67">
        <v>5207</v>
      </c>
      <c r="B6" s="8"/>
      <c r="C6" s="7" t="s">
        <v>23</v>
      </c>
      <c r="D6" s="8" t="s">
        <v>257</v>
      </c>
      <c r="E6" s="58">
        <v>39046</v>
      </c>
      <c r="F6" s="7" t="s">
        <v>13</v>
      </c>
      <c r="G6" s="7" t="s">
        <v>258</v>
      </c>
      <c r="H6" s="8" t="s">
        <v>304</v>
      </c>
      <c r="J6" s="45" t="s">
        <v>19</v>
      </c>
      <c r="K6" s="45" t="s">
        <v>20</v>
      </c>
    </row>
    <row r="7" spans="1:11" ht="15" customHeight="1" x14ac:dyDescent="0.25">
      <c r="A7" s="67">
        <v>5218</v>
      </c>
      <c r="B7" s="8"/>
      <c r="C7" s="7" t="s">
        <v>10</v>
      </c>
      <c r="D7" s="61" t="s">
        <v>291</v>
      </c>
      <c r="E7" s="58">
        <v>40275</v>
      </c>
      <c r="F7" s="7" t="s">
        <v>8</v>
      </c>
      <c r="G7" s="7" t="s">
        <v>258</v>
      </c>
      <c r="H7" s="63" t="s">
        <v>327</v>
      </c>
      <c r="J7" s="45" t="s">
        <v>21</v>
      </c>
      <c r="K7" s="45" t="s">
        <v>22</v>
      </c>
    </row>
    <row r="8" spans="1:11" ht="15" customHeight="1" x14ac:dyDescent="0.25">
      <c r="A8" s="67">
        <v>5219</v>
      </c>
      <c r="B8" s="8"/>
      <c r="C8" s="7" t="s">
        <v>10</v>
      </c>
      <c r="D8" s="61" t="s">
        <v>286</v>
      </c>
      <c r="E8" s="58">
        <v>40098</v>
      </c>
      <c r="F8" s="7" t="s">
        <v>13</v>
      </c>
      <c r="G8" s="7" t="s">
        <v>258</v>
      </c>
      <c r="H8" s="63" t="s">
        <v>327</v>
      </c>
    </row>
    <row r="9" spans="1:11" ht="15" customHeight="1" x14ac:dyDescent="0.25">
      <c r="A9" s="67">
        <v>5216</v>
      </c>
      <c r="B9" s="8"/>
      <c r="C9" s="7" t="s">
        <v>251</v>
      </c>
      <c r="D9" s="61" t="s">
        <v>290</v>
      </c>
      <c r="E9" s="58">
        <v>39460</v>
      </c>
      <c r="F9" s="7" t="s">
        <v>8</v>
      </c>
      <c r="G9" s="7" t="s">
        <v>258</v>
      </c>
      <c r="H9" s="63" t="s">
        <v>327</v>
      </c>
      <c r="K9" s="69" t="s">
        <v>250</v>
      </c>
    </row>
    <row r="10" spans="1:11" ht="15" customHeight="1" x14ac:dyDescent="0.25">
      <c r="A10" s="67">
        <v>5229</v>
      </c>
      <c r="B10" s="8"/>
      <c r="C10" s="7" t="s">
        <v>23</v>
      </c>
      <c r="D10" s="61" t="s">
        <v>287</v>
      </c>
      <c r="E10" s="58">
        <v>38968</v>
      </c>
      <c r="F10" s="7" t="s">
        <v>13</v>
      </c>
      <c r="G10" s="7" t="s">
        <v>258</v>
      </c>
      <c r="H10" s="63" t="s">
        <v>327</v>
      </c>
      <c r="J10" s="1"/>
      <c r="K10" s="69"/>
    </row>
    <row r="11" spans="1:11" ht="15" customHeight="1" x14ac:dyDescent="0.25">
      <c r="A11" s="67">
        <v>5223</v>
      </c>
      <c r="B11" s="8"/>
      <c r="C11" s="7" t="s">
        <v>23</v>
      </c>
      <c r="D11" s="61" t="s">
        <v>289</v>
      </c>
      <c r="E11" s="58">
        <v>38496</v>
      </c>
      <c r="F11" s="7" t="s">
        <v>13</v>
      </c>
      <c r="G11" s="7" t="s">
        <v>258</v>
      </c>
      <c r="H11" s="63" t="s">
        <v>327</v>
      </c>
      <c r="J11" s="1"/>
      <c r="K11" s="69"/>
    </row>
    <row r="12" spans="1:11" ht="15" customHeight="1" x14ac:dyDescent="0.25">
      <c r="A12" s="67">
        <v>5215</v>
      </c>
      <c r="B12" s="8"/>
      <c r="C12" s="7" t="s">
        <v>23</v>
      </c>
      <c r="D12" s="61" t="s">
        <v>288</v>
      </c>
      <c r="E12" s="58">
        <v>38373</v>
      </c>
      <c r="F12" s="7" t="s">
        <v>13</v>
      </c>
      <c r="G12" s="7" t="s">
        <v>258</v>
      </c>
      <c r="H12" s="63" t="s">
        <v>327</v>
      </c>
      <c r="J12" s="1"/>
      <c r="K12" s="69" t="s">
        <v>328</v>
      </c>
    </row>
    <row r="13" spans="1:11" ht="15" customHeight="1" x14ac:dyDescent="0.25">
      <c r="A13" s="8">
        <v>642</v>
      </c>
      <c r="B13" s="8">
        <v>106946</v>
      </c>
      <c r="C13" s="7" t="s">
        <v>252</v>
      </c>
      <c r="D13" s="8" t="s">
        <v>264</v>
      </c>
      <c r="E13" s="58">
        <v>41121</v>
      </c>
      <c r="F13" s="7" t="s">
        <v>8</v>
      </c>
      <c r="G13" s="7" t="s">
        <v>14</v>
      </c>
      <c r="H13" s="8" t="s">
        <v>261</v>
      </c>
      <c r="J13" s="1"/>
      <c r="K13" s="69"/>
    </row>
    <row r="14" spans="1:11" ht="15" customHeight="1" x14ac:dyDescent="0.25">
      <c r="A14" s="8">
        <v>1152</v>
      </c>
      <c r="B14" s="8">
        <v>105987</v>
      </c>
      <c r="C14" s="7" t="s">
        <v>252</v>
      </c>
      <c r="D14" s="8" t="s">
        <v>267</v>
      </c>
      <c r="E14" s="58">
        <v>41095</v>
      </c>
      <c r="F14" s="7" t="s">
        <v>13</v>
      </c>
      <c r="G14" s="7" t="s">
        <v>14</v>
      </c>
      <c r="H14" s="8" t="s">
        <v>261</v>
      </c>
      <c r="K14" s="69"/>
    </row>
    <row r="15" spans="1:11" ht="15" customHeight="1" x14ac:dyDescent="0.25">
      <c r="A15" s="8">
        <v>1148</v>
      </c>
      <c r="B15" s="8">
        <v>105982</v>
      </c>
      <c r="C15" s="7" t="s">
        <v>10</v>
      </c>
      <c r="D15" s="8" t="s">
        <v>270</v>
      </c>
      <c r="E15" s="58">
        <v>40444</v>
      </c>
      <c r="F15" s="7" t="s">
        <v>8</v>
      </c>
      <c r="G15" s="7" t="s">
        <v>14</v>
      </c>
      <c r="H15" s="8" t="s">
        <v>261</v>
      </c>
    </row>
    <row r="16" spans="1:11" ht="15" customHeight="1" x14ac:dyDescent="0.25">
      <c r="A16" s="8">
        <v>499</v>
      </c>
      <c r="B16" s="8">
        <v>106864</v>
      </c>
      <c r="C16" s="7" t="s">
        <v>10</v>
      </c>
      <c r="D16" s="8" t="s">
        <v>266</v>
      </c>
      <c r="E16" s="58">
        <v>40240</v>
      </c>
      <c r="F16" s="7" t="s">
        <v>8</v>
      </c>
      <c r="G16" s="7" t="s">
        <v>14</v>
      </c>
      <c r="H16" s="8" t="s">
        <v>261</v>
      </c>
      <c r="K16" s="70" t="s">
        <v>329</v>
      </c>
    </row>
    <row r="17" spans="1:11" ht="15" customHeight="1" x14ac:dyDescent="0.25">
      <c r="A17" s="8">
        <v>5211</v>
      </c>
      <c r="B17" s="8">
        <v>105116</v>
      </c>
      <c r="C17" s="7" t="s">
        <v>251</v>
      </c>
      <c r="D17" s="8" t="s">
        <v>268</v>
      </c>
      <c r="E17" s="58">
        <v>39664</v>
      </c>
      <c r="F17" s="7" t="s">
        <v>8</v>
      </c>
      <c r="G17" s="7" t="s">
        <v>14</v>
      </c>
      <c r="H17" s="8" t="s">
        <v>261</v>
      </c>
      <c r="K17" s="70"/>
    </row>
    <row r="18" spans="1:11" ht="15" customHeight="1" x14ac:dyDescent="0.25">
      <c r="A18" s="8">
        <v>557</v>
      </c>
      <c r="B18" s="8">
        <v>105114</v>
      </c>
      <c r="C18" s="7" t="s">
        <v>251</v>
      </c>
      <c r="D18" s="8" t="s">
        <v>262</v>
      </c>
      <c r="E18" s="58">
        <v>39546</v>
      </c>
      <c r="F18" s="7" t="s">
        <v>13</v>
      </c>
      <c r="G18" s="7" t="s">
        <v>14</v>
      </c>
      <c r="H18" s="8" t="s">
        <v>261</v>
      </c>
      <c r="K18" s="70"/>
    </row>
    <row r="19" spans="1:11" ht="15" customHeight="1" x14ac:dyDescent="0.25">
      <c r="A19" s="8">
        <v>616</v>
      </c>
      <c r="B19" s="8">
        <v>105125</v>
      </c>
      <c r="C19" s="7" t="s">
        <v>251</v>
      </c>
      <c r="D19" s="8" t="s">
        <v>271</v>
      </c>
      <c r="E19" s="58">
        <v>39488</v>
      </c>
      <c r="F19" s="7" t="s">
        <v>13</v>
      </c>
      <c r="G19" s="7" t="s">
        <v>14</v>
      </c>
      <c r="H19" s="8" t="s">
        <v>261</v>
      </c>
    </row>
    <row r="20" spans="1:11" ht="15" customHeight="1" x14ac:dyDescent="0.25">
      <c r="A20" s="8">
        <v>553</v>
      </c>
      <c r="B20" s="8">
        <v>105113</v>
      </c>
      <c r="C20" s="7" t="s">
        <v>251</v>
      </c>
      <c r="D20" s="8" t="s">
        <v>260</v>
      </c>
      <c r="E20" s="58">
        <v>39294</v>
      </c>
      <c r="F20" s="7" t="s">
        <v>13</v>
      </c>
      <c r="G20" s="7" t="s">
        <v>14</v>
      </c>
      <c r="H20" s="8" t="s">
        <v>261</v>
      </c>
      <c r="K20" s="2"/>
    </row>
    <row r="21" spans="1:11" ht="15" customHeight="1" x14ac:dyDescent="0.25">
      <c r="A21" s="8">
        <v>1175</v>
      </c>
      <c r="B21" s="8">
        <v>106024</v>
      </c>
      <c r="C21" s="7" t="s">
        <v>251</v>
      </c>
      <c r="D21" s="8" t="s">
        <v>269</v>
      </c>
      <c r="E21" s="58">
        <v>39148</v>
      </c>
      <c r="F21" s="7" t="s">
        <v>13</v>
      </c>
      <c r="G21" s="7" t="s">
        <v>14</v>
      </c>
      <c r="H21" s="8" t="s">
        <v>261</v>
      </c>
      <c r="K21" s="2"/>
    </row>
    <row r="22" spans="1:11" ht="15" customHeight="1" x14ac:dyDescent="0.25">
      <c r="A22" s="8">
        <v>1149</v>
      </c>
      <c r="B22" s="8">
        <v>105983</v>
      </c>
      <c r="C22" s="7" t="s">
        <v>252</v>
      </c>
      <c r="D22" s="8" t="s">
        <v>263</v>
      </c>
      <c r="E22" s="58">
        <v>40632</v>
      </c>
      <c r="F22" s="7" t="s">
        <v>13</v>
      </c>
      <c r="G22" s="7" t="s">
        <v>258</v>
      </c>
      <c r="H22" s="8" t="s">
        <v>305</v>
      </c>
      <c r="K22" s="2"/>
    </row>
    <row r="23" spans="1:11" ht="15" customHeight="1" x14ac:dyDescent="0.25">
      <c r="A23" s="67">
        <v>5225</v>
      </c>
      <c r="B23" s="8"/>
      <c r="C23" s="7" t="s">
        <v>10</v>
      </c>
      <c r="D23" s="8" t="s">
        <v>333</v>
      </c>
      <c r="E23" s="58"/>
      <c r="F23" s="7" t="s">
        <v>13</v>
      </c>
      <c r="G23" s="7" t="s">
        <v>258</v>
      </c>
      <c r="H23" s="8" t="s">
        <v>305</v>
      </c>
      <c r="K23" s="2"/>
    </row>
    <row r="24" spans="1:11" ht="15" customHeight="1" x14ac:dyDescent="0.25">
      <c r="A24" s="8">
        <v>569</v>
      </c>
      <c r="B24" s="8">
        <v>105115</v>
      </c>
      <c r="C24" s="7" t="s">
        <v>251</v>
      </c>
      <c r="D24" s="8" t="s">
        <v>265</v>
      </c>
      <c r="E24" s="58">
        <v>39211</v>
      </c>
      <c r="F24" s="7" t="s">
        <v>8</v>
      </c>
      <c r="G24" s="7" t="s">
        <v>258</v>
      </c>
      <c r="H24" s="8" t="s">
        <v>305</v>
      </c>
      <c r="K24" s="46"/>
    </row>
    <row r="25" spans="1:11" ht="15" customHeight="1" x14ac:dyDescent="0.25">
      <c r="A25" s="8">
        <v>324</v>
      </c>
      <c r="B25" s="8">
        <v>106775</v>
      </c>
      <c r="C25" s="7" t="s">
        <v>252</v>
      </c>
      <c r="D25" s="8" t="s">
        <v>279</v>
      </c>
      <c r="E25" s="58">
        <v>41302</v>
      </c>
      <c r="F25" s="7" t="s">
        <v>13</v>
      </c>
      <c r="G25" s="7" t="s">
        <v>14</v>
      </c>
      <c r="H25" s="8" t="s">
        <v>273</v>
      </c>
      <c r="K25" s="46"/>
    </row>
    <row r="26" spans="1:11" ht="15" customHeight="1" x14ac:dyDescent="0.25">
      <c r="A26" s="67">
        <v>5227</v>
      </c>
      <c r="B26" s="8"/>
      <c r="C26" s="7" t="s">
        <v>252</v>
      </c>
      <c r="D26" s="8" t="s">
        <v>276</v>
      </c>
      <c r="E26" s="58">
        <v>41534</v>
      </c>
      <c r="F26" s="7" t="s">
        <v>8</v>
      </c>
      <c r="G26" s="7" t="s">
        <v>258</v>
      </c>
      <c r="H26" s="8" t="s">
        <v>306</v>
      </c>
      <c r="K26" s="46"/>
    </row>
    <row r="27" spans="1:11" ht="15" customHeight="1" x14ac:dyDescent="0.25">
      <c r="A27" s="65">
        <v>5010</v>
      </c>
      <c r="B27" s="8"/>
      <c r="C27" s="7" t="s">
        <v>252</v>
      </c>
      <c r="D27" s="8" t="s">
        <v>277</v>
      </c>
      <c r="E27" s="58">
        <v>41494</v>
      </c>
      <c r="F27" s="7" t="s">
        <v>13</v>
      </c>
      <c r="G27" s="7" t="s">
        <v>258</v>
      </c>
      <c r="H27" s="8" t="s">
        <v>306</v>
      </c>
    </row>
    <row r="28" spans="1:11" ht="15" customHeight="1" x14ac:dyDescent="0.25">
      <c r="A28" s="8">
        <v>328</v>
      </c>
      <c r="B28" s="8">
        <v>106776</v>
      </c>
      <c r="C28" s="7" t="s">
        <v>252</v>
      </c>
      <c r="D28" s="8" t="s">
        <v>272</v>
      </c>
      <c r="E28" s="58">
        <v>41248</v>
      </c>
      <c r="F28" s="7" t="s">
        <v>8</v>
      </c>
      <c r="G28" s="7" t="s">
        <v>258</v>
      </c>
      <c r="H28" s="8" t="s">
        <v>306</v>
      </c>
      <c r="K28" s="46"/>
    </row>
    <row r="29" spans="1:11" ht="15" customHeight="1" x14ac:dyDescent="0.25">
      <c r="A29" s="8">
        <v>5226</v>
      </c>
      <c r="B29" s="8">
        <v>106301</v>
      </c>
      <c r="C29" s="7" t="s">
        <v>252</v>
      </c>
      <c r="D29" s="8" t="s">
        <v>274</v>
      </c>
      <c r="E29" s="58">
        <v>40865</v>
      </c>
      <c r="F29" s="7" t="s">
        <v>8</v>
      </c>
      <c r="G29" s="7" t="s">
        <v>258</v>
      </c>
      <c r="H29" s="8" t="s">
        <v>306</v>
      </c>
      <c r="K29" s="46"/>
    </row>
    <row r="30" spans="1:11" x14ac:dyDescent="0.25">
      <c r="A30" s="67">
        <v>5228</v>
      </c>
      <c r="B30" s="8"/>
      <c r="C30" s="7" t="s">
        <v>252</v>
      </c>
      <c r="D30" s="8" t="s">
        <v>275</v>
      </c>
      <c r="E30" s="58">
        <v>40689</v>
      </c>
      <c r="F30" s="7" t="s">
        <v>13</v>
      </c>
      <c r="G30" s="7" t="s">
        <v>258</v>
      </c>
      <c r="H30" s="8" t="s">
        <v>306</v>
      </c>
      <c r="K30" s="46"/>
    </row>
    <row r="31" spans="1:11" ht="15" customHeight="1" x14ac:dyDescent="0.25">
      <c r="A31" s="8">
        <v>338</v>
      </c>
      <c r="B31" s="8">
        <v>106779</v>
      </c>
      <c r="C31" s="7" t="s">
        <v>10</v>
      </c>
      <c r="D31" s="8" t="s">
        <v>278</v>
      </c>
      <c r="E31" s="58">
        <v>40374</v>
      </c>
      <c r="F31" s="7" t="s">
        <v>8</v>
      </c>
      <c r="G31" s="7" t="s">
        <v>258</v>
      </c>
      <c r="H31" s="8" t="s">
        <v>306</v>
      </c>
      <c r="J31" s="9"/>
    </row>
    <row r="32" spans="1:11" ht="15" customHeight="1" x14ac:dyDescent="0.25">
      <c r="A32" s="8">
        <v>1330</v>
      </c>
      <c r="B32" s="8">
        <v>105412</v>
      </c>
      <c r="C32" s="7" t="s">
        <v>10</v>
      </c>
      <c r="D32" s="8" t="s">
        <v>299</v>
      </c>
      <c r="E32" s="58">
        <v>40484</v>
      </c>
      <c r="F32" s="7" t="s">
        <v>13</v>
      </c>
      <c r="G32" s="7" t="s">
        <v>14</v>
      </c>
      <c r="H32" s="8" t="s">
        <v>295</v>
      </c>
      <c r="J32" s="9"/>
      <c r="K32" s="46"/>
    </row>
    <row r="33" spans="1:11" ht="15" customHeight="1" x14ac:dyDescent="0.25">
      <c r="A33" s="8">
        <v>938</v>
      </c>
      <c r="B33" s="8">
        <v>105283</v>
      </c>
      <c r="C33" s="7" t="s">
        <v>10</v>
      </c>
      <c r="D33" s="8" t="s">
        <v>302</v>
      </c>
      <c r="E33" s="58">
        <v>40117</v>
      </c>
      <c r="F33" s="7" t="s">
        <v>8</v>
      </c>
      <c r="G33" s="7" t="s">
        <v>14</v>
      </c>
      <c r="H33" s="8" t="s">
        <v>295</v>
      </c>
      <c r="K33" s="46"/>
    </row>
    <row r="34" spans="1:11" ht="15" customHeight="1" x14ac:dyDescent="0.25">
      <c r="A34" s="8">
        <v>944</v>
      </c>
      <c r="B34" s="8">
        <v>105284</v>
      </c>
      <c r="C34" s="7" t="s">
        <v>10</v>
      </c>
      <c r="D34" s="8" t="s">
        <v>294</v>
      </c>
      <c r="E34" s="58">
        <v>40110</v>
      </c>
      <c r="F34" s="7" t="s">
        <v>13</v>
      </c>
      <c r="G34" s="7" t="s">
        <v>14</v>
      </c>
      <c r="H34" s="8" t="s">
        <v>295</v>
      </c>
    </row>
    <row r="35" spans="1:11" ht="15" customHeight="1" x14ac:dyDescent="0.25">
      <c r="A35" s="8">
        <v>1161</v>
      </c>
      <c r="B35" s="8">
        <v>105997</v>
      </c>
      <c r="C35" s="7" t="s">
        <v>251</v>
      </c>
      <c r="D35" s="8" t="s">
        <v>297</v>
      </c>
      <c r="E35" s="58">
        <v>39800</v>
      </c>
      <c r="F35" s="7" t="s">
        <v>13</v>
      </c>
      <c r="G35" s="7" t="s">
        <v>14</v>
      </c>
      <c r="H35" s="8" t="s">
        <v>295</v>
      </c>
    </row>
    <row r="36" spans="1:11" ht="15" customHeight="1" x14ac:dyDescent="0.25">
      <c r="A36" s="8">
        <v>1162</v>
      </c>
      <c r="B36" s="8">
        <v>105998</v>
      </c>
      <c r="C36" s="7" t="s">
        <v>251</v>
      </c>
      <c r="D36" s="8" t="s">
        <v>296</v>
      </c>
      <c r="E36" s="58">
        <v>39273</v>
      </c>
      <c r="F36" s="7" t="s">
        <v>13</v>
      </c>
      <c r="G36" s="7" t="s">
        <v>14</v>
      </c>
      <c r="H36" s="8" t="s">
        <v>295</v>
      </c>
    </row>
    <row r="37" spans="1:11" ht="15" customHeight="1" x14ac:dyDescent="0.25">
      <c r="A37" s="8">
        <v>1802</v>
      </c>
      <c r="B37" s="8">
        <v>106879</v>
      </c>
      <c r="C37" s="7" t="s">
        <v>24</v>
      </c>
      <c r="D37" s="8" t="s">
        <v>298</v>
      </c>
      <c r="E37" s="58">
        <v>38209</v>
      </c>
      <c r="F37" s="7" t="s">
        <v>8</v>
      </c>
      <c r="G37" s="7" t="s">
        <v>14</v>
      </c>
      <c r="H37" s="8" t="s">
        <v>295</v>
      </c>
    </row>
    <row r="38" spans="1:11" ht="15" customHeight="1" x14ac:dyDescent="0.25">
      <c r="A38" s="8">
        <v>1788</v>
      </c>
      <c r="B38" s="8">
        <v>105999</v>
      </c>
      <c r="C38" s="7" t="s">
        <v>24</v>
      </c>
      <c r="D38" s="8" t="s">
        <v>301</v>
      </c>
      <c r="E38" s="58">
        <v>38106</v>
      </c>
      <c r="F38" s="7" t="s">
        <v>13</v>
      </c>
      <c r="G38" s="7" t="s">
        <v>14</v>
      </c>
      <c r="H38" s="8" t="s">
        <v>295</v>
      </c>
    </row>
    <row r="39" spans="1:11" ht="15" customHeight="1" x14ac:dyDescent="0.25">
      <c r="A39" s="67">
        <v>5214</v>
      </c>
      <c r="B39" s="8"/>
      <c r="C39" s="7" t="s">
        <v>251</v>
      </c>
      <c r="D39" s="8" t="s">
        <v>300</v>
      </c>
      <c r="E39" s="58">
        <v>39117</v>
      </c>
      <c r="F39" s="7" t="s">
        <v>13</v>
      </c>
      <c r="G39" s="7" t="s">
        <v>14</v>
      </c>
      <c r="H39" s="8" t="s">
        <v>308</v>
      </c>
    </row>
    <row r="40" spans="1:11" ht="15" customHeight="1" x14ac:dyDescent="0.25">
      <c r="A40" s="8">
        <v>541</v>
      </c>
      <c r="B40" s="8">
        <v>106883</v>
      </c>
      <c r="C40" s="7" t="s">
        <v>10</v>
      </c>
      <c r="D40" s="8" t="s">
        <v>285</v>
      </c>
      <c r="E40" s="58">
        <v>40328</v>
      </c>
      <c r="F40" s="7" t="s">
        <v>13</v>
      </c>
      <c r="G40" s="7" t="s">
        <v>14</v>
      </c>
      <c r="H40" s="8" t="s">
        <v>281</v>
      </c>
    </row>
    <row r="41" spans="1:11" ht="15" customHeight="1" x14ac:dyDescent="0.25">
      <c r="A41" s="8">
        <v>1306</v>
      </c>
      <c r="B41" s="8">
        <v>105337</v>
      </c>
      <c r="C41" s="7" t="s">
        <v>10</v>
      </c>
      <c r="D41" s="8" t="s">
        <v>280</v>
      </c>
      <c r="E41" s="58">
        <v>40146</v>
      </c>
      <c r="F41" s="7" t="s">
        <v>8</v>
      </c>
      <c r="G41" s="7" t="s">
        <v>14</v>
      </c>
      <c r="H41" s="8" t="s">
        <v>281</v>
      </c>
    </row>
    <row r="42" spans="1:11" ht="15" customHeight="1" x14ac:dyDescent="0.25">
      <c r="A42" s="8">
        <v>975</v>
      </c>
      <c r="B42" s="8">
        <v>105304</v>
      </c>
      <c r="C42" s="7" t="s">
        <v>10</v>
      </c>
      <c r="D42" s="8" t="s">
        <v>292</v>
      </c>
      <c r="E42" s="58">
        <v>40135</v>
      </c>
      <c r="F42" s="7" t="s">
        <v>13</v>
      </c>
      <c r="G42" s="7" t="s">
        <v>14</v>
      </c>
      <c r="H42" s="8" t="s">
        <v>281</v>
      </c>
    </row>
    <row r="43" spans="1:11" ht="15" customHeight="1" x14ac:dyDescent="0.25">
      <c r="A43" s="8">
        <v>1176</v>
      </c>
      <c r="B43" s="8">
        <v>106027</v>
      </c>
      <c r="C43" s="7" t="s">
        <v>251</v>
      </c>
      <c r="D43" s="8" t="s">
        <v>284</v>
      </c>
      <c r="E43" s="58">
        <v>39782</v>
      </c>
      <c r="F43" s="7" t="s">
        <v>13</v>
      </c>
      <c r="G43" s="7" t="s">
        <v>14</v>
      </c>
      <c r="H43" s="8" t="s">
        <v>281</v>
      </c>
    </row>
    <row r="44" spans="1:11" x14ac:dyDescent="0.25">
      <c r="A44" s="8">
        <v>988</v>
      </c>
      <c r="B44" s="8">
        <v>105306</v>
      </c>
      <c r="C44" s="7" t="s">
        <v>251</v>
      </c>
      <c r="D44" s="8" t="s">
        <v>293</v>
      </c>
      <c r="E44" s="58">
        <v>39706</v>
      </c>
      <c r="F44" s="7" t="s">
        <v>13</v>
      </c>
      <c r="G44" s="7" t="s">
        <v>14</v>
      </c>
      <c r="H44" s="8" t="s">
        <v>281</v>
      </c>
    </row>
    <row r="45" spans="1:11" x14ac:dyDescent="0.25">
      <c r="A45" s="8">
        <v>1305</v>
      </c>
      <c r="B45" s="8">
        <v>105336</v>
      </c>
      <c r="C45" s="7" t="s">
        <v>251</v>
      </c>
      <c r="D45" s="8" t="s">
        <v>282</v>
      </c>
      <c r="E45" s="58">
        <v>39512</v>
      </c>
      <c r="F45" s="7" t="s">
        <v>8</v>
      </c>
      <c r="G45" s="7" t="s">
        <v>14</v>
      </c>
      <c r="H45" s="8" t="s">
        <v>281</v>
      </c>
    </row>
    <row r="46" spans="1:11" x14ac:dyDescent="0.25">
      <c r="A46" s="8">
        <v>1769</v>
      </c>
      <c r="B46" s="8">
        <v>106001</v>
      </c>
      <c r="C46" s="7" t="s">
        <v>24</v>
      </c>
      <c r="D46" s="8" t="s">
        <v>283</v>
      </c>
      <c r="E46" s="58">
        <v>38309</v>
      </c>
      <c r="F46" s="7" t="s">
        <v>13</v>
      </c>
      <c r="G46" s="7" t="s">
        <v>14</v>
      </c>
      <c r="H46" s="8" t="s">
        <v>281</v>
      </c>
    </row>
    <row r="47" spans="1:11" x14ac:dyDescent="0.25">
      <c r="A47" s="68">
        <v>5254</v>
      </c>
      <c r="B47" s="7"/>
      <c r="C47" s="7" t="s">
        <v>252</v>
      </c>
      <c r="D47" s="61" t="s">
        <v>321</v>
      </c>
      <c r="E47" s="58">
        <v>41337</v>
      </c>
      <c r="F47" s="7" t="s">
        <v>8</v>
      </c>
      <c r="G47" s="7"/>
      <c r="H47" s="8" t="s">
        <v>307</v>
      </c>
    </row>
    <row r="48" spans="1:11" x14ac:dyDescent="0.25">
      <c r="A48" s="68">
        <v>5243</v>
      </c>
      <c r="B48" s="7"/>
      <c r="C48" s="7" t="s">
        <v>252</v>
      </c>
      <c r="D48" s="61" t="s">
        <v>318</v>
      </c>
      <c r="E48" s="58">
        <v>41330</v>
      </c>
      <c r="F48" s="7" t="s">
        <v>13</v>
      </c>
      <c r="G48" s="7"/>
      <c r="H48" s="8" t="s">
        <v>307</v>
      </c>
    </row>
    <row r="49" spans="1:8" x14ac:dyDescent="0.25">
      <c r="A49" s="68">
        <v>5234</v>
      </c>
      <c r="B49" s="7"/>
      <c r="C49" s="7" t="s">
        <v>252</v>
      </c>
      <c r="D49" s="61" t="s">
        <v>316</v>
      </c>
      <c r="E49" s="58">
        <v>41274</v>
      </c>
      <c r="F49" s="7" t="s">
        <v>8</v>
      </c>
      <c r="G49" s="7"/>
      <c r="H49" s="8" t="s">
        <v>307</v>
      </c>
    </row>
    <row r="50" spans="1:8" x14ac:dyDescent="0.25">
      <c r="A50" s="68">
        <v>5506</v>
      </c>
      <c r="B50" s="7"/>
      <c r="C50" s="7" t="s">
        <v>252</v>
      </c>
      <c r="D50" s="61" t="s">
        <v>312</v>
      </c>
      <c r="E50" s="58">
        <v>41094</v>
      </c>
      <c r="F50" s="7" t="s">
        <v>8</v>
      </c>
      <c r="G50" s="7"/>
      <c r="H50" s="8" t="s">
        <v>307</v>
      </c>
    </row>
    <row r="51" spans="1:8" x14ac:dyDescent="0.25">
      <c r="A51" s="68">
        <v>5235</v>
      </c>
      <c r="B51" s="7"/>
      <c r="C51" s="7" t="s">
        <v>252</v>
      </c>
      <c r="D51" s="61" t="s">
        <v>313</v>
      </c>
      <c r="E51" s="58">
        <v>41022</v>
      </c>
      <c r="F51" s="7" t="s">
        <v>8</v>
      </c>
      <c r="G51" s="7"/>
      <c r="H51" s="8" t="s">
        <v>307</v>
      </c>
    </row>
    <row r="52" spans="1:8" x14ac:dyDescent="0.25">
      <c r="A52" s="68">
        <v>5250</v>
      </c>
      <c r="B52" s="7"/>
      <c r="C52" s="7" t="s">
        <v>252</v>
      </c>
      <c r="D52" s="61" t="s">
        <v>314</v>
      </c>
      <c r="E52" s="58">
        <v>41011</v>
      </c>
      <c r="F52" s="7" t="s">
        <v>13</v>
      </c>
      <c r="G52" s="7"/>
      <c r="H52" s="8" t="s">
        <v>307</v>
      </c>
    </row>
    <row r="53" spans="1:8" x14ac:dyDescent="0.25">
      <c r="A53" s="68">
        <v>5253</v>
      </c>
      <c r="B53" s="7"/>
      <c r="C53" s="7" t="s">
        <v>252</v>
      </c>
      <c r="D53" s="61" t="s">
        <v>320</v>
      </c>
      <c r="E53" s="58">
        <v>40708</v>
      </c>
      <c r="F53" s="7" t="s">
        <v>8</v>
      </c>
      <c r="G53" s="7"/>
      <c r="H53" s="8" t="s">
        <v>307</v>
      </c>
    </row>
    <row r="54" spans="1:8" x14ac:dyDescent="0.25">
      <c r="A54" s="68">
        <v>5233</v>
      </c>
      <c r="B54" s="7"/>
      <c r="C54" s="7" t="s">
        <v>252</v>
      </c>
      <c r="D54" s="61" t="s">
        <v>315</v>
      </c>
      <c r="E54" s="58">
        <v>40684</v>
      </c>
      <c r="F54" s="7" t="s">
        <v>13</v>
      </c>
      <c r="G54" s="7"/>
      <c r="H54" s="8" t="s">
        <v>307</v>
      </c>
    </row>
    <row r="55" spans="1:8" x14ac:dyDescent="0.25">
      <c r="A55" s="68">
        <v>5257</v>
      </c>
      <c r="B55" s="7"/>
      <c r="C55" s="7" t="s">
        <v>252</v>
      </c>
      <c r="D55" s="61" t="s">
        <v>319</v>
      </c>
      <c r="E55" s="58">
        <v>40646</v>
      </c>
      <c r="F55" s="7" t="s">
        <v>13</v>
      </c>
      <c r="G55" s="7"/>
      <c r="H55" s="8" t="s">
        <v>307</v>
      </c>
    </row>
    <row r="56" spans="1:8" x14ac:dyDescent="0.25">
      <c r="A56" s="68">
        <v>5237</v>
      </c>
      <c r="B56" s="7"/>
      <c r="C56" s="7" t="s">
        <v>10</v>
      </c>
      <c r="D56" s="61" t="s">
        <v>310</v>
      </c>
      <c r="E56" s="58">
        <v>40462</v>
      </c>
      <c r="F56" s="7" t="s">
        <v>8</v>
      </c>
      <c r="G56" s="7"/>
      <c r="H56" s="8" t="s">
        <v>307</v>
      </c>
    </row>
    <row r="57" spans="1:8" x14ac:dyDescent="0.25">
      <c r="A57" s="68">
        <v>5241</v>
      </c>
      <c r="B57" s="7"/>
      <c r="C57" s="7" t="s">
        <v>10</v>
      </c>
      <c r="D57" s="61" t="s">
        <v>311</v>
      </c>
      <c r="E57" s="58">
        <v>40462</v>
      </c>
      <c r="F57" s="7" t="s">
        <v>13</v>
      </c>
      <c r="G57" s="7"/>
      <c r="H57" s="8" t="s">
        <v>307</v>
      </c>
    </row>
    <row r="58" spans="1:8" x14ac:dyDescent="0.25">
      <c r="A58" s="66">
        <v>5024</v>
      </c>
      <c r="B58" s="7"/>
      <c r="C58" s="7" t="s">
        <v>10</v>
      </c>
      <c r="D58" s="61" t="s">
        <v>309</v>
      </c>
      <c r="E58" s="58">
        <v>40285</v>
      </c>
      <c r="F58" s="7" t="s">
        <v>8</v>
      </c>
      <c r="G58" s="7"/>
      <c r="H58" s="8" t="s">
        <v>307</v>
      </c>
    </row>
    <row r="59" spans="1:8" x14ac:dyDescent="0.25">
      <c r="A59" s="68">
        <v>5251</v>
      </c>
      <c r="B59" s="7"/>
      <c r="C59" s="7" t="s">
        <v>10</v>
      </c>
      <c r="D59" s="62" t="s">
        <v>326</v>
      </c>
      <c r="E59" s="58">
        <v>39928</v>
      </c>
      <c r="F59" s="7" t="s">
        <v>13</v>
      </c>
      <c r="G59" s="7"/>
      <c r="H59" s="8" t="s">
        <v>307</v>
      </c>
    </row>
    <row r="60" spans="1:8" x14ac:dyDescent="0.25">
      <c r="A60" s="68">
        <v>5248</v>
      </c>
      <c r="B60" s="7"/>
      <c r="C60" s="7" t="s">
        <v>10</v>
      </c>
      <c r="D60" s="61" t="s">
        <v>317</v>
      </c>
      <c r="E60" s="58">
        <v>39905</v>
      </c>
      <c r="F60" s="7" t="s">
        <v>13</v>
      </c>
      <c r="G60" s="7"/>
      <c r="H60" s="8" t="s">
        <v>307</v>
      </c>
    </row>
    <row r="61" spans="1:8" x14ac:dyDescent="0.25">
      <c r="A61" s="68">
        <v>5252</v>
      </c>
      <c r="B61" s="7"/>
      <c r="C61" s="7" t="s">
        <v>251</v>
      </c>
      <c r="D61" s="61" t="s">
        <v>325</v>
      </c>
      <c r="E61" s="58">
        <v>39762</v>
      </c>
      <c r="F61" s="7" t="s">
        <v>8</v>
      </c>
      <c r="G61" s="7"/>
      <c r="H61" s="8" t="s">
        <v>307</v>
      </c>
    </row>
    <row r="62" spans="1:8" x14ac:dyDescent="0.25">
      <c r="A62" s="68">
        <v>5240</v>
      </c>
      <c r="B62" s="7"/>
      <c r="C62" s="7" t="s">
        <v>251</v>
      </c>
      <c r="D62" s="61" t="s">
        <v>323</v>
      </c>
      <c r="E62" s="58">
        <v>39659</v>
      </c>
      <c r="F62" s="7" t="s">
        <v>13</v>
      </c>
      <c r="G62" s="7"/>
      <c r="H62" s="8" t="s">
        <v>307</v>
      </c>
    </row>
    <row r="63" spans="1:8" x14ac:dyDescent="0.25">
      <c r="A63" s="68">
        <v>1355</v>
      </c>
      <c r="B63" s="7"/>
      <c r="C63" s="7" t="s">
        <v>251</v>
      </c>
      <c r="D63" s="61" t="s">
        <v>324</v>
      </c>
      <c r="E63" s="58">
        <v>39491</v>
      </c>
      <c r="F63" s="7" t="s">
        <v>13</v>
      </c>
      <c r="G63" s="7"/>
      <c r="H63" s="8" t="s">
        <v>307</v>
      </c>
    </row>
    <row r="64" spans="1:8" x14ac:dyDescent="0.25">
      <c r="A64" s="68">
        <v>5231</v>
      </c>
      <c r="B64" s="7"/>
      <c r="C64" s="7" t="s">
        <v>251</v>
      </c>
      <c r="D64" s="61" t="s">
        <v>322</v>
      </c>
      <c r="E64" s="58">
        <v>39484</v>
      </c>
      <c r="F64" s="7" t="s">
        <v>13</v>
      </c>
      <c r="G64" s="7"/>
      <c r="H64" s="8" t="s">
        <v>307</v>
      </c>
    </row>
  </sheetData>
  <autoFilter ref="A1:H65">
    <sortState ref="A2:H65">
      <sortCondition ref="H2:H65"/>
      <sortCondition descending="1" ref="E2:E65"/>
    </sortState>
  </autoFilter>
  <sortState ref="A2:H65">
    <sortCondition descending="1" ref="E2:E65"/>
  </sortState>
  <mergeCells count="3">
    <mergeCell ref="K9:K11"/>
    <mergeCell ref="K12:K14"/>
    <mergeCell ref="K16:K18"/>
  </mergeCells>
  <printOptions horizontalCentered="1"/>
  <pageMargins left="0.35433070866141736" right="0.15748031496062992" top="0.74803149606299213" bottom="0.15748031496062992" header="0.31496062992125984" footer="0.31496062992125984"/>
  <pageSetup paperSize="9" scale="84" firstPageNumber="0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06"/>
  <sheetViews>
    <sheetView tabSelected="1" topLeftCell="A83" zoomScaleNormal="100" workbookViewId="0">
      <selection activeCell="I102" sqref="I102"/>
    </sheetView>
  </sheetViews>
  <sheetFormatPr defaultColWidth="9" defaultRowHeight="15.75" x14ac:dyDescent="0.25"/>
  <cols>
    <col min="1" max="1" width="5.28515625" style="4" customWidth="1"/>
    <col min="2" max="2" width="7.7109375" style="10" customWidth="1"/>
    <col min="3" max="3" width="7.7109375" style="4" customWidth="1"/>
    <col min="4" max="4" width="8.140625" style="4" customWidth="1"/>
    <col min="5" max="5" width="25.5703125" style="4" bestFit="1" customWidth="1"/>
    <col min="6" max="6" width="8.140625" style="4" customWidth="1"/>
    <col min="7" max="7" width="45.42578125" style="4" bestFit="1" customWidth="1"/>
    <col min="8" max="8" width="9.140625" style="1" bestFit="1" customWidth="1"/>
    <col min="9" max="9" width="7.85546875" style="1" bestFit="1" customWidth="1"/>
    <col min="10" max="1011" width="9" style="4"/>
    <col min="1012" max="1024" width="9.140625" style="11" customWidth="1"/>
  </cols>
  <sheetData>
    <row r="1" spans="1:9" ht="18" customHeight="1" x14ac:dyDescent="0.25">
      <c r="A1" s="12" t="s">
        <v>330</v>
      </c>
      <c r="B1" s="13"/>
      <c r="C1" s="14"/>
      <c r="D1" s="14"/>
      <c r="E1" s="12"/>
      <c r="F1" s="12"/>
      <c r="G1" s="12"/>
      <c r="H1" s="15"/>
      <c r="I1" s="16"/>
    </row>
    <row r="2" spans="1:9" ht="18" customHeight="1" x14ac:dyDescent="0.25">
      <c r="A2" s="12" t="s">
        <v>331</v>
      </c>
      <c r="B2" s="13"/>
      <c r="C2" s="14"/>
      <c r="D2" s="14"/>
      <c r="E2" s="12"/>
      <c r="F2" s="12"/>
      <c r="G2" s="12"/>
      <c r="H2" s="15"/>
      <c r="I2" s="17"/>
    </row>
    <row r="3" spans="1:9" ht="18" customHeight="1" x14ac:dyDescent="0.25">
      <c r="A3" s="18"/>
      <c r="B3" s="18"/>
      <c r="C3" s="18"/>
      <c r="D3" s="18"/>
      <c r="E3" s="18"/>
      <c r="F3" s="19"/>
      <c r="I3" s="18"/>
    </row>
    <row r="4" spans="1:9" x14ac:dyDescent="0.25">
      <c r="A4" s="20" t="s">
        <v>25</v>
      </c>
      <c r="B4" s="18"/>
      <c r="C4" s="20"/>
      <c r="D4" s="20"/>
      <c r="E4" s="20"/>
      <c r="F4" s="20"/>
      <c r="G4" s="20"/>
      <c r="H4" s="21"/>
      <c r="I4" s="20"/>
    </row>
    <row r="5" spans="1:9" x14ac:dyDescent="0.25">
      <c r="A5" s="22" t="s">
        <v>26</v>
      </c>
      <c r="B5" s="22" t="s">
        <v>0</v>
      </c>
      <c r="C5" s="22" t="s">
        <v>1</v>
      </c>
      <c r="D5" s="22" t="s">
        <v>2</v>
      </c>
      <c r="E5" s="22" t="s">
        <v>3</v>
      </c>
      <c r="F5" s="22" t="s">
        <v>5</v>
      </c>
      <c r="G5" s="23" t="s">
        <v>7</v>
      </c>
      <c r="H5" s="24" t="s">
        <v>249</v>
      </c>
      <c r="I5" s="22" t="s">
        <v>27</v>
      </c>
    </row>
    <row r="6" spans="1:9" ht="18" customHeight="1" x14ac:dyDescent="0.25">
      <c r="A6" s="7">
        <v>1</v>
      </c>
      <c r="B6" s="7">
        <v>1149</v>
      </c>
      <c r="C6" s="7">
        <f>IFERROR((VLOOKUP(B6,INSCRITOS!A:B,2,0)),"")</f>
        <v>105983</v>
      </c>
      <c r="D6" s="7" t="str">
        <f>IFERROR((VLOOKUP(B6,INSCRITOS!A:C,3,0)),"")</f>
        <v>BEN</v>
      </c>
      <c r="E6" s="8" t="str">
        <f>IFERROR((VLOOKUP(B6,INSCRITOS!A:D,4,0)),"")</f>
        <v>André Santos</v>
      </c>
      <c r="F6" s="7" t="str">
        <f>IFERROR((VLOOKUP(B6,INSCRITOS!A:F,6,0)),"")</f>
        <v>M</v>
      </c>
      <c r="G6" s="26" t="str">
        <f>IFERROR((VLOOKUP(B6,INSCRITOS!A:H,8,0)),"")</f>
        <v>Fc Ferreiras/ Extra</v>
      </c>
      <c r="H6" s="27">
        <v>4.2270833333333336E-3</v>
      </c>
      <c r="I6" s="76">
        <v>0</v>
      </c>
    </row>
    <row r="7" spans="1:9" ht="18" customHeight="1" x14ac:dyDescent="0.25">
      <c r="A7" s="7">
        <v>2</v>
      </c>
      <c r="B7" s="25">
        <v>5228</v>
      </c>
      <c r="C7" s="7">
        <f>IFERROR((VLOOKUP(B7,INSCRITOS!A:B,2,0)),"")</f>
        <v>0</v>
      </c>
      <c r="D7" s="7" t="str">
        <f>IFERROR((VLOOKUP(B7,INSCRITOS!A:C,3,0)),"")</f>
        <v>BEN</v>
      </c>
      <c r="E7" s="8" t="str">
        <f>IFERROR((VLOOKUP(B7,INSCRITOS!A:D,4,0)),"")</f>
        <v>Guilherme Costa</v>
      </c>
      <c r="F7" s="7" t="str">
        <f>IFERROR((VLOOKUP(B7,INSCRITOS!A:F,6,0)),"")</f>
        <v>M</v>
      </c>
      <c r="G7" s="26" t="str">
        <f>IFERROR((VLOOKUP(B7,INSCRITOS!A:H,8,0)),"")</f>
        <v>O2 Triatlo - S´look/ Extra</v>
      </c>
      <c r="H7" s="27">
        <v>4.2821759259259263E-3</v>
      </c>
      <c r="I7" s="76">
        <v>0</v>
      </c>
    </row>
    <row r="8" spans="1:9" ht="18" customHeight="1" x14ac:dyDescent="0.25">
      <c r="A8" s="7">
        <v>3</v>
      </c>
      <c r="B8" s="68">
        <v>5233</v>
      </c>
      <c r="C8" s="7">
        <f>IFERROR((VLOOKUP(B8,INSCRITOS!A:B,2,0)),"")</f>
        <v>0</v>
      </c>
      <c r="D8" s="7" t="str">
        <f>IFERROR((VLOOKUP(B8,INSCRITOS!A:C,3,0)),"")</f>
        <v>BEN</v>
      </c>
      <c r="E8" s="8" t="str">
        <f>IFERROR((VLOOKUP(B8,INSCRITOS!A:D,4,0)),"")</f>
        <v>Vasco Lopes</v>
      </c>
      <c r="F8" s="7" t="str">
        <f>IFERROR((VLOOKUP(B8,INSCRITOS!A:F,6,0)),"")</f>
        <v>M</v>
      </c>
      <c r="G8" s="26" t="str">
        <f>IFERROR((VLOOKUP(B8,INSCRITOS!A:H,8,0)),"")</f>
        <v>Triatlo de Faro/ Extra</v>
      </c>
      <c r="H8" s="27">
        <v>4.6804398148148152E-3</v>
      </c>
      <c r="I8" s="76">
        <v>0</v>
      </c>
    </row>
    <row r="9" spans="1:9" ht="18" customHeight="1" x14ac:dyDescent="0.25">
      <c r="A9" s="7">
        <v>4</v>
      </c>
      <c r="B9" s="7">
        <v>324</v>
      </c>
      <c r="C9" s="7">
        <f>IFERROR((VLOOKUP(B9,INSCRITOS!A:B,2,0)),"")</f>
        <v>106775</v>
      </c>
      <c r="D9" s="7" t="str">
        <f>IFERROR((VLOOKUP(B9,INSCRITOS!A:C,3,0)),"")</f>
        <v>BEN</v>
      </c>
      <c r="E9" s="8" t="str">
        <f>IFERROR((VLOOKUP(B9,INSCRITOS!A:D,4,0)),"")</f>
        <v>Vicente Ramos</v>
      </c>
      <c r="F9" s="7" t="str">
        <f>IFERROR((VLOOKUP(B9,INSCRITOS!A:F,6,0)),"")</f>
        <v>M</v>
      </c>
      <c r="G9" s="26" t="str">
        <f>IFERROR((VLOOKUP(B9,INSCRITOS!A:H,8,0)),"")</f>
        <v>O2 Triatlo - S´look</v>
      </c>
      <c r="H9" s="27">
        <v>4.8357638888888886E-3</v>
      </c>
      <c r="I9" s="28">
        <v>100</v>
      </c>
    </row>
    <row r="10" spans="1:9" ht="18" customHeight="1" x14ac:dyDescent="0.25">
      <c r="A10" s="7">
        <v>5</v>
      </c>
      <c r="B10" s="68">
        <v>5250</v>
      </c>
      <c r="C10" s="7">
        <f>IFERROR((VLOOKUP(B10,INSCRITOS!A:B,2,0)),"")</f>
        <v>0</v>
      </c>
      <c r="D10" s="7" t="str">
        <f>IFERROR((VLOOKUP(B10,INSCRITOS!A:C,3,0)),"")</f>
        <v>BEN</v>
      </c>
      <c r="E10" s="8" t="str">
        <f>IFERROR((VLOOKUP(B10,INSCRITOS!A:D,4,0)),"")</f>
        <v>Mateus Avenitts</v>
      </c>
      <c r="F10" s="7" t="str">
        <f>IFERROR((VLOOKUP(B10,INSCRITOS!A:F,6,0)),"")</f>
        <v>M</v>
      </c>
      <c r="G10" s="26" t="str">
        <f>IFERROR((VLOOKUP(B10,INSCRITOS!A:H,8,0)),"")</f>
        <v>Triatlo de Faro/ Extra</v>
      </c>
      <c r="H10" s="27">
        <v>4.9716435185185185E-3</v>
      </c>
      <c r="I10" s="76">
        <v>0</v>
      </c>
    </row>
    <row r="11" spans="1:9" ht="18" customHeight="1" x14ac:dyDescent="0.25">
      <c r="A11" s="7">
        <v>6</v>
      </c>
      <c r="B11" s="7">
        <v>1152</v>
      </c>
      <c r="C11" s="7">
        <f>IFERROR((VLOOKUP(B11,INSCRITOS!A:B,2,0)),"")</f>
        <v>105987</v>
      </c>
      <c r="D11" s="7" t="str">
        <f>IFERROR((VLOOKUP(B11,INSCRITOS!A:C,3,0)),"")</f>
        <v>BEN</v>
      </c>
      <c r="E11" s="8" t="str">
        <f>IFERROR((VLOOKUP(B11,INSCRITOS!A:D,4,0)),"")</f>
        <v>Hugo Arvela</v>
      </c>
      <c r="F11" s="7" t="str">
        <f>IFERROR((VLOOKUP(B11,INSCRITOS!A:F,6,0)),"")</f>
        <v>M</v>
      </c>
      <c r="G11" s="26" t="str">
        <f>IFERROR((VLOOKUP(B11,INSCRITOS!A:H,8,0)),"")</f>
        <v>Fc Ferreiras</v>
      </c>
      <c r="H11" s="27">
        <v>5.2605324074074073E-3</v>
      </c>
      <c r="I11" s="28">
        <v>99</v>
      </c>
    </row>
    <row r="12" spans="1:9" ht="18" customHeight="1" x14ac:dyDescent="0.25">
      <c r="A12" s="7">
        <v>7</v>
      </c>
      <c r="B12" s="68">
        <v>5257</v>
      </c>
      <c r="C12" s="7">
        <f>IFERROR((VLOOKUP(B12,INSCRITOS!A:B,2,0)),"")</f>
        <v>0</v>
      </c>
      <c r="D12" s="7" t="str">
        <f>IFERROR((VLOOKUP(B12,INSCRITOS!A:C,3,0)),"")</f>
        <v>BEN</v>
      </c>
      <c r="E12" s="8" t="str">
        <f>IFERROR((VLOOKUP(B12,INSCRITOS!A:D,4,0)),"")</f>
        <v xml:space="preserve">Rafael Matos </v>
      </c>
      <c r="F12" s="7" t="str">
        <f>IFERROR((VLOOKUP(B12,INSCRITOS!A:F,6,0)),"")</f>
        <v>M</v>
      </c>
      <c r="G12" s="26" t="str">
        <f>IFERROR((VLOOKUP(B12,INSCRITOS!A:H,8,0)),"")</f>
        <v>Triatlo de Faro/ Extra</v>
      </c>
      <c r="H12" s="27">
        <v>6.1341435185185188E-3</v>
      </c>
      <c r="I12" s="76">
        <v>0</v>
      </c>
    </row>
    <row r="13" spans="1:9" ht="18" customHeight="1" x14ac:dyDescent="0.25">
      <c r="A13" s="7"/>
      <c r="B13" s="68">
        <v>5243</v>
      </c>
      <c r="C13" s="7">
        <f>IFERROR((VLOOKUP(B13,INSCRITOS!A:B,2,0)),"")</f>
        <v>0</v>
      </c>
      <c r="D13" s="7" t="str">
        <f>IFERROR((VLOOKUP(B13,INSCRITOS!A:C,3,0)),"")</f>
        <v>BEN</v>
      </c>
      <c r="E13" s="8" t="str">
        <f>IFERROR((VLOOKUP(B13,INSCRITOS!A:D,4,0)),"")</f>
        <v xml:space="preserve">Duarte Plácido </v>
      </c>
      <c r="F13" s="7" t="str">
        <f>IFERROR((VLOOKUP(B13,INSCRITOS!A:F,6,0)),"")</f>
        <v>M</v>
      </c>
      <c r="G13" s="26" t="str">
        <f>IFERROR((VLOOKUP(B13,INSCRITOS!A:H,8,0)),"")</f>
        <v>Triatlo de Faro/ Extra</v>
      </c>
      <c r="H13" s="27" t="s">
        <v>334</v>
      </c>
      <c r="I13" s="76"/>
    </row>
    <row r="14" spans="1:9" ht="18" customHeight="1" x14ac:dyDescent="0.25">
      <c r="A14" s="7"/>
      <c r="B14" s="25"/>
      <c r="C14" s="7" t="str">
        <f>IFERROR((VLOOKUP(B14,INSCRITOS!A:B,2,0)),"")</f>
        <v/>
      </c>
      <c r="D14" s="7" t="str">
        <f>IFERROR((VLOOKUP(B14,INSCRITOS!A:C,3,0)),"")</f>
        <v/>
      </c>
      <c r="E14" s="8" t="str">
        <f>IFERROR((VLOOKUP(B14,INSCRITOS!A:D,4,0)),"")</f>
        <v/>
      </c>
      <c r="F14" s="7" t="str">
        <f>IFERROR((VLOOKUP(B14,INSCRITOS!A:F,6,0)),"")</f>
        <v/>
      </c>
      <c r="G14" s="26" t="str">
        <f>IFERROR((VLOOKUP(B14,INSCRITOS!A:H,8,0)),"")</f>
        <v/>
      </c>
      <c r="H14" s="27"/>
      <c r="I14" s="28"/>
    </row>
    <row r="15" spans="1:9" ht="18" customHeight="1" x14ac:dyDescent="0.25">
      <c r="A15" s="1"/>
      <c r="C15" s="1"/>
      <c r="D15" s="1"/>
      <c r="F15" s="1"/>
      <c r="I15" s="19"/>
    </row>
    <row r="16" spans="1:9" ht="18" customHeight="1" x14ac:dyDescent="0.25">
      <c r="A16" s="20" t="s">
        <v>28</v>
      </c>
      <c r="B16" s="18"/>
      <c r="C16" s="20"/>
      <c r="D16" s="20"/>
      <c r="E16" s="20"/>
      <c r="F16" s="20"/>
      <c r="G16" s="20"/>
      <c r="I16" s="20"/>
    </row>
    <row r="17" spans="1:9" x14ac:dyDescent="0.25">
      <c r="A17" s="22" t="s">
        <v>26</v>
      </c>
      <c r="B17" s="22" t="s">
        <v>0</v>
      </c>
      <c r="C17" s="22" t="s">
        <v>1</v>
      </c>
      <c r="D17" s="22" t="s">
        <v>2</v>
      </c>
      <c r="E17" s="22" t="s">
        <v>3</v>
      </c>
      <c r="F17" s="22" t="s">
        <v>5</v>
      </c>
      <c r="G17" s="22" t="s">
        <v>7</v>
      </c>
      <c r="H17" s="24" t="s">
        <v>249</v>
      </c>
      <c r="I17" s="22" t="s">
        <v>27</v>
      </c>
    </row>
    <row r="18" spans="1:9" ht="18" customHeight="1" x14ac:dyDescent="0.25">
      <c r="A18" s="29">
        <v>1</v>
      </c>
      <c r="B18" s="7">
        <v>5226</v>
      </c>
      <c r="C18" s="7">
        <f>IFERROR((VLOOKUP(B18,INSCRITOS!A:B,2,0)),"")</f>
        <v>106301</v>
      </c>
      <c r="D18" s="7" t="str">
        <f>IFERROR((VLOOKUP(B18,INSCRITOS!A:C,3,0)),"")</f>
        <v>BEN</v>
      </c>
      <c r="E18" s="8" t="str">
        <f>IFERROR((VLOOKUP(B18,INSCRITOS!A:D,4,0)),"")</f>
        <v>Bruna Silva</v>
      </c>
      <c r="F18" s="7" t="str">
        <f>IFERROR((VLOOKUP(B18,INSCRITOS!A:F,6,0)),"")</f>
        <v>F</v>
      </c>
      <c r="G18" s="8" t="str">
        <f>IFERROR((VLOOKUP(B18,INSCRITOS!A:H,8,0)),"")</f>
        <v>O2 Triatlo - S´look/ Extra</v>
      </c>
      <c r="H18" s="27">
        <v>6.0454861111111117E-3</v>
      </c>
      <c r="I18" s="76">
        <v>0</v>
      </c>
    </row>
    <row r="19" spans="1:9" ht="18" customHeight="1" x14ac:dyDescent="0.25">
      <c r="A19" s="29">
        <v>2</v>
      </c>
      <c r="B19" s="68">
        <v>5234</v>
      </c>
      <c r="C19" s="7">
        <f>IFERROR((VLOOKUP(B19,INSCRITOS!A:B,2,0)),"")</f>
        <v>0</v>
      </c>
      <c r="D19" s="7" t="str">
        <f>IFERROR((VLOOKUP(B19,INSCRITOS!A:C,3,0)),"")</f>
        <v>BEN</v>
      </c>
      <c r="E19" s="8" t="str">
        <f>IFERROR((VLOOKUP(B19,INSCRITOS!A:D,4,0)),"")</f>
        <v xml:space="preserve">Laura Piteira </v>
      </c>
      <c r="F19" s="7" t="str">
        <f>IFERROR((VLOOKUP(B19,INSCRITOS!A:F,6,0)),"")</f>
        <v>F</v>
      </c>
      <c r="G19" s="8" t="str">
        <f>IFERROR((VLOOKUP(B19,INSCRITOS!A:H,8,0)),"")</f>
        <v>Triatlo de Faro/ Extra</v>
      </c>
      <c r="H19" s="27">
        <v>6.1597222222222218E-3</v>
      </c>
      <c r="I19" s="76">
        <v>0</v>
      </c>
    </row>
    <row r="20" spans="1:9" ht="18" customHeight="1" x14ac:dyDescent="0.25">
      <c r="A20" s="29">
        <v>3</v>
      </c>
      <c r="B20" s="68">
        <v>5506</v>
      </c>
      <c r="C20" s="7">
        <f>IFERROR((VLOOKUP(B20,INSCRITOS!A:B,2,0)),"")</f>
        <v>0</v>
      </c>
      <c r="D20" s="7" t="str">
        <f>IFERROR((VLOOKUP(B20,INSCRITOS!A:C,3,0)),"")</f>
        <v>BEN</v>
      </c>
      <c r="E20" s="8" t="str">
        <f>IFERROR((VLOOKUP(B20,INSCRITOS!A:D,4,0)),"")</f>
        <v xml:space="preserve">Petra Duarte </v>
      </c>
      <c r="F20" s="7" t="str">
        <f>IFERROR((VLOOKUP(B20,INSCRITOS!A:F,6,0)),"")</f>
        <v>F</v>
      </c>
      <c r="G20" s="8" t="str">
        <f>IFERROR((VLOOKUP(B20,INSCRITOS!A:H,8,0)),"")</f>
        <v>Triatlo de Faro/ Extra</v>
      </c>
      <c r="H20" s="27">
        <v>6.6533564814814814E-3</v>
      </c>
      <c r="I20" s="76">
        <v>0</v>
      </c>
    </row>
    <row r="21" spans="1:9" ht="18" customHeight="1" x14ac:dyDescent="0.25">
      <c r="A21" s="29">
        <v>4</v>
      </c>
      <c r="B21" s="68">
        <v>5235</v>
      </c>
      <c r="C21" s="7">
        <f>IFERROR((VLOOKUP(B21,INSCRITOS!A:B,2,0)),"")</f>
        <v>0</v>
      </c>
      <c r="D21" s="7" t="str">
        <f>IFERROR((VLOOKUP(B21,INSCRITOS!A:C,3,0)),"")</f>
        <v>BEN</v>
      </c>
      <c r="E21" s="8" t="str">
        <f>IFERROR((VLOOKUP(B21,INSCRITOS!A:D,4,0)),"")</f>
        <v xml:space="preserve">Rita Loura </v>
      </c>
      <c r="F21" s="7" t="str">
        <f>IFERROR((VLOOKUP(B21,INSCRITOS!A:F,6,0)),"")</f>
        <v>F</v>
      </c>
      <c r="G21" s="8" t="str">
        <f>IFERROR((VLOOKUP(B21,INSCRITOS!A:H,8,0)),"")</f>
        <v>Triatlo de Faro/ Extra</v>
      </c>
      <c r="H21" s="27">
        <v>6.7234953703703701E-3</v>
      </c>
      <c r="I21" s="76">
        <v>0</v>
      </c>
    </row>
    <row r="22" spans="1:9" ht="18" customHeight="1" x14ac:dyDescent="0.25">
      <c r="A22" s="29">
        <v>5</v>
      </c>
      <c r="B22" s="7">
        <v>328</v>
      </c>
      <c r="C22" s="7">
        <f>IFERROR((VLOOKUP(B22,INSCRITOS!A:B,2,0)),"")</f>
        <v>106776</v>
      </c>
      <c r="D22" s="7" t="str">
        <f>IFERROR((VLOOKUP(B22,INSCRITOS!A:C,3,0)),"")</f>
        <v>BEN</v>
      </c>
      <c r="E22" s="8" t="str">
        <f>IFERROR((VLOOKUP(B22,INSCRITOS!A:D,4,0)),"")</f>
        <v>Beatriz Silva</v>
      </c>
      <c r="F22" s="7" t="str">
        <f>IFERROR((VLOOKUP(B22,INSCRITOS!A:F,6,0)),"")</f>
        <v>F</v>
      </c>
      <c r="G22" s="8" t="str">
        <f>IFERROR((VLOOKUP(B22,INSCRITOS!A:H,8,0)),"")</f>
        <v>O2 Triatlo - S´look/ Extra</v>
      </c>
      <c r="H22" s="27">
        <v>6.7348379629629633E-3</v>
      </c>
      <c r="I22" s="76">
        <v>0</v>
      </c>
    </row>
    <row r="23" spans="1:9" ht="18" customHeight="1" x14ac:dyDescent="0.25">
      <c r="A23" s="29">
        <v>6</v>
      </c>
      <c r="B23" s="25">
        <v>350</v>
      </c>
      <c r="C23" s="7">
        <f>IFERROR((VLOOKUP(B23,INSCRITOS!A:B,2,0)),"")</f>
        <v>106801</v>
      </c>
      <c r="D23" s="7" t="str">
        <f>IFERROR((VLOOKUP(B23,INSCRITOS!A:C,3,0)),"")</f>
        <v>BEN</v>
      </c>
      <c r="E23" s="8" t="str">
        <f>IFERROR((VLOOKUP(B23,INSCRITOS!A:D,4,0)),"")</f>
        <v>Bruna Marques</v>
      </c>
      <c r="F23" s="7" t="str">
        <f>IFERROR((VLOOKUP(B23,INSCRITOS!A:F,6,0)),"")</f>
        <v>F</v>
      </c>
      <c r="G23" s="8" t="str">
        <f>IFERROR((VLOOKUP(B23,INSCRITOS!A:H,8,0)),"")</f>
        <v>Individual</v>
      </c>
      <c r="H23" s="27">
        <v>6.9285879629629628E-3</v>
      </c>
      <c r="I23" s="76">
        <v>0</v>
      </c>
    </row>
    <row r="24" spans="1:9" ht="18" customHeight="1" x14ac:dyDescent="0.25">
      <c r="A24" s="29">
        <v>7</v>
      </c>
      <c r="B24" s="68">
        <v>5253</v>
      </c>
      <c r="C24" s="7">
        <f>IFERROR((VLOOKUP(B24,INSCRITOS!A:B,2,0)),"")</f>
        <v>0</v>
      </c>
      <c r="D24" s="7" t="str">
        <f>IFERROR((VLOOKUP(B24,INSCRITOS!A:C,3,0)),"")</f>
        <v>BEN</v>
      </c>
      <c r="E24" s="8" t="str">
        <f>IFERROR((VLOOKUP(B24,INSCRITOS!A:D,4,0)),"")</f>
        <v xml:space="preserve">Emma Neves </v>
      </c>
      <c r="F24" s="7" t="str">
        <f>IFERROR((VLOOKUP(B24,INSCRITOS!A:F,6,0)),"")</f>
        <v>F</v>
      </c>
      <c r="G24" s="8" t="str">
        <f>IFERROR((VLOOKUP(B24,INSCRITOS!A:H,8,0)),"")</f>
        <v>Triatlo de Faro/ Extra</v>
      </c>
      <c r="H24" s="27">
        <v>7.0619212962962962E-3</v>
      </c>
      <c r="I24" s="76">
        <v>0</v>
      </c>
    </row>
    <row r="25" spans="1:9" ht="18" customHeight="1" x14ac:dyDescent="0.25">
      <c r="A25" s="29">
        <v>8</v>
      </c>
      <c r="B25" s="68">
        <v>5254</v>
      </c>
      <c r="C25" s="7">
        <f>IFERROR((VLOOKUP(B25,INSCRITOS!A:B,2,0)),"")</f>
        <v>0</v>
      </c>
      <c r="D25" s="7" t="str">
        <f>IFERROR((VLOOKUP(B25,INSCRITOS!A:C,3,0)),"")</f>
        <v>BEN</v>
      </c>
      <c r="E25" s="8" t="str">
        <f>IFERROR((VLOOKUP(B25,INSCRITOS!A:D,4,0)),"")</f>
        <v xml:space="preserve">Pilar Silva  </v>
      </c>
      <c r="F25" s="7" t="str">
        <f>IFERROR((VLOOKUP(B25,INSCRITOS!A:F,6,0)),"")</f>
        <v>F</v>
      </c>
      <c r="G25" s="8" t="str">
        <f>IFERROR((VLOOKUP(B25,INSCRITOS!A:H,8,0)),"")</f>
        <v>Triatlo de Faro/ Extra</v>
      </c>
      <c r="H25" s="27">
        <v>7.267245370370371E-3</v>
      </c>
      <c r="I25" s="76">
        <v>0</v>
      </c>
    </row>
    <row r="26" spans="1:9" ht="18" customHeight="1" x14ac:dyDescent="0.25">
      <c r="A26" s="29">
        <v>9</v>
      </c>
      <c r="B26" s="68">
        <v>5227</v>
      </c>
      <c r="C26" s="7">
        <f>IFERROR((VLOOKUP(B26,INSCRITOS!A:B,2,0)),"")</f>
        <v>0</v>
      </c>
      <c r="D26" s="7" t="str">
        <f>IFERROR((VLOOKUP(B26,INSCRITOS!A:C,3,0)),"")</f>
        <v>BEN</v>
      </c>
      <c r="E26" s="8" t="str">
        <f>IFERROR((VLOOKUP(B26,INSCRITOS!A:D,4,0)),"")</f>
        <v>Lara Van Veen</v>
      </c>
      <c r="F26" s="7" t="str">
        <f>IFERROR((VLOOKUP(B26,INSCRITOS!A:F,6,0)),"")</f>
        <v>F</v>
      </c>
      <c r="G26" s="8" t="str">
        <f>IFERROR((VLOOKUP(B26,INSCRITOS!A:H,8,0)),"")</f>
        <v>O2 Triatlo - S´look/ Extra</v>
      </c>
      <c r="H26" s="27">
        <v>9.5598379629629627E-3</v>
      </c>
      <c r="I26" s="76">
        <v>0</v>
      </c>
    </row>
    <row r="27" spans="1:9" ht="18" customHeight="1" x14ac:dyDescent="0.25">
      <c r="A27" s="29"/>
      <c r="B27" s="7"/>
      <c r="C27" s="7" t="str">
        <f>IFERROR((VLOOKUP(B27,INSCRITOS!A:B,2,0)),"")</f>
        <v/>
      </c>
      <c r="D27" s="7" t="str">
        <f>IFERROR((VLOOKUP(B27,INSCRITOS!A:C,3,0)),"")</f>
        <v/>
      </c>
      <c r="E27" s="8" t="str">
        <f>IFERROR((VLOOKUP(B27,INSCRITOS!A:D,4,0)),"")</f>
        <v/>
      </c>
      <c r="F27" s="7" t="str">
        <f>IFERROR((VLOOKUP(B27,INSCRITOS!A:F,6,0)),"")</f>
        <v/>
      </c>
      <c r="G27" s="8" t="str">
        <f>IFERROR((VLOOKUP(B27,INSCRITOS!A:H,8,0)),"")</f>
        <v/>
      </c>
      <c r="H27" s="27"/>
      <c r="I27" s="28"/>
    </row>
    <row r="28" spans="1:9" ht="18" customHeight="1" x14ac:dyDescent="0.25">
      <c r="A28" s="29"/>
      <c r="B28" s="25"/>
      <c r="C28" s="7" t="str">
        <f>IFERROR((VLOOKUP(B28,INSCRITOS!A:B,2,0)),"")</f>
        <v/>
      </c>
      <c r="D28" s="7" t="str">
        <f>IFERROR((VLOOKUP(B28,INSCRITOS!A:C,3,0)),"")</f>
        <v/>
      </c>
      <c r="E28" s="8" t="str">
        <f>IFERROR((VLOOKUP(B28,INSCRITOS!A:D,4,0)),"")</f>
        <v/>
      </c>
      <c r="F28" s="7" t="str">
        <f>IFERROR((VLOOKUP(B28,INSCRITOS!A:F,6,0)),"")</f>
        <v/>
      </c>
      <c r="G28" s="8" t="str">
        <f>IFERROR((VLOOKUP(B28,INSCRITOS!A:H,8,0)),"")</f>
        <v/>
      </c>
      <c r="H28" s="27"/>
      <c r="I28" s="28"/>
    </row>
    <row r="29" spans="1:9" ht="18" customHeight="1" x14ac:dyDescent="0.25">
      <c r="A29" s="29"/>
      <c r="B29" s="25"/>
      <c r="C29" s="7" t="str">
        <f>IFERROR((VLOOKUP(B29,INSCRITOS!A:B,2,0)),"")</f>
        <v/>
      </c>
      <c r="D29" s="7" t="str">
        <f>IFERROR((VLOOKUP(B29,INSCRITOS!A:C,3,0)),"")</f>
        <v/>
      </c>
      <c r="E29" s="8" t="str">
        <f>IFERROR((VLOOKUP(B29,INSCRITOS!A:D,4,0)),"")</f>
        <v/>
      </c>
      <c r="F29" s="7" t="str">
        <f>IFERROR((VLOOKUP(B29,INSCRITOS!A:F,6,0)),"")</f>
        <v/>
      </c>
      <c r="G29" s="8" t="str">
        <f>IFERROR((VLOOKUP(B29,INSCRITOS!A:H,8,0)),"")</f>
        <v/>
      </c>
      <c r="H29" s="27"/>
      <c r="I29" s="28"/>
    </row>
    <row r="30" spans="1:9" ht="18" customHeight="1" x14ac:dyDescent="0.25">
      <c r="A30" s="10"/>
      <c r="B30" s="30"/>
      <c r="C30" s="1"/>
      <c r="D30" s="1"/>
      <c r="F30" s="1"/>
      <c r="I30" s="31"/>
    </row>
    <row r="31" spans="1:9" ht="18" customHeight="1" x14ac:dyDescent="0.25">
      <c r="A31" s="20" t="s">
        <v>29</v>
      </c>
      <c r="B31" s="18"/>
      <c r="C31" s="20"/>
      <c r="D31" s="20"/>
      <c r="E31" s="20"/>
      <c r="F31" s="20"/>
      <c r="G31" s="20"/>
      <c r="I31" s="20"/>
    </row>
    <row r="32" spans="1:9" x14ac:dyDescent="0.25">
      <c r="A32" s="22" t="s">
        <v>26</v>
      </c>
      <c r="B32" s="22" t="s">
        <v>0</v>
      </c>
      <c r="C32" s="22" t="s">
        <v>1</v>
      </c>
      <c r="D32" s="22" t="s">
        <v>2</v>
      </c>
      <c r="E32" s="22" t="s">
        <v>3</v>
      </c>
      <c r="F32" s="22" t="s">
        <v>5</v>
      </c>
      <c r="G32" s="22" t="s">
        <v>7</v>
      </c>
      <c r="H32" s="24" t="s">
        <v>249</v>
      </c>
      <c r="I32" s="22" t="s">
        <v>27</v>
      </c>
    </row>
    <row r="33" spans="1:9" ht="18" customHeight="1" x14ac:dyDescent="0.25">
      <c r="A33" s="7">
        <v>1</v>
      </c>
      <c r="B33" s="68">
        <v>5251</v>
      </c>
      <c r="C33" s="7">
        <f>IFERROR((VLOOKUP(B33,INSCRITOS!A:B,2,0)),"")</f>
        <v>0</v>
      </c>
      <c r="D33" s="7" t="str">
        <f>IFERROR((VLOOKUP(B33,INSCRITOS!A:C,3,0)),"")</f>
        <v>INF</v>
      </c>
      <c r="E33" s="8" t="str">
        <f>IFERROR((VLOOKUP(B33,INSCRITOS!A:D,4,0)),"")</f>
        <v xml:space="preserve">Matias Mestre </v>
      </c>
      <c r="F33" s="7" t="str">
        <f>IFERROR((VLOOKUP(B33,INSCRITOS!A:F,6,0)),"")</f>
        <v>M</v>
      </c>
      <c r="G33" s="8" t="str">
        <f>IFERROR((VLOOKUP(B33,INSCRITOS!A:H,8,0)),"")</f>
        <v>Triatlo de Faro/ Extra</v>
      </c>
      <c r="H33" s="27">
        <v>8.0244212962962951E-3</v>
      </c>
      <c r="I33" s="76">
        <v>0</v>
      </c>
    </row>
    <row r="34" spans="1:9" ht="18" customHeight="1" x14ac:dyDescent="0.25">
      <c r="A34" s="7">
        <v>2</v>
      </c>
      <c r="B34" s="68">
        <v>5219</v>
      </c>
      <c r="C34" s="7">
        <f>IFERROR((VLOOKUP(B34,INSCRITOS!A:B,2,0)),"")</f>
        <v>0</v>
      </c>
      <c r="D34" s="7" t="str">
        <f>IFERROR((VLOOKUP(B34,INSCRITOS!A:C,3,0)),"")</f>
        <v>INF</v>
      </c>
      <c r="E34" s="8" t="str">
        <f>IFERROR((VLOOKUP(B34,INSCRITOS!A:D,4,0)),"")</f>
        <v>Afonso Alves</v>
      </c>
      <c r="F34" s="7" t="str">
        <f>IFERROR((VLOOKUP(B34,INSCRITOS!A:F,6,0)),"")</f>
        <v>M</v>
      </c>
      <c r="G34" s="8" t="str">
        <f>IFERROR((VLOOKUP(B34,INSCRITOS!A:H,8,0)),"")</f>
        <v>Clube Desportivo Areias São João/ Extra</v>
      </c>
      <c r="H34" s="27">
        <v>8.1996527777777762E-3</v>
      </c>
      <c r="I34" s="76">
        <v>0</v>
      </c>
    </row>
    <row r="35" spans="1:9" ht="18" customHeight="1" x14ac:dyDescent="0.25">
      <c r="A35" s="7">
        <v>3</v>
      </c>
      <c r="B35" s="7">
        <v>541</v>
      </c>
      <c r="C35" s="7">
        <f>IFERROR((VLOOKUP(B35,INSCRITOS!A:B,2,0)),"")</f>
        <v>106883</v>
      </c>
      <c r="D35" s="7" t="str">
        <f>IFERROR((VLOOKUP(B35,INSCRITOS!A:C,3,0)),"")</f>
        <v>INF</v>
      </c>
      <c r="E35" s="8" t="str">
        <f>IFERROR((VLOOKUP(B35,INSCRITOS!A:D,4,0)),"")</f>
        <v>Rodrigo Plácido</v>
      </c>
      <c r="F35" s="7" t="str">
        <f>IFERROR((VLOOKUP(B35,INSCRITOS!A:F,6,0)),"")</f>
        <v>M</v>
      </c>
      <c r="G35" s="8" t="str">
        <f>IFERROR((VLOOKUP(B35,INSCRITOS!A:H,8,0)),"")</f>
        <v>Triatlo de Faro</v>
      </c>
      <c r="H35" s="27">
        <v>8.2486111111111111E-3</v>
      </c>
      <c r="I35" s="28">
        <v>100</v>
      </c>
    </row>
    <row r="36" spans="1:9" ht="18" customHeight="1" x14ac:dyDescent="0.25">
      <c r="A36" s="7">
        <v>4</v>
      </c>
      <c r="B36" s="68">
        <v>5248</v>
      </c>
      <c r="C36" s="7">
        <f>IFERROR((VLOOKUP(B36,INSCRITOS!A:B,2,0)),"")</f>
        <v>0</v>
      </c>
      <c r="D36" s="7" t="str">
        <f>IFERROR((VLOOKUP(B36,INSCRITOS!A:C,3,0)),"")</f>
        <v>INF</v>
      </c>
      <c r="E36" s="8" t="str">
        <f>IFERROR((VLOOKUP(B36,INSCRITOS!A:D,4,0)),"")</f>
        <v xml:space="preserve">Tiago Rosária </v>
      </c>
      <c r="F36" s="7" t="str">
        <f>IFERROR((VLOOKUP(B36,INSCRITOS!A:F,6,0)),"")</f>
        <v>M</v>
      </c>
      <c r="G36" s="8" t="str">
        <f>IFERROR((VLOOKUP(B36,INSCRITOS!A:H,8,0)),"")</f>
        <v>Triatlo de Faro/ Extra</v>
      </c>
      <c r="H36" s="27">
        <v>8.9493055555555558E-3</v>
      </c>
      <c r="I36" s="76">
        <v>0</v>
      </c>
    </row>
    <row r="37" spans="1:9" ht="18" customHeight="1" x14ac:dyDescent="0.25">
      <c r="A37" s="7">
        <v>5</v>
      </c>
      <c r="B37" s="7">
        <v>975</v>
      </c>
      <c r="C37" s="7">
        <f>IFERROR((VLOOKUP(B37,INSCRITOS!A:B,2,0)),"")</f>
        <v>105304</v>
      </c>
      <c r="D37" s="7" t="str">
        <f>IFERROR((VLOOKUP(B37,INSCRITOS!A:C,3,0)),"")</f>
        <v>INF</v>
      </c>
      <c r="E37" s="8" t="str">
        <f>IFERROR((VLOOKUP(B37,INSCRITOS!A:D,4,0)),"")</f>
        <v>Francisco Diogo</v>
      </c>
      <c r="F37" s="7" t="str">
        <f>IFERROR((VLOOKUP(B37,INSCRITOS!A:F,6,0)),"")</f>
        <v>M</v>
      </c>
      <c r="G37" s="8" t="str">
        <f>IFERROR((VLOOKUP(B37,INSCRITOS!A:H,8,0)),"")</f>
        <v>Triatlo de Faro</v>
      </c>
      <c r="H37" s="27">
        <v>9.4083333333333328E-3</v>
      </c>
      <c r="I37" s="28">
        <v>99</v>
      </c>
    </row>
    <row r="38" spans="1:9" ht="18" customHeight="1" x14ac:dyDescent="0.25">
      <c r="A38" s="7">
        <v>6</v>
      </c>
      <c r="B38" s="68">
        <v>5225</v>
      </c>
      <c r="C38" s="7">
        <f>IFERROR((VLOOKUP(B38,INSCRITOS!A:B,2,0)),"")</f>
        <v>0</v>
      </c>
      <c r="D38" s="7" t="str">
        <f>IFERROR((VLOOKUP(B38,INSCRITOS!A:C,3,0)),"")</f>
        <v>INF</v>
      </c>
      <c r="E38" s="8" t="str">
        <f>IFERROR((VLOOKUP(B38,INSCRITOS!A:D,4,0)),"")</f>
        <v>Lucas Menezes</v>
      </c>
      <c r="F38" s="7" t="str">
        <f>IFERROR((VLOOKUP(B38,INSCRITOS!A:F,6,0)),"")</f>
        <v>M</v>
      </c>
      <c r="G38" s="8" t="str">
        <f>IFERROR((VLOOKUP(B38,INSCRITOS!A:H,8,0)),"")</f>
        <v>Fc Ferreiras/ Extra</v>
      </c>
      <c r="H38" s="27">
        <v>1.1012500000000001E-2</v>
      </c>
      <c r="I38" s="76">
        <v>0</v>
      </c>
    </row>
    <row r="39" spans="1:9" ht="18" customHeight="1" x14ac:dyDescent="0.25">
      <c r="A39" s="7">
        <v>7</v>
      </c>
      <c r="B39" s="68">
        <v>5241</v>
      </c>
      <c r="C39" s="7">
        <f>IFERROR((VLOOKUP(B39,INSCRITOS!A:B,2,0)),"")</f>
        <v>0</v>
      </c>
      <c r="D39" s="7" t="str">
        <f>IFERROR((VLOOKUP(B39,INSCRITOS!A:C,3,0)),"")</f>
        <v>INF</v>
      </c>
      <c r="E39" s="8" t="str">
        <f>IFERROR((VLOOKUP(B39,INSCRITOS!A:D,4,0)),"")</f>
        <v xml:space="preserve">Francisco Petersson </v>
      </c>
      <c r="F39" s="7" t="str">
        <f>IFERROR((VLOOKUP(B39,INSCRITOS!A:F,6,0)),"")</f>
        <v>M</v>
      </c>
      <c r="G39" s="8" t="str">
        <f>IFERROR((VLOOKUP(B39,INSCRITOS!A:H,8,0)),"")</f>
        <v>Triatlo de Faro/ Extra</v>
      </c>
      <c r="H39" s="27" t="s">
        <v>334</v>
      </c>
      <c r="I39" s="76"/>
    </row>
    <row r="40" spans="1:9" ht="18" customHeight="1" x14ac:dyDescent="0.25">
      <c r="A40" s="7"/>
      <c r="B40" s="29"/>
      <c r="C40" s="7" t="str">
        <f>IFERROR((VLOOKUP(B40,INSCRITOS!A:B,2,0)),"")</f>
        <v/>
      </c>
      <c r="D40" s="7" t="str">
        <f>IFERROR((VLOOKUP(B40,INSCRITOS!A:C,3,0)),"")</f>
        <v/>
      </c>
      <c r="E40" s="8" t="str">
        <f>IFERROR((VLOOKUP(B40,INSCRITOS!A:D,4,0)),"")</f>
        <v/>
      </c>
      <c r="F40" s="7" t="str">
        <f>IFERROR((VLOOKUP(B40,INSCRITOS!A:F,6,0)),"")</f>
        <v/>
      </c>
      <c r="G40" s="8" t="str">
        <f>IFERROR((VLOOKUP(B40,INSCRITOS!A:H,8,0)),"")</f>
        <v/>
      </c>
      <c r="H40" s="27"/>
      <c r="I40" s="28"/>
    </row>
    <row r="41" spans="1:9" ht="18" customHeight="1" x14ac:dyDescent="0.25">
      <c r="A41" s="1"/>
      <c r="C41" s="1"/>
      <c r="D41" s="1"/>
      <c r="F41" s="1"/>
      <c r="I41" s="32"/>
    </row>
    <row r="42" spans="1:9" ht="18" customHeight="1" x14ac:dyDescent="0.25">
      <c r="A42" s="20" t="s">
        <v>30</v>
      </c>
      <c r="B42" s="18"/>
      <c r="C42" s="20"/>
      <c r="D42" s="20"/>
      <c r="E42" s="20"/>
      <c r="F42" s="20"/>
      <c r="G42" s="20"/>
      <c r="I42" s="20"/>
    </row>
    <row r="43" spans="1:9" x14ac:dyDescent="0.25">
      <c r="A43" s="22" t="s">
        <v>26</v>
      </c>
      <c r="B43" s="22" t="s">
        <v>0</v>
      </c>
      <c r="C43" s="22" t="s">
        <v>1</v>
      </c>
      <c r="D43" s="22" t="s">
        <v>2</v>
      </c>
      <c r="E43" s="22" t="s">
        <v>3</v>
      </c>
      <c r="F43" s="22" t="s">
        <v>5</v>
      </c>
      <c r="G43" s="22" t="s">
        <v>7</v>
      </c>
      <c r="H43" s="24" t="s">
        <v>249</v>
      </c>
      <c r="I43" s="22" t="s">
        <v>27</v>
      </c>
    </row>
    <row r="44" spans="1:9" ht="18" customHeight="1" x14ac:dyDescent="0.25">
      <c r="A44" s="7">
        <v>1</v>
      </c>
      <c r="B44" s="7">
        <v>938</v>
      </c>
      <c r="C44" s="7">
        <f>IFERROR((VLOOKUP(B44,INSCRITOS!A:B,2,0)),"")</f>
        <v>105283</v>
      </c>
      <c r="D44" s="7" t="str">
        <f>IFERROR((VLOOKUP(B44,INSCRITOS!A:C,3,0)),"")</f>
        <v>INF</v>
      </c>
      <c r="E44" s="8" t="str">
        <f>IFERROR((VLOOKUP(B44,INSCRITOS!A:D,4,0)),"")</f>
        <v>Vitoria Pita</v>
      </c>
      <c r="F44" s="7" t="str">
        <f>IFERROR((VLOOKUP(B44,INSCRITOS!A:F,6,0)),"")</f>
        <v>F</v>
      </c>
      <c r="G44" s="8" t="str">
        <f>IFERROR((VLOOKUP(B44,INSCRITOS!A:H,8,0)),"")</f>
        <v>PORTINADO</v>
      </c>
      <c r="H44" s="27">
        <v>7.9732638888888891E-3</v>
      </c>
      <c r="I44" s="28">
        <v>100</v>
      </c>
    </row>
    <row r="45" spans="1:9" ht="18" customHeight="1" x14ac:dyDescent="0.25">
      <c r="A45" s="7">
        <v>2</v>
      </c>
      <c r="B45" s="68">
        <v>5218</v>
      </c>
      <c r="C45" s="7">
        <f>IFERROR((VLOOKUP(B45,INSCRITOS!A:B,2,0)),"")</f>
        <v>0</v>
      </c>
      <c r="D45" s="7" t="str">
        <f>IFERROR((VLOOKUP(B45,INSCRITOS!A:C,3,0)),"")</f>
        <v>INF</v>
      </c>
      <c r="E45" s="8" t="str">
        <f>IFERROR((VLOOKUP(B45,INSCRITOS!A:D,4,0)),"")</f>
        <v xml:space="preserve">Leonor Santos </v>
      </c>
      <c r="F45" s="7" t="str">
        <f>IFERROR((VLOOKUP(B45,INSCRITOS!A:F,6,0)),"")</f>
        <v>F</v>
      </c>
      <c r="G45" s="8" t="str">
        <f>IFERROR((VLOOKUP(B45,INSCRITOS!A:H,8,0)),"")</f>
        <v>Clube Desportivo Areias São João/ Extra</v>
      </c>
      <c r="H45" s="27">
        <v>9.086342592592592E-3</v>
      </c>
      <c r="I45" s="76">
        <v>0</v>
      </c>
    </row>
    <row r="46" spans="1:9" ht="18" customHeight="1" x14ac:dyDescent="0.25">
      <c r="A46" s="7">
        <v>3</v>
      </c>
      <c r="B46" s="33">
        <v>771</v>
      </c>
      <c r="C46" s="7">
        <f>IFERROR((VLOOKUP(B46,INSCRITOS!A:B,2,0)),"")</f>
        <v>105219</v>
      </c>
      <c r="D46" s="7" t="str">
        <f>IFERROR((VLOOKUP(B46,INSCRITOS!A:C,3,0)),"")</f>
        <v>INF</v>
      </c>
      <c r="E46" s="8" t="str">
        <f>IFERROR((VLOOKUP(B46,INSCRITOS!A:D,4,0)),"")</f>
        <v>Rita Ferraz</v>
      </c>
      <c r="F46" s="7" t="str">
        <f>IFERROR((VLOOKUP(B46,INSCRITOS!A:F,6,0)),"")</f>
        <v>F</v>
      </c>
      <c r="G46" s="8" t="str">
        <f>IFERROR((VLOOKUP(B46,INSCRITOS!A:H,8,0)),"")</f>
        <v>Centro de Ciclismo de Portimão</v>
      </c>
      <c r="H46" s="27">
        <v>9.4731481481481489E-3</v>
      </c>
      <c r="I46" s="28">
        <v>99</v>
      </c>
    </row>
    <row r="47" spans="1:9" ht="18" customHeight="1" x14ac:dyDescent="0.25">
      <c r="A47" s="7">
        <v>4</v>
      </c>
      <c r="B47" s="7">
        <v>499</v>
      </c>
      <c r="C47" s="7">
        <f>IFERROR((VLOOKUP(B47,INSCRITOS!A:B,2,0)),"")</f>
        <v>106864</v>
      </c>
      <c r="D47" s="7" t="str">
        <f>IFERROR((VLOOKUP(B47,INSCRITOS!A:C,3,0)),"")</f>
        <v>INF</v>
      </c>
      <c r="E47" s="8" t="str">
        <f>IFERROR((VLOOKUP(B47,INSCRITOS!A:D,4,0)),"")</f>
        <v>Eva Mendes</v>
      </c>
      <c r="F47" s="7" t="str">
        <f>IFERROR((VLOOKUP(B47,INSCRITOS!A:F,6,0)),"")</f>
        <v>F</v>
      </c>
      <c r="G47" s="8" t="str">
        <f>IFERROR((VLOOKUP(B47,INSCRITOS!A:H,8,0)),"")</f>
        <v>Fc Ferreiras</v>
      </c>
      <c r="H47" s="27">
        <v>9.7464120370370378E-3</v>
      </c>
      <c r="I47" s="28">
        <v>98</v>
      </c>
    </row>
    <row r="48" spans="1:9" ht="18" customHeight="1" x14ac:dyDescent="0.25">
      <c r="A48" s="7">
        <v>5</v>
      </c>
      <c r="B48" s="7">
        <v>338</v>
      </c>
      <c r="C48" s="7">
        <f>IFERROR((VLOOKUP(B48,INSCRITOS!A:B,2,0)),"")</f>
        <v>106779</v>
      </c>
      <c r="D48" s="7" t="str">
        <f>IFERROR((VLOOKUP(B48,INSCRITOS!A:C,3,0)),"")</f>
        <v>INF</v>
      </c>
      <c r="E48" s="8" t="str">
        <f>IFERROR((VLOOKUP(B48,INSCRITOS!A:D,4,0)),"")</f>
        <v>Raquel Branco</v>
      </c>
      <c r="F48" s="7" t="str">
        <f>IFERROR((VLOOKUP(B48,INSCRITOS!A:F,6,0)),"")</f>
        <v>F</v>
      </c>
      <c r="G48" s="8" t="str">
        <f>IFERROR((VLOOKUP(B48,INSCRITOS!A:H,8,0)),"")</f>
        <v>O2 Triatlo - S´look/ Extra</v>
      </c>
      <c r="H48" s="27">
        <v>1.1144675925925926E-2</v>
      </c>
      <c r="I48" s="76">
        <v>0</v>
      </c>
    </row>
    <row r="49" spans="1:9" ht="18" customHeight="1" x14ac:dyDescent="0.25">
      <c r="A49" s="7">
        <v>6</v>
      </c>
      <c r="B49" s="7">
        <v>1306</v>
      </c>
      <c r="C49" s="7">
        <f>IFERROR((VLOOKUP(B49,INSCRITOS!A:B,2,0)),"")</f>
        <v>105337</v>
      </c>
      <c r="D49" s="7" t="str">
        <f>IFERROR((VLOOKUP(B49,INSCRITOS!A:C,3,0)),"")</f>
        <v>INF</v>
      </c>
      <c r="E49" s="8" t="str">
        <f>IFERROR((VLOOKUP(B49,INSCRITOS!A:D,4,0)),"")</f>
        <v>Helena Lima Cabrita</v>
      </c>
      <c r="F49" s="7" t="str">
        <f>IFERROR((VLOOKUP(B49,INSCRITOS!A:F,6,0)),"")</f>
        <v>F</v>
      </c>
      <c r="G49" s="8" t="str">
        <f>IFERROR((VLOOKUP(B49,INSCRITOS!A:H,8,0)),"")</f>
        <v>Triatlo de Faro</v>
      </c>
      <c r="H49" s="27">
        <v>1.1486921296296295E-2</v>
      </c>
      <c r="I49" s="28">
        <v>97</v>
      </c>
    </row>
    <row r="50" spans="1:9" ht="18" customHeight="1" x14ac:dyDescent="0.25">
      <c r="A50" s="7">
        <v>7</v>
      </c>
      <c r="B50" s="68">
        <v>5237</v>
      </c>
      <c r="C50" s="7">
        <f>IFERROR((VLOOKUP(B50,INSCRITOS!A:B,2,0)),"")</f>
        <v>0</v>
      </c>
      <c r="D50" s="7" t="str">
        <f>IFERROR((VLOOKUP(B50,INSCRITOS!A:C,3,0)),"")</f>
        <v>INF</v>
      </c>
      <c r="E50" s="8" t="str">
        <f>IFERROR((VLOOKUP(B50,INSCRITOS!A:D,4,0)),"")</f>
        <v xml:space="preserve">Violeta Petersson </v>
      </c>
      <c r="F50" s="7" t="str">
        <f>IFERROR((VLOOKUP(B50,INSCRITOS!A:F,6,0)),"")</f>
        <v>F</v>
      </c>
      <c r="G50" s="8" t="str">
        <f>IFERROR((VLOOKUP(B50,INSCRITOS!A:H,8,0)),"")</f>
        <v>Triatlo de Faro/ Extra</v>
      </c>
      <c r="H50" s="27">
        <v>1.1695486111111111E-2</v>
      </c>
      <c r="I50" s="76">
        <v>0</v>
      </c>
    </row>
    <row r="51" spans="1:9" ht="18" customHeight="1" x14ac:dyDescent="0.25">
      <c r="A51" s="7"/>
      <c r="B51" s="33"/>
      <c r="C51" s="7" t="str">
        <f>IFERROR((VLOOKUP(B51,INSCRITOS!A:B,2,0)),"")</f>
        <v/>
      </c>
      <c r="D51" s="7" t="str">
        <f>IFERROR((VLOOKUP(B51,INSCRITOS!A:C,3,0)),"")</f>
        <v/>
      </c>
      <c r="E51" s="8" t="str">
        <f>IFERROR((VLOOKUP(B51,INSCRITOS!A:D,4,0)),"")</f>
        <v/>
      </c>
      <c r="F51" s="7" t="str">
        <f>IFERROR((VLOOKUP(B51,INSCRITOS!A:F,6,0)),"")</f>
        <v/>
      </c>
      <c r="G51" s="8" t="str">
        <f>IFERROR((VLOOKUP(B51,INSCRITOS!A:H,8,0)),"")</f>
        <v/>
      </c>
      <c r="H51" s="27"/>
      <c r="I51" s="28"/>
    </row>
    <row r="52" spans="1:9" ht="18" customHeight="1" x14ac:dyDescent="0.25">
      <c r="A52" s="1"/>
      <c r="C52" s="1"/>
      <c r="D52" s="1"/>
      <c r="F52" s="1"/>
    </row>
    <row r="53" spans="1:9" ht="18" customHeight="1" x14ac:dyDescent="0.25">
      <c r="A53" s="20" t="s">
        <v>31</v>
      </c>
      <c r="B53" s="18"/>
      <c r="C53" s="20"/>
      <c r="D53" s="20"/>
      <c r="E53" s="20"/>
      <c r="F53" s="20"/>
      <c r="G53" s="20"/>
      <c r="I53" s="20"/>
    </row>
    <row r="54" spans="1:9" x14ac:dyDescent="0.25">
      <c r="A54" s="22" t="s">
        <v>26</v>
      </c>
      <c r="B54" s="22" t="s">
        <v>0</v>
      </c>
      <c r="C54" s="22" t="s">
        <v>1</v>
      </c>
      <c r="D54" s="22" t="s">
        <v>2</v>
      </c>
      <c r="E54" s="22" t="s">
        <v>3</v>
      </c>
      <c r="F54" s="22" t="s">
        <v>5</v>
      </c>
      <c r="G54" s="22" t="s">
        <v>7</v>
      </c>
      <c r="H54" s="24" t="s">
        <v>249</v>
      </c>
      <c r="I54" s="22" t="s">
        <v>27</v>
      </c>
    </row>
    <row r="55" spans="1:9" ht="18" customHeight="1" x14ac:dyDescent="0.25">
      <c r="A55" s="7">
        <v>1</v>
      </c>
      <c r="B55" s="68">
        <v>5231</v>
      </c>
      <c r="C55" s="7">
        <f>IFERROR((VLOOKUP(B55,INSCRITOS!A:B,2,0)),"")</f>
        <v>0</v>
      </c>
      <c r="D55" s="7" t="str">
        <f>IFERROR((VLOOKUP(B55,INSCRITOS!A:C,3,0)),"")</f>
        <v>INI</v>
      </c>
      <c r="E55" s="8" t="str">
        <f>IFERROR((VLOOKUP(B55,INSCRITOS!A:D,4,0)),"")</f>
        <v xml:space="preserve">João Murta  </v>
      </c>
      <c r="F55" s="7" t="str">
        <f>IFERROR((VLOOKUP(B55,INSCRITOS!A:F,6,0)),"")</f>
        <v>M</v>
      </c>
      <c r="G55" s="8" t="str">
        <f>IFERROR((VLOOKUP(B55,INSCRITOS!A:H,8,0)),"")</f>
        <v>Triatlo de Faro/ Extra</v>
      </c>
      <c r="H55" s="27">
        <v>7.7295138888888891E-3</v>
      </c>
      <c r="I55" s="76">
        <v>0</v>
      </c>
    </row>
    <row r="56" spans="1:9" ht="18" customHeight="1" x14ac:dyDescent="0.25">
      <c r="A56" s="7">
        <v>2</v>
      </c>
      <c r="B56" s="7">
        <v>1162</v>
      </c>
      <c r="C56" s="7">
        <f>IFERROR((VLOOKUP(B56,INSCRITOS!A:B,2,0)),"")</f>
        <v>105998</v>
      </c>
      <c r="D56" s="7" t="str">
        <f>IFERROR((VLOOKUP(B56,INSCRITOS!A:C,3,0)),"")</f>
        <v>INI</v>
      </c>
      <c r="E56" s="8" t="str">
        <f>IFERROR((VLOOKUP(B56,INSCRITOS!A:D,4,0)),"")</f>
        <v>Afonso Alemão</v>
      </c>
      <c r="F56" s="7" t="str">
        <f>IFERROR((VLOOKUP(B56,INSCRITOS!A:F,6,0)),"")</f>
        <v>M</v>
      </c>
      <c r="G56" s="8" t="str">
        <f>IFERROR((VLOOKUP(B56,INSCRITOS!A:H,8,0)),"")</f>
        <v>PORTINADO</v>
      </c>
      <c r="H56" s="27">
        <v>7.7967592592592602E-3</v>
      </c>
      <c r="I56" s="28">
        <v>100</v>
      </c>
    </row>
    <row r="57" spans="1:9" ht="18" customHeight="1" x14ac:dyDescent="0.25">
      <c r="A57" s="7">
        <v>3</v>
      </c>
      <c r="B57" s="25">
        <v>5214</v>
      </c>
      <c r="C57" s="7">
        <f>IFERROR((VLOOKUP(B57,INSCRITOS!A:B,2,0)),"")</f>
        <v>0</v>
      </c>
      <c r="D57" s="7" t="str">
        <f>IFERROR((VLOOKUP(B57,INSCRITOS!A:C,3,0)),"")</f>
        <v>INI</v>
      </c>
      <c r="E57" s="8" t="str">
        <f>IFERROR((VLOOKUP(B57,INSCRITOS!A:D,4,0)),"")</f>
        <v>Nicholas Marreiros</v>
      </c>
      <c r="F57" s="7" t="str">
        <f>IFERROR((VLOOKUP(B57,INSCRITOS!A:F,6,0)),"")</f>
        <v>M</v>
      </c>
      <c r="G57" s="8" t="str">
        <f>IFERROR((VLOOKUP(B57,INSCRITOS!A:H,8,0)),"")</f>
        <v>PORTINADO/ Extra</v>
      </c>
      <c r="H57" s="27">
        <v>8.0392361111111098E-3</v>
      </c>
      <c r="I57" s="76">
        <v>0</v>
      </c>
    </row>
    <row r="58" spans="1:9" ht="18" customHeight="1" x14ac:dyDescent="0.25">
      <c r="A58" s="7">
        <v>4</v>
      </c>
      <c r="B58" s="7">
        <v>553</v>
      </c>
      <c r="C58" s="7">
        <f>IFERROR((VLOOKUP(B58,INSCRITOS!A:B,2,0)),"")</f>
        <v>105113</v>
      </c>
      <c r="D58" s="7" t="str">
        <f>IFERROR((VLOOKUP(B58,INSCRITOS!A:C,3,0)),"")</f>
        <v>INI</v>
      </c>
      <c r="E58" s="8" t="str">
        <f>IFERROR((VLOOKUP(B58,INSCRITOS!A:D,4,0)),"")</f>
        <v>Alexandre Arvela</v>
      </c>
      <c r="F58" s="7" t="str">
        <f>IFERROR((VLOOKUP(B58,INSCRITOS!A:F,6,0)),"")</f>
        <v>M</v>
      </c>
      <c r="G58" s="8" t="str">
        <f>IFERROR((VLOOKUP(B58,INSCRITOS!A:H,8,0)),"")</f>
        <v>Fc Ferreiras</v>
      </c>
      <c r="H58" s="27">
        <v>8.1689814814814819E-3</v>
      </c>
      <c r="I58" s="28">
        <v>99</v>
      </c>
    </row>
    <row r="59" spans="1:9" ht="18" customHeight="1" x14ac:dyDescent="0.25">
      <c r="A59" s="7">
        <v>5</v>
      </c>
      <c r="B59" s="7">
        <v>616</v>
      </c>
      <c r="C59" s="7">
        <f>IFERROR((VLOOKUP(B59,INSCRITOS!A:B,2,0)),"")</f>
        <v>105125</v>
      </c>
      <c r="D59" s="7" t="str">
        <f>IFERROR((VLOOKUP(B59,INSCRITOS!A:C,3,0)),"")</f>
        <v>INI</v>
      </c>
      <c r="E59" s="8" t="str">
        <f>IFERROR((VLOOKUP(B59,INSCRITOS!A:D,4,0)),"")</f>
        <v>Vitaliy Martsynshyn</v>
      </c>
      <c r="F59" s="7" t="str">
        <f>IFERROR((VLOOKUP(B59,INSCRITOS!A:F,6,0)),"")</f>
        <v>M</v>
      </c>
      <c r="G59" s="8" t="str">
        <f>IFERROR((VLOOKUP(B59,INSCRITOS!A:H,8,0)),"")</f>
        <v>Fc Ferreiras</v>
      </c>
      <c r="H59" s="27">
        <v>8.3175925925925934E-3</v>
      </c>
      <c r="I59" s="28">
        <v>98</v>
      </c>
    </row>
    <row r="60" spans="1:9" ht="18" customHeight="1" x14ac:dyDescent="0.25">
      <c r="A60" s="7">
        <v>6</v>
      </c>
      <c r="B60" s="7">
        <v>1161</v>
      </c>
      <c r="C60" s="7">
        <f>IFERROR((VLOOKUP(B60,INSCRITOS!A:B,2,0)),"")</f>
        <v>105997</v>
      </c>
      <c r="D60" s="7" t="str">
        <f>IFERROR((VLOOKUP(B60,INSCRITOS!A:C,3,0)),"")</f>
        <v>INI</v>
      </c>
      <c r="E60" s="8" t="str">
        <f>IFERROR((VLOOKUP(B60,INSCRITOS!A:D,4,0)),"")</f>
        <v>Gonçalo Alemão</v>
      </c>
      <c r="F60" s="7" t="str">
        <f>IFERROR((VLOOKUP(B60,INSCRITOS!A:F,6,0)),"")</f>
        <v>M</v>
      </c>
      <c r="G60" s="8" t="str">
        <f>IFERROR((VLOOKUP(B60,INSCRITOS!A:H,8,0)),"")</f>
        <v>PORTINADO</v>
      </c>
      <c r="H60" s="27">
        <v>8.3408564814814821E-3</v>
      </c>
      <c r="I60" s="28">
        <v>97</v>
      </c>
    </row>
    <row r="61" spans="1:9" ht="18" customHeight="1" x14ac:dyDescent="0.25">
      <c r="A61" s="7">
        <v>7</v>
      </c>
      <c r="B61" s="7">
        <v>1176</v>
      </c>
      <c r="C61" s="7">
        <f>IFERROR((VLOOKUP(B61,INSCRITOS!A:B,2,0)),"")</f>
        <v>106027</v>
      </c>
      <c r="D61" s="7" t="str">
        <f>IFERROR((VLOOKUP(B61,INSCRITOS!A:C,3,0)),"")</f>
        <v>INI</v>
      </c>
      <c r="E61" s="8" t="str">
        <f>IFERROR((VLOOKUP(B61,INSCRITOS!A:D,4,0)),"")</f>
        <v>Rafael Piteira</v>
      </c>
      <c r="F61" s="7" t="str">
        <f>IFERROR((VLOOKUP(B61,INSCRITOS!A:F,6,0)),"")</f>
        <v>M</v>
      </c>
      <c r="G61" s="8" t="str">
        <f>IFERROR((VLOOKUP(B61,INSCRITOS!A:H,8,0)),"")</f>
        <v>Triatlo de Faro</v>
      </c>
      <c r="H61" s="27">
        <v>8.6781250000000001E-3</v>
      </c>
      <c r="I61" s="28">
        <v>96</v>
      </c>
    </row>
    <row r="62" spans="1:9" ht="18" customHeight="1" x14ac:dyDescent="0.25">
      <c r="A62" s="7">
        <v>8</v>
      </c>
      <c r="B62" s="7">
        <v>1023</v>
      </c>
      <c r="C62" s="7">
        <f>IFERROR((VLOOKUP(B62,INSCRITOS!A:B,2,0)),"")</f>
        <v>105634</v>
      </c>
      <c r="D62" s="7" t="str">
        <f>IFERROR((VLOOKUP(B62,INSCRITOS!A:C,3,0)),"")</f>
        <v>INI</v>
      </c>
      <c r="E62" s="8" t="str">
        <f>IFERROR((VLOOKUP(B62,INSCRITOS!A:D,4,0)),"")</f>
        <v>Simão Guerreiro</v>
      </c>
      <c r="F62" s="7" t="str">
        <f>IFERROR((VLOOKUP(B62,INSCRITOS!A:F,6,0)),"")</f>
        <v>M</v>
      </c>
      <c r="G62" s="8" t="str">
        <f>IFERROR((VLOOKUP(B62,INSCRITOS!A:H,8,0)),"")</f>
        <v>Centro de Ciclismo de Portimão</v>
      </c>
      <c r="H62" s="27">
        <v>8.9070601851851863E-3</v>
      </c>
      <c r="I62" s="28">
        <v>95</v>
      </c>
    </row>
    <row r="63" spans="1:9" ht="18" customHeight="1" x14ac:dyDescent="0.25">
      <c r="A63" s="7">
        <v>9</v>
      </c>
      <c r="B63" s="68">
        <v>1355</v>
      </c>
      <c r="C63" s="7">
        <f>IFERROR((VLOOKUP(B63,INSCRITOS!A:B,2,0)),"")</f>
        <v>0</v>
      </c>
      <c r="D63" s="7" t="str">
        <f>IFERROR((VLOOKUP(B63,INSCRITOS!A:C,3,0)),"")</f>
        <v>INI</v>
      </c>
      <c r="E63" s="8" t="str">
        <f>IFERROR((VLOOKUP(B63,INSCRITOS!A:D,4,0)),"")</f>
        <v xml:space="preserve">Miguel Matos </v>
      </c>
      <c r="F63" s="7" t="str">
        <f>IFERROR((VLOOKUP(B63,INSCRITOS!A:F,6,0)),"")</f>
        <v>M</v>
      </c>
      <c r="G63" s="8" t="str">
        <f>IFERROR((VLOOKUP(B63,INSCRITOS!A:H,8,0)),"")</f>
        <v>Triatlo de Faro/ Extra</v>
      </c>
      <c r="H63" s="27">
        <v>8.9159722222222227E-3</v>
      </c>
      <c r="I63" s="76">
        <v>0</v>
      </c>
    </row>
    <row r="64" spans="1:9" ht="18" customHeight="1" x14ac:dyDescent="0.25">
      <c r="A64" s="7">
        <v>10</v>
      </c>
      <c r="B64" s="68">
        <v>5240</v>
      </c>
      <c r="C64" s="7">
        <f>IFERROR((VLOOKUP(B64,INSCRITOS!A:B,2,0)),"")</f>
        <v>0</v>
      </c>
      <c r="D64" s="7" t="str">
        <f>IFERROR((VLOOKUP(B64,INSCRITOS!A:C,3,0)),"")</f>
        <v>INI</v>
      </c>
      <c r="E64" s="8" t="str">
        <f>IFERROR((VLOOKUP(B64,INSCRITOS!A:D,4,0)),"")</f>
        <v xml:space="preserve">Mikhail Alekseev  </v>
      </c>
      <c r="F64" s="7" t="str">
        <f>IFERROR((VLOOKUP(B64,INSCRITOS!A:F,6,0)),"")</f>
        <v>M</v>
      </c>
      <c r="G64" s="8" t="str">
        <f>IFERROR((VLOOKUP(B64,INSCRITOS!A:H,8,0)),"")</f>
        <v>Triatlo de Faro/ Extra</v>
      </c>
      <c r="H64" s="27">
        <v>8.9350694444444451E-3</v>
      </c>
      <c r="I64" s="76">
        <v>0</v>
      </c>
    </row>
    <row r="65" spans="1:9" ht="18" customHeight="1" x14ac:dyDescent="0.25">
      <c r="A65" s="7">
        <v>11</v>
      </c>
      <c r="B65" s="7">
        <v>988</v>
      </c>
      <c r="C65" s="7">
        <f>IFERROR((VLOOKUP(B65,INSCRITOS!A:B,2,0)),"")</f>
        <v>105306</v>
      </c>
      <c r="D65" s="7" t="str">
        <f>IFERROR((VLOOKUP(B65,INSCRITOS!A:C,3,0)),"")</f>
        <v>INI</v>
      </c>
      <c r="E65" s="8" t="str">
        <f>IFERROR((VLOOKUP(B65,INSCRITOS!A:D,4,0)),"")</f>
        <v>Martim Diogo</v>
      </c>
      <c r="F65" s="7" t="str">
        <f>IFERROR((VLOOKUP(B65,INSCRITOS!A:F,6,0)),"")</f>
        <v>M</v>
      </c>
      <c r="G65" s="8" t="str">
        <f>IFERROR((VLOOKUP(B65,INSCRITOS!A:H,8,0)),"")</f>
        <v>Triatlo de Faro</v>
      </c>
      <c r="H65" s="27">
        <v>9.3670138888888883E-3</v>
      </c>
      <c r="I65" s="28">
        <v>94</v>
      </c>
    </row>
    <row r="66" spans="1:9" ht="18" customHeight="1" x14ac:dyDescent="0.25">
      <c r="A66" s="7"/>
      <c r="B66" s="7"/>
      <c r="C66" s="7" t="str">
        <f>IFERROR((VLOOKUP(B66,INSCRITOS!A:B,2,0)),"")</f>
        <v/>
      </c>
      <c r="D66" s="7" t="str">
        <f>IFERROR((VLOOKUP(B66,INSCRITOS!A:C,3,0)),"")</f>
        <v/>
      </c>
      <c r="E66" s="8" t="str">
        <f>IFERROR((VLOOKUP(B66,INSCRITOS!A:D,4,0)),"")</f>
        <v/>
      </c>
      <c r="F66" s="7" t="str">
        <f>IFERROR((VLOOKUP(B66,INSCRITOS!A:F,6,0)),"")</f>
        <v/>
      </c>
      <c r="G66" s="8" t="str">
        <f>IFERROR((VLOOKUP(B66,INSCRITOS!A:H,8,0)),"")</f>
        <v/>
      </c>
      <c r="H66" s="27"/>
      <c r="I66" s="28"/>
    </row>
    <row r="67" spans="1:9" ht="18" customHeight="1" x14ac:dyDescent="0.25">
      <c r="A67" s="1"/>
      <c r="C67" s="1"/>
      <c r="D67" s="1"/>
      <c r="F67" s="1"/>
      <c r="I67" s="32"/>
    </row>
    <row r="68" spans="1:9" ht="18" customHeight="1" x14ac:dyDescent="0.25">
      <c r="A68" s="20" t="s">
        <v>32</v>
      </c>
      <c r="B68" s="18"/>
      <c r="C68" s="20"/>
      <c r="D68" s="20"/>
      <c r="E68" s="20"/>
      <c r="F68" s="20"/>
      <c r="G68" s="20"/>
      <c r="I68" s="20"/>
    </row>
    <row r="69" spans="1:9" x14ac:dyDescent="0.25">
      <c r="A69" s="22" t="s">
        <v>26</v>
      </c>
      <c r="B69" s="22" t="s">
        <v>0</v>
      </c>
      <c r="C69" s="22" t="s">
        <v>1</v>
      </c>
      <c r="D69" s="22" t="s">
        <v>2</v>
      </c>
      <c r="E69" s="22" t="s">
        <v>3</v>
      </c>
      <c r="F69" s="22" t="s">
        <v>5</v>
      </c>
      <c r="G69" s="22" t="s">
        <v>7</v>
      </c>
      <c r="H69" s="24" t="s">
        <v>249</v>
      </c>
      <c r="I69" s="22" t="s">
        <v>27</v>
      </c>
    </row>
    <row r="70" spans="1:9" ht="18" customHeight="1" x14ac:dyDescent="0.25">
      <c r="A70" s="7">
        <v>1</v>
      </c>
      <c r="B70" s="7">
        <v>569</v>
      </c>
      <c r="C70" s="7">
        <f>IFERROR((VLOOKUP(B70,INSCRITOS!A:B,2,0)),"")</f>
        <v>105115</v>
      </c>
      <c r="D70" s="7" t="str">
        <f>IFERROR((VLOOKUP(B70,INSCRITOS!A:C,3,0)),"")</f>
        <v>INI</v>
      </c>
      <c r="E70" s="8" t="str">
        <f>IFERROR((VLOOKUP(B70,INSCRITOS!A:D,4,0)),"")</f>
        <v>Diana Santos</v>
      </c>
      <c r="F70" s="7" t="str">
        <f>IFERROR((VLOOKUP(B70,INSCRITOS!A:F,6,0)),"")</f>
        <v>F</v>
      </c>
      <c r="G70" s="8" t="str">
        <f>IFERROR((VLOOKUP(B70,INSCRITOS!A:H,8,0)),"")</f>
        <v>Fc Ferreiras/ Extra</v>
      </c>
      <c r="H70" s="27">
        <v>8.8162037037037046E-3</v>
      </c>
      <c r="I70" s="76">
        <v>0</v>
      </c>
    </row>
    <row r="71" spans="1:9" ht="18" customHeight="1" x14ac:dyDescent="0.25">
      <c r="A71" s="7">
        <v>2</v>
      </c>
      <c r="B71" s="68">
        <v>5204</v>
      </c>
      <c r="C71" s="7">
        <f>IFERROR((VLOOKUP(B71,INSCRITOS!A:B,2,0)),"")</f>
        <v>0</v>
      </c>
      <c r="D71" s="7" t="str">
        <f>IFERROR((VLOOKUP(B71,INSCRITOS!A:C,3,0)),"")</f>
        <v>INI</v>
      </c>
      <c r="E71" s="8" t="str">
        <f>IFERROR((VLOOKUP(B71,INSCRITOS!A:D,4,0)),"")</f>
        <v>Lara Roque</v>
      </c>
      <c r="F71" s="7" t="str">
        <f>IFERROR((VLOOKUP(B71,INSCRITOS!A:F,6,0)),"")</f>
        <v>F</v>
      </c>
      <c r="G71" s="8" t="str">
        <f>IFERROR((VLOOKUP(B71,INSCRITOS!A:H,8,0)),"")</f>
        <v>Centro de Ciclismo de Portimão/ Extra</v>
      </c>
      <c r="H71" s="27">
        <v>9.6902777777777786E-3</v>
      </c>
      <c r="I71" s="76">
        <v>0</v>
      </c>
    </row>
    <row r="72" spans="1:9" ht="18" customHeight="1" x14ac:dyDescent="0.25">
      <c r="A72" s="7">
        <v>3</v>
      </c>
      <c r="B72" s="68">
        <v>5216</v>
      </c>
      <c r="C72" s="7">
        <f>IFERROR((VLOOKUP(B72,INSCRITOS!A:B,2,0)),"")</f>
        <v>0</v>
      </c>
      <c r="D72" s="7" t="str">
        <f>IFERROR((VLOOKUP(B72,INSCRITOS!A:C,3,0)),"")</f>
        <v>INI</v>
      </c>
      <c r="E72" s="8" t="str">
        <f>IFERROR((VLOOKUP(B72,INSCRITOS!A:D,4,0)),"")</f>
        <v>Laura Santos</v>
      </c>
      <c r="F72" s="7" t="str">
        <f>IFERROR((VLOOKUP(B72,INSCRITOS!A:F,6,0)),"")</f>
        <v>F</v>
      </c>
      <c r="G72" s="8" t="str">
        <f>IFERROR((VLOOKUP(B72,INSCRITOS!A:H,8,0)),"")</f>
        <v>Clube Desportivo Areias São João/ Extra</v>
      </c>
      <c r="H72" s="27">
        <v>9.8210648148148155E-3</v>
      </c>
      <c r="I72" s="76">
        <v>0</v>
      </c>
    </row>
    <row r="73" spans="1:9" ht="18" customHeight="1" x14ac:dyDescent="0.25">
      <c r="A73" s="7">
        <v>4</v>
      </c>
      <c r="B73" s="68">
        <v>5252</v>
      </c>
      <c r="C73" s="7">
        <f>IFERROR((VLOOKUP(B73,INSCRITOS!A:B,2,0)),"")</f>
        <v>0</v>
      </c>
      <c r="D73" s="7" t="str">
        <f>IFERROR((VLOOKUP(B73,INSCRITOS!A:C,3,0)),"")</f>
        <v>INI</v>
      </c>
      <c r="E73" s="8" t="str">
        <f>IFERROR((VLOOKUP(B73,INSCRITOS!A:D,4,0)),"")</f>
        <v xml:space="preserve">Rita Oliveira  </v>
      </c>
      <c r="F73" s="7" t="str">
        <f>IFERROR((VLOOKUP(B73,INSCRITOS!A:F,6,0)),"")</f>
        <v>F</v>
      </c>
      <c r="G73" s="8" t="str">
        <f>IFERROR((VLOOKUP(B73,INSCRITOS!A:H,8,0)),"")</f>
        <v>Triatlo de Faro/ Extra</v>
      </c>
      <c r="H73" s="27">
        <v>1.0288310185185185E-2</v>
      </c>
      <c r="I73" s="76">
        <v>0</v>
      </c>
    </row>
    <row r="74" spans="1:9" ht="18" customHeight="1" x14ac:dyDescent="0.25">
      <c r="A74" s="7">
        <v>5</v>
      </c>
      <c r="B74" s="7">
        <v>1305</v>
      </c>
      <c r="C74" s="7">
        <f>IFERROR((VLOOKUP(B74,INSCRITOS!A:B,2,0)),"")</f>
        <v>105336</v>
      </c>
      <c r="D74" s="7" t="str">
        <f>IFERROR((VLOOKUP(B74,INSCRITOS!A:C,3,0)),"")</f>
        <v>INI</v>
      </c>
      <c r="E74" s="8" t="str">
        <f>IFERROR((VLOOKUP(B74,INSCRITOS!A:D,4,0)),"")</f>
        <v>Leonor Lima Cabrita</v>
      </c>
      <c r="F74" s="7" t="str">
        <f>IFERROR((VLOOKUP(B74,INSCRITOS!A:F,6,0)),"")</f>
        <v>F</v>
      </c>
      <c r="G74" s="8" t="str">
        <f>IFERROR((VLOOKUP(B74,INSCRITOS!A:H,8,0)),"")</f>
        <v>Triatlo de Faro</v>
      </c>
      <c r="H74" s="27">
        <v>1.1397337962962965E-2</v>
      </c>
      <c r="I74" s="28">
        <v>100</v>
      </c>
    </row>
    <row r="75" spans="1:9" ht="18" customHeight="1" x14ac:dyDescent="0.25">
      <c r="A75" s="7">
        <v>6</v>
      </c>
      <c r="B75" s="7">
        <v>5211</v>
      </c>
      <c r="C75" s="7">
        <f>IFERROR((VLOOKUP(B75,INSCRITOS!A:B,2,0)),"")</f>
        <v>105116</v>
      </c>
      <c r="D75" s="7" t="str">
        <f>IFERROR((VLOOKUP(B75,INSCRITOS!A:C,3,0)),"")</f>
        <v>INI</v>
      </c>
      <c r="E75" s="8" t="str">
        <f>IFERROR((VLOOKUP(B75,INSCRITOS!A:D,4,0)),"")</f>
        <v>Joana Silva</v>
      </c>
      <c r="F75" s="7" t="str">
        <f>IFERROR((VLOOKUP(B75,INSCRITOS!A:F,6,0)),"")</f>
        <v>F</v>
      </c>
      <c r="G75" s="8" t="str">
        <f>IFERROR((VLOOKUP(B75,INSCRITOS!A:H,8,0)),"")</f>
        <v>Fc Ferreiras</v>
      </c>
      <c r="H75" s="27">
        <v>1.2791666666666668E-2</v>
      </c>
      <c r="I75" s="28">
        <v>99</v>
      </c>
    </row>
    <row r="76" spans="1:9" ht="18" customHeight="1" x14ac:dyDescent="0.25">
      <c r="A76" s="1"/>
      <c r="C76" s="1"/>
      <c r="D76" s="1"/>
      <c r="F76" s="1"/>
    </row>
    <row r="77" spans="1:9" x14ac:dyDescent="0.25">
      <c r="A77" s="20" t="s">
        <v>33</v>
      </c>
      <c r="B77" s="18"/>
      <c r="C77" s="20"/>
      <c r="D77" s="20"/>
      <c r="E77" s="20"/>
      <c r="F77" s="20"/>
      <c r="G77" s="20"/>
      <c r="H77" s="21"/>
      <c r="I77" s="20"/>
    </row>
    <row r="78" spans="1:9" x14ac:dyDescent="0.25">
      <c r="A78" s="22" t="s">
        <v>26</v>
      </c>
      <c r="B78" s="22" t="s">
        <v>0</v>
      </c>
      <c r="C78" s="22" t="s">
        <v>1</v>
      </c>
      <c r="D78" s="22" t="s">
        <v>2</v>
      </c>
      <c r="E78" s="22" t="s">
        <v>3</v>
      </c>
      <c r="F78" s="22" t="s">
        <v>5</v>
      </c>
      <c r="G78" s="22" t="s">
        <v>7</v>
      </c>
      <c r="H78" s="24" t="s">
        <v>249</v>
      </c>
      <c r="I78" s="22" t="s">
        <v>27</v>
      </c>
    </row>
    <row r="79" spans="1:9" ht="18" customHeight="1" x14ac:dyDescent="0.25">
      <c r="A79" s="7">
        <v>1</v>
      </c>
      <c r="B79" s="68">
        <v>5229</v>
      </c>
      <c r="C79" s="7">
        <f>IFERROR((VLOOKUP(B79,INSCRITOS!A:B,2,0)),"")</f>
        <v>0</v>
      </c>
      <c r="D79" s="7" t="str">
        <f>IFERROR((VLOOKUP(B79,INSCRITOS!A:C,3,0)),"")</f>
        <v>JUV</v>
      </c>
      <c r="E79" s="8" t="str">
        <f>IFERROR((VLOOKUP(B79,INSCRITOS!A:D,4,0)),"")</f>
        <v>Diogo Coelho</v>
      </c>
      <c r="F79" s="7" t="str">
        <f>IFERROR((VLOOKUP(B79,INSCRITOS!A:F,6,0)),"")</f>
        <v>M</v>
      </c>
      <c r="G79" s="8" t="str">
        <f>IFERROR((VLOOKUP(B79,INSCRITOS!A:H,8,0)),"")</f>
        <v>Clube Desportivo Areias São João/ Extra</v>
      </c>
      <c r="H79" s="27">
        <v>1.1663194444444447E-2</v>
      </c>
      <c r="I79" s="76">
        <v>0</v>
      </c>
    </row>
    <row r="80" spans="1:9" ht="18" customHeight="1" x14ac:dyDescent="0.25">
      <c r="A80" s="7">
        <v>2</v>
      </c>
      <c r="B80" s="68">
        <v>5223</v>
      </c>
      <c r="C80" s="7">
        <f>IFERROR((VLOOKUP(B80,INSCRITOS!A:B,2,0)),"")</f>
        <v>0</v>
      </c>
      <c r="D80" s="7" t="str">
        <f>IFERROR((VLOOKUP(B80,INSCRITOS!A:C,3,0)),"")</f>
        <v>JUV</v>
      </c>
      <c r="E80" s="8" t="str">
        <f>IFERROR((VLOOKUP(B80,INSCRITOS!A:D,4,0)),"")</f>
        <v>Rodrigo Moreno</v>
      </c>
      <c r="F80" s="7" t="str">
        <f>IFERROR((VLOOKUP(B80,INSCRITOS!A:F,6,0)),"")</f>
        <v>M</v>
      </c>
      <c r="G80" s="8" t="str">
        <f>IFERROR((VLOOKUP(B80,INSCRITOS!A:H,8,0)),"")</f>
        <v>Clube Desportivo Areias São João/ Extra</v>
      </c>
      <c r="H80" s="27">
        <v>1.232662037037037E-2</v>
      </c>
      <c r="I80" s="76">
        <v>0</v>
      </c>
    </row>
    <row r="81" spans="1:9" ht="18" customHeight="1" x14ac:dyDescent="0.25">
      <c r="A81" s="7">
        <v>3</v>
      </c>
      <c r="B81" s="68">
        <v>5215</v>
      </c>
      <c r="C81" s="7">
        <f>IFERROR((VLOOKUP(B81,INSCRITOS!A:B,2,0)),"")</f>
        <v>0</v>
      </c>
      <c r="D81" s="7" t="str">
        <f>IFERROR((VLOOKUP(B81,INSCRITOS!A:C,3,0)),"")</f>
        <v>JUV</v>
      </c>
      <c r="E81" s="8" t="str">
        <f>IFERROR((VLOOKUP(B81,INSCRITOS!A:D,4,0)),"")</f>
        <v>Diogo Pinho</v>
      </c>
      <c r="F81" s="7" t="str">
        <f>IFERROR((VLOOKUP(B81,INSCRITOS!A:F,6,0)),"")</f>
        <v>M</v>
      </c>
      <c r="G81" s="8" t="str">
        <f>IFERROR((VLOOKUP(B81,INSCRITOS!A:H,8,0)),"")</f>
        <v>Clube Desportivo Areias São João/ Extra</v>
      </c>
      <c r="H81" s="27">
        <v>1.2862152777777776E-2</v>
      </c>
      <c r="I81" s="76">
        <v>0</v>
      </c>
    </row>
    <row r="82" spans="1:9" ht="18" customHeight="1" x14ac:dyDescent="0.25">
      <c r="A82" s="7">
        <v>4</v>
      </c>
      <c r="B82" s="68">
        <v>5207</v>
      </c>
      <c r="C82" s="7">
        <f>IFERROR((VLOOKUP(B82,INSCRITOS!A:B,2,0)),"")</f>
        <v>0</v>
      </c>
      <c r="D82" s="7" t="str">
        <f>IFERROR((VLOOKUP(B82,INSCRITOS!A:C,3,0)),"")</f>
        <v>JUV</v>
      </c>
      <c r="E82" s="8" t="str">
        <f>IFERROR((VLOOKUP(B82,INSCRITOS!A:D,4,0)),"")</f>
        <v>Carlos António</v>
      </c>
      <c r="F82" s="7" t="str">
        <f>IFERROR((VLOOKUP(B82,INSCRITOS!A:F,6,0)),"")</f>
        <v>M</v>
      </c>
      <c r="G82" s="8" t="str">
        <f>IFERROR((VLOOKUP(B82,INSCRITOS!A:H,8,0)),"")</f>
        <v>Centro de Ciclismo de Portimão/ Extra</v>
      </c>
      <c r="H82" s="27">
        <v>1.3874768518518517E-2</v>
      </c>
      <c r="I82" s="76">
        <v>0</v>
      </c>
    </row>
    <row r="83" spans="1:9" ht="18" customHeight="1" x14ac:dyDescent="0.25">
      <c r="A83" s="1"/>
      <c r="B83" s="30"/>
      <c r="C83" s="1"/>
      <c r="D83" s="1"/>
      <c r="F83" s="1"/>
      <c r="H83" s="34"/>
      <c r="I83" s="31"/>
    </row>
    <row r="84" spans="1:9" ht="18" customHeight="1" x14ac:dyDescent="0.25">
      <c r="A84" s="20" t="s">
        <v>34</v>
      </c>
      <c r="B84" s="18"/>
      <c r="C84" s="20"/>
      <c r="D84" s="20"/>
      <c r="E84" s="20"/>
      <c r="F84" s="20"/>
      <c r="G84" s="20"/>
      <c r="H84" s="34"/>
      <c r="I84" s="20"/>
    </row>
    <row r="85" spans="1:9" x14ac:dyDescent="0.25">
      <c r="A85" s="22" t="s">
        <v>26</v>
      </c>
      <c r="B85" s="22" t="s">
        <v>0</v>
      </c>
      <c r="C85" s="22" t="s">
        <v>1</v>
      </c>
      <c r="D85" s="22" t="s">
        <v>2</v>
      </c>
      <c r="E85" s="22" t="s">
        <v>3</v>
      </c>
      <c r="F85" s="22" t="s">
        <v>5</v>
      </c>
      <c r="G85" s="22" t="s">
        <v>7</v>
      </c>
      <c r="H85" s="24" t="s">
        <v>249</v>
      </c>
      <c r="I85" s="22" t="s">
        <v>27</v>
      </c>
    </row>
    <row r="86" spans="1:9" ht="18" customHeight="1" x14ac:dyDescent="0.25">
      <c r="A86" s="7"/>
      <c r="B86" s="25"/>
      <c r="C86" s="7" t="str">
        <f>IFERROR((VLOOKUP(B86,INSCRITOS!A:B,2,0)),"")</f>
        <v/>
      </c>
      <c r="D86" s="7" t="str">
        <f>IFERROR((VLOOKUP(B86,INSCRITOS!A:C,3,0)),"")</f>
        <v/>
      </c>
      <c r="E86" s="8" t="str">
        <f>IFERROR((VLOOKUP(B86,INSCRITOS!A:D,4,0)),"")</f>
        <v/>
      </c>
      <c r="F86" s="7" t="str">
        <f>IFERROR((VLOOKUP(B86,INSCRITOS!A:F,6,0)),"")</f>
        <v/>
      </c>
      <c r="G86" s="8" t="str">
        <f>IFERROR((VLOOKUP(B86,INSCRITOS!A:H,8,0)),"")</f>
        <v/>
      </c>
      <c r="H86" s="27"/>
      <c r="I86" s="28"/>
    </row>
    <row r="87" spans="1:9" ht="18" customHeight="1" x14ac:dyDescent="0.25">
      <c r="A87" s="7"/>
      <c r="B87" s="25"/>
      <c r="C87" s="7" t="str">
        <f>IFERROR((VLOOKUP(B87,INSCRITOS!A:B,2,0)),"")</f>
        <v/>
      </c>
      <c r="D87" s="7" t="str">
        <f>IFERROR((VLOOKUP(B87,INSCRITOS!A:C,3,0)),"")</f>
        <v/>
      </c>
      <c r="E87" s="8" t="str">
        <f>IFERROR((VLOOKUP(B87,INSCRITOS!A:D,4,0)),"")</f>
        <v/>
      </c>
      <c r="F87" s="7" t="str">
        <f>IFERROR((VLOOKUP(B87,INSCRITOS!A:F,6,0)),"")</f>
        <v/>
      </c>
      <c r="G87" s="8" t="str">
        <f>IFERROR((VLOOKUP(B87,INSCRITOS!A:H,8,0)),"")</f>
        <v/>
      </c>
      <c r="H87" s="27"/>
      <c r="I87" s="28"/>
    </row>
    <row r="88" spans="1:9" x14ac:dyDescent="0.25">
      <c r="A88" s="1"/>
      <c r="C88" s="1"/>
      <c r="D88" s="1"/>
      <c r="F88" s="1"/>
      <c r="I88" s="35"/>
    </row>
    <row r="89" spans="1:9" x14ac:dyDescent="0.25">
      <c r="A89" s="20" t="s">
        <v>35</v>
      </c>
      <c r="B89" s="18"/>
      <c r="C89" s="20"/>
      <c r="D89" s="20"/>
      <c r="E89" s="20"/>
      <c r="F89" s="20"/>
      <c r="G89" s="20"/>
      <c r="I89" s="20"/>
    </row>
    <row r="90" spans="1:9" x14ac:dyDescent="0.25">
      <c r="A90" s="22" t="s">
        <v>26</v>
      </c>
      <c r="B90" s="22" t="s">
        <v>0</v>
      </c>
      <c r="C90" s="22" t="s">
        <v>1</v>
      </c>
      <c r="D90" s="22" t="s">
        <v>2</v>
      </c>
      <c r="E90" s="22" t="s">
        <v>3</v>
      </c>
      <c r="F90" s="22" t="s">
        <v>5</v>
      </c>
      <c r="G90" s="22" t="s">
        <v>7</v>
      </c>
      <c r="H90" s="24" t="s">
        <v>249</v>
      </c>
      <c r="I90" s="22" t="s">
        <v>27</v>
      </c>
    </row>
    <row r="91" spans="1:9" ht="15" x14ac:dyDescent="0.25">
      <c r="A91" s="7">
        <v>1</v>
      </c>
      <c r="B91" s="7">
        <v>1769</v>
      </c>
      <c r="C91" s="7">
        <f>IFERROR((VLOOKUP(B91,INSCRITOS!A:B,2,0)),"")</f>
        <v>106001</v>
      </c>
      <c r="D91" s="7" t="str">
        <f>IFERROR((VLOOKUP(B91,INSCRITOS!A:C,3,0)),"")</f>
        <v>CAD</v>
      </c>
      <c r="E91" s="8" t="str">
        <f>IFERROR((VLOOKUP(B91,INSCRITOS!A:D,4,0)),"")</f>
        <v>Miguel Martins</v>
      </c>
      <c r="F91" s="7" t="str">
        <f>IFERROR((VLOOKUP(B91,INSCRITOS!A:F,6,0)),"")</f>
        <v>M</v>
      </c>
      <c r="G91" s="8" t="str">
        <f>IFERROR((VLOOKUP(B91,INSCRITOS!A:H,8,0)),"")</f>
        <v>Triatlo de Faro</v>
      </c>
      <c r="H91" s="27">
        <v>1.1485879629629629E-2</v>
      </c>
      <c r="I91" s="36">
        <v>100</v>
      </c>
    </row>
    <row r="92" spans="1:9" ht="15" x14ac:dyDescent="0.25">
      <c r="A92" s="7">
        <v>2</v>
      </c>
      <c r="B92" s="7">
        <v>1788</v>
      </c>
      <c r="C92" s="7">
        <f>IFERROR((VLOOKUP(B92,INSCRITOS!A:B,2,0)),"")</f>
        <v>105999</v>
      </c>
      <c r="D92" s="7" t="str">
        <f>IFERROR((VLOOKUP(B92,INSCRITOS!A:C,3,0)),"")</f>
        <v>CAD</v>
      </c>
      <c r="E92" s="8" t="str">
        <f>IFERROR((VLOOKUP(B92,INSCRITOS!A:D,4,0)),"")</f>
        <v>Rafael Alemão</v>
      </c>
      <c r="F92" s="7" t="str">
        <f>IFERROR((VLOOKUP(B92,INSCRITOS!A:F,6,0)),"")</f>
        <v>M</v>
      </c>
      <c r="G92" s="8" t="str">
        <f>IFERROR((VLOOKUP(B92,INSCRITOS!A:H,8,0)),"")</f>
        <v>PORTINADO</v>
      </c>
      <c r="H92" s="27">
        <v>1.1892013888888891E-2</v>
      </c>
      <c r="I92" s="36">
        <v>99</v>
      </c>
    </row>
    <row r="93" spans="1:9" x14ac:dyDescent="0.25">
      <c r="A93" s="7"/>
      <c r="B93" s="29"/>
      <c r="C93" s="7" t="str">
        <f>IFERROR((VLOOKUP(B93,INSCRITOS!A:B,2,0)),"")</f>
        <v/>
      </c>
      <c r="D93" s="7" t="str">
        <f>IFERROR((VLOOKUP(B93,INSCRITOS!A:C,3,0)),"")</f>
        <v/>
      </c>
      <c r="E93" s="8" t="str">
        <f>IFERROR((VLOOKUP(B93,INSCRITOS!A:D,4,0)),"")</f>
        <v/>
      </c>
      <c r="F93" s="7" t="str">
        <f>IFERROR((VLOOKUP(B93,INSCRITOS!A:F,6,0)),"")</f>
        <v/>
      </c>
      <c r="G93" s="8" t="str">
        <f>IFERROR((VLOOKUP(B93,INSCRITOS!A:H,8,0)),"")</f>
        <v/>
      </c>
      <c r="H93" s="27"/>
      <c r="I93" s="36"/>
    </row>
    <row r="94" spans="1:9" x14ac:dyDescent="0.25">
      <c r="A94" s="1"/>
      <c r="C94" s="1"/>
      <c r="D94" s="1"/>
      <c r="F94" s="1"/>
      <c r="H94" s="37"/>
    </row>
    <row r="95" spans="1:9" x14ac:dyDescent="0.25">
      <c r="A95" s="20" t="s">
        <v>253</v>
      </c>
      <c r="B95" s="18"/>
      <c r="C95" s="20"/>
      <c r="D95" s="20"/>
      <c r="E95" s="20"/>
      <c r="F95" s="20"/>
      <c r="G95" s="20"/>
      <c r="I95" s="20"/>
    </row>
    <row r="96" spans="1:9" x14ac:dyDescent="0.25">
      <c r="A96" s="22" t="s">
        <v>26</v>
      </c>
      <c r="B96" s="22" t="s">
        <v>0</v>
      </c>
      <c r="C96" s="22" t="s">
        <v>1</v>
      </c>
      <c r="D96" s="22" t="s">
        <v>2</v>
      </c>
      <c r="E96" s="22" t="s">
        <v>3</v>
      </c>
      <c r="F96" s="22" t="s">
        <v>5</v>
      </c>
      <c r="G96" s="22" t="s">
        <v>7</v>
      </c>
      <c r="H96" s="24" t="s">
        <v>249</v>
      </c>
      <c r="I96" s="22" t="s">
        <v>27</v>
      </c>
    </row>
    <row r="97" spans="1:12" ht="15" x14ac:dyDescent="0.25">
      <c r="A97" s="7">
        <v>1</v>
      </c>
      <c r="B97" s="7">
        <v>1802</v>
      </c>
      <c r="C97" s="7">
        <f>IFERROR((VLOOKUP(B97,INSCRITOS!A:B,2,0)),"")</f>
        <v>106879</v>
      </c>
      <c r="D97" s="7" t="str">
        <f>IFERROR((VLOOKUP(B97,INSCRITOS!A:C,3,0)),"")</f>
        <v>CAD</v>
      </c>
      <c r="E97" s="8" t="str">
        <f>IFERROR((VLOOKUP(B97,INSCRITOS!A:D,4,0)),"")</f>
        <v xml:space="preserve">Joana Marques </v>
      </c>
      <c r="F97" s="7" t="str">
        <f>IFERROR((VLOOKUP(B97,INSCRITOS!A:F,6,0)),"")</f>
        <v>F</v>
      </c>
      <c r="G97" s="8" t="str">
        <f>IFERROR((VLOOKUP(B97,INSCRITOS!A:H,8,0)),"")</f>
        <v>PORTINADO</v>
      </c>
      <c r="H97" s="27">
        <v>2.0533101851851854E-2</v>
      </c>
      <c r="I97" s="36">
        <v>100</v>
      </c>
      <c r="L97" s="59"/>
    </row>
    <row r="98" spans="1:12" x14ac:dyDescent="0.25">
      <c r="A98" s="1"/>
      <c r="C98" s="1"/>
      <c r="D98" s="1"/>
      <c r="F98" s="1"/>
      <c r="H98" s="37"/>
    </row>
    <row r="99" spans="1:12" x14ac:dyDescent="0.25">
      <c r="H99" s="37"/>
    </row>
    <row r="100" spans="1:12" x14ac:dyDescent="0.25">
      <c r="F100" s="71" t="s">
        <v>36</v>
      </c>
      <c r="G100" s="72"/>
      <c r="H100" s="73"/>
    </row>
    <row r="101" spans="1:12" x14ac:dyDescent="0.25">
      <c r="F101" s="38" t="s">
        <v>26</v>
      </c>
      <c r="G101" s="39" t="s">
        <v>7</v>
      </c>
      <c r="H101" s="38" t="s">
        <v>27</v>
      </c>
    </row>
    <row r="102" spans="1:12" x14ac:dyDescent="0.25">
      <c r="F102" s="40">
        <v>1</v>
      </c>
      <c r="G102" s="41" t="s">
        <v>281</v>
      </c>
      <c r="H102" s="42">
        <v>686</v>
      </c>
    </row>
    <row r="103" spans="1:12" x14ac:dyDescent="0.25">
      <c r="F103" s="40">
        <v>2</v>
      </c>
      <c r="G103" s="41" t="s">
        <v>295</v>
      </c>
      <c r="H103" s="42">
        <v>496</v>
      </c>
    </row>
    <row r="104" spans="1:12" x14ac:dyDescent="0.25">
      <c r="F104" s="40">
        <v>3</v>
      </c>
      <c r="G104" s="41" t="s">
        <v>261</v>
      </c>
      <c r="H104" s="42">
        <v>493</v>
      </c>
    </row>
    <row r="105" spans="1:12" x14ac:dyDescent="0.25">
      <c r="F105" s="40">
        <v>4</v>
      </c>
      <c r="G105" s="41" t="s">
        <v>255</v>
      </c>
      <c r="H105" s="42">
        <v>194</v>
      </c>
    </row>
    <row r="106" spans="1:12" x14ac:dyDescent="0.25">
      <c r="F106" s="40">
        <v>5</v>
      </c>
      <c r="G106" s="41" t="s">
        <v>273</v>
      </c>
      <c r="H106" s="42">
        <v>100</v>
      </c>
    </row>
  </sheetData>
  <sortState ref="B90:I93">
    <sortCondition ref="H90:H93"/>
  </sortState>
  <mergeCells count="1">
    <mergeCell ref="F100:H100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portrait" horizontalDpi="300" verticalDpi="300"/>
  <rowBreaks count="3" manualBreakCount="3">
    <brk id="30" max="16383" man="1"/>
    <brk id="52" max="16383" man="1"/>
    <brk id="8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B21" sqref="B21"/>
    </sheetView>
  </sheetViews>
  <sheetFormatPr defaultRowHeight="15" x14ac:dyDescent="0.25"/>
  <cols>
    <col min="1" max="1" width="9.5703125" customWidth="1"/>
    <col min="2" max="2" width="29.42578125" bestFit="1" customWidth="1"/>
  </cols>
  <sheetData>
    <row r="1" spans="1:7" ht="15.75" x14ac:dyDescent="0.25">
      <c r="A1" s="12" t="s">
        <v>330</v>
      </c>
      <c r="B1" s="13"/>
      <c r="C1" s="14"/>
      <c r="D1" s="14"/>
      <c r="E1" s="12"/>
      <c r="F1" s="12"/>
      <c r="G1" s="57"/>
    </row>
    <row r="2" spans="1:7" ht="15.75" x14ac:dyDescent="0.25">
      <c r="A2" s="12" t="s">
        <v>331</v>
      </c>
      <c r="B2" s="13"/>
      <c r="C2" s="14"/>
      <c r="D2" s="14"/>
      <c r="E2" s="12"/>
      <c r="F2" s="12"/>
      <c r="G2" s="57"/>
    </row>
    <row r="3" spans="1:7" ht="15.75" x14ac:dyDescent="0.25">
      <c r="A3" s="47"/>
      <c r="B3" s="47"/>
      <c r="C3" s="47"/>
    </row>
    <row r="4" spans="1:7" ht="15.75" x14ac:dyDescent="0.25">
      <c r="A4" s="74" t="s">
        <v>36</v>
      </c>
      <c r="B4" s="74"/>
      <c r="C4" s="74"/>
    </row>
    <row r="5" spans="1:7" ht="15.75" x14ac:dyDescent="0.25">
      <c r="A5" s="48"/>
    </row>
    <row r="6" spans="1:7" ht="15.75" x14ac:dyDescent="0.25">
      <c r="A6" s="75" t="s">
        <v>36</v>
      </c>
      <c r="B6" s="75"/>
      <c r="C6" s="75"/>
    </row>
    <row r="7" spans="1:7" ht="15.75" x14ac:dyDescent="0.25">
      <c r="A7" s="38" t="s">
        <v>26</v>
      </c>
      <c r="B7" s="39" t="s">
        <v>7</v>
      </c>
      <c r="C7" s="38" t="s">
        <v>27</v>
      </c>
    </row>
    <row r="8" spans="1:7" x14ac:dyDescent="0.25">
      <c r="A8" s="40">
        <v>1</v>
      </c>
      <c r="B8" s="41" t="s">
        <v>255</v>
      </c>
      <c r="C8" s="42">
        <f>SUMIF('Escalões Jov'!G:G,'Clubes Jov'!B8,'Escalões Jov'!I:I)</f>
        <v>194</v>
      </c>
    </row>
    <row r="9" spans="1:7" x14ac:dyDescent="0.25">
      <c r="A9" s="40">
        <v>2</v>
      </c>
      <c r="B9" s="41" t="s">
        <v>261</v>
      </c>
      <c r="C9" s="42">
        <f>SUMIF('Escalões Jov'!G:G,'Clubes Jov'!B9,'Escalões Jov'!I:I)</f>
        <v>493</v>
      </c>
    </row>
    <row r="10" spans="1:7" x14ac:dyDescent="0.25">
      <c r="A10" s="40">
        <v>3</v>
      </c>
      <c r="B10" s="43" t="s">
        <v>273</v>
      </c>
      <c r="C10" s="42">
        <f>SUMIF('Escalões Jov'!G:G,'Clubes Jov'!B10,'Escalões Jov'!I:I)</f>
        <v>100</v>
      </c>
    </row>
    <row r="11" spans="1:7" x14ac:dyDescent="0.25">
      <c r="A11" s="40">
        <v>4</v>
      </c>
      <c r="B11" s="64" t="s">
        <v>295</v>
      </c>
      <c r="C11" s="42">
        <f>SUMIF('Escalões Jov'!G:G,'Clubes Jov'!B11,'Escalões Jov'!I:I)</f>
        <v>496</v>
      </c>
    </row>
    <row r="12" spans="1:7" x14ac:dyDescent="0.25">
      <c r="A12" s="40">
        <v>5</v>
      </c>
      <c r="B12" s="64" t="s">
        <v>281</v>
      </c>
      <c r="C12" s="42">
        <f>SUMIF('Escalões Jov'!G:G,'Clubes Jov'!B12,'Escalões Jov'!I:I)</f>
        <v>686</v>
      </c>
    </row>
  </sheetData>
  <mergeCells count="2">
    <mergeCell ref="A4:C4"/>
    <mergeCell ref="A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F11" sqref="F11"/>
    </sheetView>
  </sheetViews>
  <sheetFormatPr defaultRowHeight="15" x14ac:dyDescent="0.25"/>
  <sheetData>
    <row r="1" spans="1:2" x14ac:dyDescent="0.25">
      <c r="A1" s="49"/>
      <c r="B1" s="50" t="s">
        <v>37</v>
      </c>
    </row>
    <row r="2" spans="1:2" x14ac:dyDescent="0.25">
      <c r="A2" s="49" t="s">
        <v>38</v>
      </c>
      <c r="B2" s="51">
        <v>100</v>
      </c>
    </row>
    <row r="3" spans="1:2" x14ac:dyDescent="0.25">
      <c r="A3" s="49" t="s">
        <v>39</v>
      </c>
      <c r="B3" s="52">
        <v>99</v>
      </c>
    </row>
    <row r="4" spans="1:2" x14ac:dyDescent="0.25">
      <c r="A4" s="49" t="s">
        <v>40</v>
      </c>
      <c r="B4" s="52">
        <v>98</v>
      </c>
    </row>
    <row r="5" spans="1:2" x14ac:dyDescent="0.25">
      <c r="A5" s="49" t="s">
        <v>41</v>
      </c>
      <c r="B5" s="51">
        <v>97</v>
      </c>
    </row>
    <row r="6" spans="1:2" x14ac:dyDescent="0.25">
      <c r="A6" s="49" t="s">
        <v>42</v>
      </c>
      <c r="B6" s="52">
        <v>96</v>
      </c>
    </row>
    <row r="7" spans="1:2" x14ac:dyDescent="0.25">
      <c r="A7" s="49" t="s">
        <v>43</v>
      </c>
      <c r="B7" s="52">
        <v>95</v>
      </c>
    </row>
    <row r="8" spans="1:2" x14ac:dyDescent="0.25">
      <c r="A8" s="49" t="s">
        <v>44</v>
      </c>
      <c r="B8" s="51">
        <v>94</v>
      </c>
    </row>
    <row r="9" spans="1:2" x14ac:dyDescent="0.25">
      <c r="A9" s="49" t="s">
        <v>45</v>
      </c>
      <c r="B9" s="52">
        <v>93</v>
      </c>
    </row>
    <row r="10" spans="1:2" x14ac:dyDescent="0.25">
      <c r="A10" s="49" t="s">
        <v>46</v>
      </c>
      <c r="B10" s="52">
        <v>92</v>
      </c>
    </row>
    <row r="11" spans="1:2" x14ac:dyDescent="0.25">
      <c r="A11" s="49" t="s">
        <v>47</v>
      </c>
      <c r="B11" s="51">
        <v>91</v>
      </c>
    </row>
    <row r="12" spans="1:2" x14ac:dyDescent="0.25">
      <c r="A12" s="49" t="s">
        <v>48</v>
      </c>
      <c r="B12" s="52">
        <v>90</v>
      </c>
    </row>
    <row r="13" spans="1:2" x14ac:dyDescent="0.25">
      <c r="A13" s="49" t="s">
        <v>49</v>
      </c>
      <c r="B13" s="52">
        <v>89</v>
      </c>
    </row>
    <row r="14" spans="1:2" x14ac:dyDescent="0.25">
      <c r="A14" s="49" t="s">
        <v>50</v>
      </c>
      <c r="B14" s="51">
        <v>88</v>
      </c>
    </row>
    <row r="15" spans="1:2" x14ac:dyDescent="0.25">
      <c r="A15" s="49" t="s">
        <v>51</v>
      </c>
      <c r="B15" s="52">
        <v>87</v>
      </c>
    </row>
    <row r="16" spans="1:2" x14ac:dyDescent="0.25">
      <c r="A16" s="49" t="s">
        <v>52</v>
      </c>
      <c r="B16" s="52">
        <v>86</v>
      </c>
    </row>
    <row r="17" spans="1:2" x14ac:dyDescent="0.25">
      <c r="A17" s="49" t="s">
        <v>53</v>
      </c>
      <c r="B17" s="51">
        <v>85</v>
      </c>
    </row>
    <row r="18" spans="1:2" x14ac:dyDescent="0.25">
      <c r="A18" s="49" t="s">
        <v>54</v>
      </c>
      <c r="B18" s="52">
        <v>84</v>
      </c>
    </row>
    <row r="19" spans="1:2" x14ac:dyDescent="0.25">
      <c r="A19" s="49" t="s">
        <v>55</v>
      </c>
      <c r="B19" s="52">
        <v>83</v>
      </c>
    </row>
    <row r="20" spans="1:2" x14ac:dyDescent="0.25">
      <c r="A20" s="49" t="s">
        <v>56</v>
      </c>
      <c r="B20" s="51">
        <v>82</v>
      </c>
    </row>
    <row r="21" spans="1:2" x14ac:dyDescent="0.25">
      <c r="A21" s="49" t="s">
        <v>57</v>
      </c>
      <c r="B21" s="52">
        <v>81</v>
      </c>
    </row>
    <row r="22" spans="1:2" x14ac:dyDescent="0.25">
      <c r="A22" s="49" t="s">
        <v>58</v>
      </c>
      <c r="B22" s="52">
        <v>80</v>
      </c>
    </row>
    <row r="23" spans="1:2" x14ac:dyDescent="0.25">
      <c r="A23" s="49" t="s">
        <v>59</v>
      </c>
      <c r="B23" s="51">
        <v>79</v>
      </c>
    </row>
    <row r="24" spans="1:2" x14ac:dyDescent="0.25">
      <c r="A24" s="49" t="s">
        <v>60</v>
      </c>
      <c r="B24" s="52">
        <v>78</v>
      </c>
    </row>
    <row r="25" spans="1:2" x14ac:dyDescent="0.25">
      <c r="A25" s="49" t="s">
        <v>61</v>
      </c>
      <c r="B25" s="52">
        <v>77</v>
      </c>
    </row>
    <row r="26" spans="1:2" x14ac:dyDescent="0.25">
      <c r="A26" s="49" t="s">
        <v>62</v>
      </c>
      <c r="B26" s="51">
        <v>76</v>
      </c>
    </row>
    <row r="27" spans="1:2" x14ac:dyDescent="0.25">
      <c r="A27" s="49" t="s">
        <v>63</v>
      </c>
      <c r="B27" s="52">
        <v>75</v>
      </c>
    </row>
    <row r="28" spans="1:2" x14ac:dyDescent="0.25">
      <c r="A28" s="49" t="s">
        <v>64</v>
      </c>
      <c r="B28" s="52">
        <v>74</v>
      </c>
    </row>
    <row r="29" spans="1:2" x14ac:dyDescent="0.25">
      <c r="A29" s="49" t="s">
        <v>65</v>
      </c>
      <c r="B29" s="51">
        <v>73</v>
      </c>
    </row>
    <row r="30" spans="1:2" x14ac:dyDescent="0.25">
      <c r="A30" s="49" t="s">
        <v>66</v>
      </c>
      <c r="B30" s="52">
        <v>72</v>
      </c>
    </row>
    <row r="31" spans="1:2" x14ac:dyDescent="0.25">
      <c r="A31" s="49" t="s">
        <v>67</v>
      </c>
      <c r="B31" s="52">
        <v>71</v>
      </c>
    </row>
    <row r="32" spans="1:2" x14ac:dyDescent="0.25">
      <c r="A32" s="49" t="s">
        <v>68</v>
      </c>
      <c r="B32" s="51">
        <v>70</v>
      </c>
    </row>
    <row r="33" spans="1:2" x14ac:dyDescent="0.25">
      <c r="A33" s="49" t="s">
        <v>69</v>
      </c>
      <c r="B33" s="52">
        <v>69</v>
      </c>
    </row>
    <row r="34" spans="1:2" x14ac:dyDescent="0.25">
      <c r="A34" s="49" t="s">
        <v>70</v>
      </c>
      <c r="B34" s="52">
        <v>68</v>
      </c>
    </row>
    <row r="35" spans="1:2" x14ac:dyDescent="0.25">
      <c r="A35" s="49" t="s">
        <v>71</v>
      </c>
      <c r="B35" s="51">
        <v>67</v>
      </c>
    </row>
    <row r="36" spans="1:2" x14ac:dyDescent="0.25">
      <c r="A36" s="49" t="s">
        <v>72</v>
      </c>
      <c r="B36" s="52">
        <v>66</v>
      </c>
    </row>
    <row r="37" spans="1:2" x14ac:dyDescent="0.25">
      <c r="A37" s="49" t="s">
        <v>73</v>
      </c>
      <c r="B37" s="52">
        <v>65</v>
      </c>
    </row>
    <row r="38" spans="1:2" x14ac:dyDescent="0.25">
      <c r="A38" s="49" t="s">
        <v>74</v>
      </c>
      <c r="B38" s="51">
        <v>64</v>
      </c>
    </row>
    <row r="39" spans="1:2" x14ac:dyDescent="0.25">
      <c r="A39" s="49" t="s">
        <v>75</v>
      </c>
      <c r="B39" s="52">
        <v>63</v>
      </c>
    </row>
    <row r="40" spans="1:2" x14ac:dyDescent="0.25">
      <c r="A40" s="49" t="s">
        <v>76</v>
      </c>
      <c r="B40" s="52">
        <v>62</v>
      </c>
    </row>
    <row r="41" spans="1:2" x14ac:dyDescent="0.25">
      <c r="A41" s="49" t="s">
        <v>77</v>
      </c>
      <c r="B41" s="51">
        <v>61</v>
      </c>
    </row>
    <row r="42" spans="1:2" x14ac:dyDescent="0.25">
      <c r="A42" s="49" t="s">
        <v>78</v>
      </c>
      <c r="B42" s="52">
        <v>60</v>
      </c>
    </row>
    <row r="43" spans="1:2" x14ac:dyDescent="0.25">
      <c r="A43" s="49" t="s">
        <v>79</v>
      </c>
      <c r="B43" s="52">
        <v>59</v>
      </c>
    </row>
    <row r="44" spans="1:2" x14ac:dyDescent="0.25">
      <c r="A44" s="49" t="s">
        <v>80</v>
      </c>
      <c r="B44" s="51">
        <v>58</v>
      </c>
    </row>
    <row r="45" spans="1:2" x14ac:dyDescent="0.25">
      <c r="A45" s="49" t="s">
        <v>81</v>
      </c>
      <c r="B45" s="52">
        <v>57</v>
      </c>
    </row>
    <row r="46" spans="1:2" x14ac:dyDescent="0.25">
      <c r="A46" s="49" t="s">
        <v>82</v>
      </c>
      <c r="B46" s="52">
        <v>56</v>
      </c>
    </row>
    <row r="47" spans="1:2" x14ac:dyDescent="0.25">
      <c r="A47" s="49" t="s">
        <v>83</v>
      </c>
      <c r="B47" s="51">
        <v>55</v>
      </c>
    </row>
    <row r="48" spans="1:2" x14ac:dyDescent="0.25">
      <c r="A48" s="49" t="s">
        <v>84</v>
      </c>
      <c r="B48" s="52">
        <v>54</v>
      </c>
    </row>
    <row r="49" spans="1:2" x14ac:dyDescent="0.25">
      <c r="A49" s="49" t="s">
        <v>85</v>
      </c>
      <c r="B49" s="52">
        <v>53</v>
      </c>
    </row>
    <row r="50" spans="1:2" x14ac:dyDescent="0.25">
      <c r="A50" s="49" t="s">
        <v>86</v>
      </c>
      <c r="B50" s="51">
        <v>52</v>
      </c>
    </row>
    <row r="51" spans="1:2" x14ac:dyDescent="0.25">
      <c r="A51" s="49" t="s">
        <v>87</v>
      </c>
      <c r="B51" s="52">
        <v>51</v>
      </c>
    </row>
    <row r="52" spans="1:2" x14ac:dyDescent="0.25">
      <c r="A52" s="49" t="s">
        <v>88</v>
      </c>
      <c r="B52" s="52">
        <v>50</v>
      </c>
    </row>
    <row r="53" spans="1:2" x14ac:dyDescent="0.25">
      <c r="A53" s="49" t="s">
        <v>89</v>
      </c>
      <c r="B53" s="51">
        <v>49</v>
      </c>
    </row>
    <row r="54" spans="1:2" x14ac:dyDescent="0.25">
      <c r="A54" s="49" t="s">
        <v>90</v>
      </c>
      <c r="B54" s="52">
        <v>48</v>
      </c>
    </row>
    <row r="55" spans="1:2" x14ac:dyDescent="0.25">
      <c r="A55" s="49" t="s">
        <v>91</v>
      </c>
      <c r="B55" s="52">
        <v>47</v>
      </c>
    </row>
    <row r="56" spans="1:2" x14ac:dyDescent="0.25">
      <c r="A56" s="49" t="s">
        <v>92</v>
      </c>
      <c r="B56" s="51">
        <v>46</v>
      </c>
    </row>
    <row r="57" spans="1:2" x14ac:dyDescent="0.25">
      <c r="A57" s="49" t="s">
        <v>93</v>
      </c>
      <c r="B57" s="52">
        <v>45</v>
      </c>
    </row>
    <row r="58" spans="1:2" x14ac:dyDescent="0.25">
      <c r="A58" s="49" t="s">
        <v>94</v>
      </c>
      <c r="B58" s="52">
        <v>44</v>
      </c>
    </row>
    <row r="59" spans="1:2" x14ac:dyDescent="0.25">
      <c r="A59" s="49" t="s">
        <v>95</v>
      </c>
      <c r="B59" s="51">
        <v>43</v>
      </c>
    </row>
    <row r="60" spans="1:2" x14ac:dyDescent="0.25">
      <c r="A60" s="49" t="s">
        <v>96</v>
      </c>
      <c r="B60" s="52">
        <v>42</v>
      </c>
    </row>
    <row r="61" spans="1:2" x14ac:dyDescent="0.25">
      <c r="A61" s="49" t="s">
        <v>97</v>
      </c>
      <c r="B61" s="52">
        <v>41</v>
      </c>
    </row>
    <row r="62" spans="1:2" x14ac:dyDescent="0.25">
      <c r="A62" s="49" t="s">
        <v>98</v>
      </c>
      <c r="B62" s="51">
        <v>40</v>
      </c>
    </row>
    <row r="63" spans="1:2" x14ac:dyDescent="0.25">
      <c r="A63" s="49" t="s">
        <v>99</v>
      </c>
      <c r="B63" s="52">
        <v>39</v>
      </c>
    </row>
    <row r="64" spans="1:2" x14ac:dyDescent="0.25">
      <c r="A64" s="49" t="s">
        <v>100</v>
      </c>
      <c r="B64" s="52">
        <v>38</v>
      </c>
    </row>
    <row r="65" spans="1:2" x14ac:dyDescent="0.25">
      <c r="A65" s="49" t="s">
        <v>101</v>
      </c>
      <c r="B65" s="51">
        <v>37</v>
      </c>
    </row>
    <row r="66" spans="1:2" x14ac:dyDescent="0.25">
      <c r="A66" s="49" t="s">
        <v>102</v>
      </c>
      <c r="B66" s="52">
        <v>36</v>
      </c>
    </row>
    <row r="67" spans="1:2" x14ac:dyDescent="0.25">
      <c r="A67" s="49" t="s">
        <v>103</v>
      </c>
      <c r="B67" s="52">
        <v>35</v>
      </c>
    </row>
    <row r="68" spans="1:2" x14ac:dyDescent="0.25">
      <c r="A68" s="49" t="s">
        <v>104</v>
      </c>
      <c r="B68" s="51">
        <v>34</v>
      </c>
    </row>
    <row r="69" spans="1:2" x14ac:dyDescent="0.25">
      <c r="A69" s="49" t="s">
        <v>105</v>
      </c>
      <c r="B69" s="52">
        <v>33</v>
      </c>
    </row>
    <row r="70" spans="1:2" x14ac:dyDescent="0.25">
      <c r="A70" s="49" t="s">
        <v>106</v>
      </c>
      <c r="B70" s="52">
        <v>32</v>
      </c>
    </row>
    <row r="71" spans="1:2" x14ac:dyDescent="0.25">
      <c r="A71" s="49" t="s">
        <v>107</v>
      </c>
      <c r="B71" s="51">
        <v>31</v>
      </c>
    </row>
    <row r="72" spans="1:2" x14ac:dyDescent="0.25">
      <c r="A72" s="49" t="s">
        <v>108</v>
      </c>
      <c r="B72" s="52">
        <v>30</v>
      </c>
    </row>
    <row r="73" spans="1:2" x14ac:dyDescent="0.25">
      <c r="A73" s="49" t="s">
        <v>109</v>
      </c>
      <c r="B73" s="52">
        <v>29</v>
      </c>
    </row>
    <row r="74" spans="1:2" x14ac:dyDescent="0.25">
      <c r="A74" s="49" t="s">
        <v>110</v>
      </c>
      <c r="B74" s="51">
        <v>28</v>
      </c>
    </row>
    <row r="75" spans="1:2" x14ac:dyDescent="0.25">
      <c r="A75" s="49" t="s">
        <v>111</v>
      </c>
      <c r="B75" s="52">
        <v>27</v>
      </c>
    </row>
    <row r="76" spans="1:2" x14ac:dyDescent="0.25">
      <c r="A76" s="49" t="s">
        <v>112</v>
      </c>
      <c r="B76" s="52">
        <v>26</v>
      </c>
    </row>
    <row r="77" spans="1:2" x14ac:dyDescent="0.25">
      <c r="A77" s="49" t="s">
        <v>113</v>
      </c>
      <c r="B77" s="51">
        <v>25</v>
      </c>
    </row>
    <row r="78" spans="1:2" x14ac:dyDescent="0.25">
      <c r="A78" s="49" t="s">
        <v>114</v>
      </c>
      <c r="B78" s="52">
        <v>24</v>
      </c>
    </row>
    <row r="79" spans="1:2" x14ac:dyDescent="0.25">
      <c r="A79" s="49" t="s">
        <v>115</v>
      </c>
      <c r="B79" s="52">
        <v>23</v>
      </c>
    </row>
    <row r="80" spans="1:2" x14ac:dyDescent="0.25">
      <c r="A80" s="49" t="s">
        <v>116</v>
      </c>
      <c r="B80" s="51">
        <v>22</v>
      </c>
    </row>
    <row r="81" spans="1:2" x14ac:dyDescent="0.25">
      <c r="A81" s="49" t="s">
        <v>117</v>
      </c>
      <c r="B81" s="52">
        <v>21</v>
      </c>
    </row>
    <row r="82" spans="1:2" x14ac:dyDescent="0.25">
      <c r="A82" s="49" t="s">
        <v>118</v>
      </c>
      <c r="B82" s="52">
        <v>20</v>
      </c>
    </row>
    <row r="83" spans="1:2" x14ac:dyDescent="0.25">
      <c r="A83" s="49" t="s">
        <v>119</v>
      </c>
      <c r="B83" s="51">
        <v>19</v>
      </c>
    </row>
    <row r="84" spans="1:2" x14ac:dyDescent="0.25">
      <c r="A84" s="49" t="s">
        <v>120</v>
      </c>
      <c r="B84" s="52">
        <v>18</v>
      </c>
    </row>
    <row r="85" spans="1:2" x14ac:dyDescent="0.25">
      <c r="A85" s="49" t="s">
        <v>121</v>
      </c>
      <c r="B85" s="52">
        <v>17</v>
      </c>
    </row>
    <row r="86" spans="1:2" x14ac:dyDescent="0.25">
      <c r="A86" s="49" t="s">
        <v>122</v>
      </c>
      <c r="B86" s="51">
        <v>16</v>
      </c>
    </row>
    <row r="87" spans="1:2" x14ac:dyDescent="0.25">
      <c r="A87" s="49" t="s">
        <v>123</v>
      </c>
      <c r="B87" s="52">
        <v>15</v>
      </c>
    </row>
    <row r="88" spans="1:2" x14ac:dyDescent="0.25">
      <c r="A88" s="49" t="s">
        <v>124</v>
      </c>
      <c r="B88" s="52">
        <v>14</v>
      </c>
    </row>
    <row r="89" spans="1:2" x14ac:dyDescent="0.25">
      <c r="A89" s="49" t="s">
        <v>125</v>
      </c>
      <c r="B89" s="51">
        <v>13</v>
      </c>
    </row>
    <row r="90" spans="1:2" x14ac:dyDescent="0.25">
      <c r="A90" s="49" t="s">
        <v>126</v>
      </c>
      <c r="B90" s="52">
        <v>12</v>
      </c>
    </row>
    <row r="91" spans="1:2" x14ac:dyDescent="0.25">
      <c r="A91" s="49" t="s">
        <v>127</v>
      </c>
      <c r="B91" s="52">
        <v>11</v>
      </c>
    </row>
    <row r="92" spans="1:2" x14ac:dyDescent="0.25">
      <c r="A92" s="49" t="s">
        <v>128</v>
      </c>
      <c r="B92" s="51">
        <v>10</v>
      </c>
    </row>
    <row r="93" spans="1:2" x14ac:dyDescent="0.25">
      <c r="A93" s="49" t="s">
        <v>129</v>
      </c>
      <c r="B93" s="52">
        <v>9</v>
      </c>
    </row>
    <row r="94" spans="1:2" x14ac:dyDescent="0.25">
      <c r="A94" s="49" t="s">
        <v>130</v>
      </c>
      <c r="B94" s="52">
        <v>8</v>
      </c>
    </row>
    <row r="95" spans="1:2" x14ac:dyDescent="0.25">
      <c r="A95" s="49" t="s">
        <v>131</v>
      </c>
      <c r="B95" s="51">
        <v>7</v>
      </c>
    </row>
    <row r="96" spans="1:2" x14ac:dyDescent="0.25">
      <c r="A96" s="49" t="s">
        <v>132</v>
      </c>
      <c r="B96" s="52">
        <v>6</v>
      </c>
    </row>
    <row r="97" spans="1:2" x14ac:dyDescent="0.25">
      <c r="A97" s="49" t="s">
        <v>133</v>
      </c>
      <c r="B97" s="52">
        <v>5</v>
      </c>
    </row>
    <row r="98" spans="1:2" x14ac:dyDescent="0.25">
      <c r="A98" s="49" t="s">
        <v>134</v>
      </c>
      <c r="B98" s="51">
        <v>4</v>
      </c>
    </row>
    <row r="99" spans="1:2" x14ac:dyDescent="0.25">
      <c r="A99" s="49" t="s">
        <v>135</v>
      </c>
      <c r="B99" s="52">
        <v>3</v>
      </c>
    </row>
    <row r="100" spans="1:2" x14ac:dyDescent="0.25">
      <c r="A100" s="49" t="s">
        <v>136</v>
      </c>
      <c r="B100" s="52">
        <v>2</v>
      </c>
    </row>
    <row r="101" spans="1:2" x14ac:dyDescent="0.25">
      <c r="A101" s="49" t="s">
        <v>137</v>
      </c>
      <c r="B101" s="53">
        <v>1</v>
      </c>
    </row>
    <row r="102" spans="1:2" x14ac:dyDescent="0.25">
      <c r="A102" s="49" t="s">
        <v>138</v>
      </c>
      <c r="B102" s="53">
        <v>1</v>
      </c>
    </row>
    <row r="103" spans="1:2" x14ac:dyDescent="0.25">
      <c r="A103" s="49" t="s">
        <v>139</v>
      </c>
      <c r="B103" s="53">
        <v>1</v>
      </c>
    </row>
    <row r="104" spans="1:2" x14ac:dyDescent="0.25">
      <c r="A104" s="49" t="s">
        <v>140</v>
      </c>
      <c r="B104" s="53">
        <v>1</v>
      </c>
    </row>
    <row r="105" spans="1:2" x14ac:dyDescent="0.25">
      <c r="A105" s="49" t="s">
        <v>141</v>
      </c>
      <c r="B105" s="53">
        <v>1</v>
      </c>
    </row>
    <row r="106" spans="1:2" x14ac:dyDescent="0.25">
      <c r="A106" s="49" t="s">
        <v>142</v>
      </c>
      <c r="B106" s="53">
        <v>1</v>
      </c>
    </row>
    <row r="107" spans="1:2" x14ac:dyDescent="0.25">
      <c r="A107" s="49" t="s">
        <v>143</v>
      </c>
      <c r="B107" s="53">
        <v>1</v>
      </c>
    </row>
    <row r="108" spans="1:2" x14ac:dyDescent="0.25">
      <c r="A108" s="49" t="s">
        <v>144</v>
      </c>
      <c r="B108" s="53">
        <v>1</v>
      </c>
    </row>
    <row r="109" spans="1:2" x14ac:dyDescent="0.25">
      <c r="A109" s="49" t="s">
        <v>145</v>
      </c>
      <c r="B109" s="53">
        <v>1</v>
      </c>
    </row>
    <row r="110" spans="1:2" x14ac:dyDescent="0.25">
      <c r="A110" s="49" t="s">
        <v>146</v>
      </c>
      <c r="B110" s="53">
        <v>1</v>
      </c>
    </row>
    <row r="111" spans="1:2" x14ac:dyDescent="0.25">
      <c r="A111" s="49" t="s">
        <v>147</v>
      </c>
      <c r="B111" s="53">
        <v>1</v>
      </c>
    </row>
    <row r="112" spans="1:2" x14ac:dyDescent="0.25">
      <c r="A112" s="49" t="s">
        <v>148</v>
      </c>
      <c r="B112" s="53">
        <v>1</v>
      </c>
    </row>
    <row r="113" spans="1:2" x14ac:dyDescent="0.25">
      <c r="A113" s="49" t="s">
        <v>149</v>
      </c>
      <c r="B113" s="53">
        <v>1</v>
      </c>
    </row>
    <row r="114" spans="1:2" x14ac:dyDescent="0.25">
      <c r="A114" s="49" t="s">
        <v>150</v>
      </c>
      <c r="B114" s="53">
        <v>1</v>
      </c>
    </row>
    <row r="115" spans="1:2" x14ac:dyDescent="0.25">
      <c r="A115" s="49" t="s">
        <v>151</v>
      </c>
      <c r="B115" s="53">
        <v>1</v>
      </c>
    </row>
    <row r="116" spans="1:2" x14ac:dyDescent="0.25">
      <c r="A116" s="49" t="s">
        <v>152</v>
      </c>
      <c r="B116" s="53">
        <v>1</v>
      </c>
    </row>
    <row r="117" spans="1:2" x14ac:dyDescent="0.25">
      <c r="A117" s="49" t="s">
        <v>153</v>
      </c>
      <c r="B117" s="53">
        <v>1</v>
      </c>
    </row>
    <row r="118" spans="1:2" x14ac:dyDescent="0.25">
      <c r="A118" s="49" t="s">
        <v>154</v>
      </c>
      <c r="B118" s="53">
        <v>1</v>
      </c>
    </row>
    <row r="119" spans="1:2" x14ac:dyDescent="0.25">
      <c r="A119" s="49" t="s">
        <v>155</v>
      </c>
      <c r="B119" s="53">
        <v>1</v>
      </c>
    </row>
    <row r="120" spans="1:2" x14ac:dyDescent="0.25">
      <c r="A120" s="49" t="s">
        <v>156</v>
      </c>
      <c r="B120" s="53">
        <v>1</v>
      </c>
    </row>
    <row r="121" spans="1:2" x14ac:dyDescent="0.25">
      <c r="A121" s="49" t="s">
        <v>157</v>
      </c>
      <c r="B121" s="53">
        <v>1</v>
      </c>
    </row>
    <row r="122" spans="1:2" x14ac:dyDescent="0.25">
      <c r="A122" s="49" t="s">
        <v>158</v>
      </c>
      <c r="B122" s="53">
        <v>1</v>
      </c>
    </row>
    <row r="123" spans="1:2" x14ac:dyDescent="0.25">
      <c r="A123" s="49" t="s">
        <v>159</v>
      </c>
      <c r="B123" s="53">
        <v>1</v>
      </c>
    </row>
    <row r="124" spans="1:2" x14ac:dyDescent="0.25">
      <c r="A124" s="49" t="s">
        <v>160</v>
      </c>
      <c r="B124" s="53">
        <v>1</v>
      </c>
    </row>
    <row r="125" spans="1:2" x14ac:dyDescent="0.25">
      <c r="A125" s="49" t="s">
        <v>161</v>
      </c>
      <c r="B125" s="53">
        <v>1</v>
      </c>
    </row>
    <row r="126" spans="1:2" x14ac:dyDescent="0.25">
      <c r="A126" s="49" t="s">
        <v>162</v>
      </c>
      <c r="B126" s="53">
        <v>1</v>
      </c>
    </row>
    <row r="127" spans="1:2" x14ac:dyDescent="0.25">
      <c r="A127" s="49" t="s">
        <v>163</v>
      </c>
      <c r="B127" s="53">
        <v>1</v>
      </c>
    </row>
    <row r="128" spans="1:2" x14ac:dyDescent="0.25">
      <c r="A128" s="49" t="s">
        <v>164</v>
      </c>
      <c r="B128" s="53">
        <v>1</v>
      </c>
    </row>
    <row r="129" spans="1:2" x14ac:dyDescent="0.25">
      <c r="A129" s="49" t="s">
        <v>165</v>
      </c>
      <c r="B129" s="53">
        <v>1</v>
      </c>
    </row>
    <row r="130" spans="1:2" x14ac:dyDescent="0.25">
      <c r="A130" s="49" t="s">
        <v>166</v>
      </c>
      <c r="B130" s="53">
        <v>1</v>
      </c>
    </row>
    <row r="131" spans="1:2" x14ac:dyDescent="0.25">
      <c r="A131" s="49" t="s">
        <v>167</v>
      </c>
      <c r="B131" s="53">
        <v>1</v>
      </c>
    </row>
    <row r="132" spans="1:2" x14ac:dyDescent="0.25">
      <c r="A132" s="49" t="s">
        <v>168</v>
      </c>
      <c r="B132" s="53">
        <v>1</v>
      </c>
    </row>
    <row r="133" spans="1:2" x14ac:dyDescent="0.25">
      <c r="A133" s="49" t="s">
        <v>169</v>
      </c>
      <c r="B133" s="53">
        <v>1</v>
      </c>
    </row>
    <row r="134" spans="1:2" x14ac:dyDescent="0.25">
      <c r="A134" s="49" t="s">
        <v>170</v>
      </c>
      <c r="B134" s="53">
        <v>1</v>
      </c>
    </row>
    <row r="135" spans="1:2" x14ac:dyDescent="0.25">
      <c r="A135" s="49" t="s">
        <v>171</v>
      </c>
      <c r="B135" s="53">
        <v>1</v>
      </c>
    </row>
    <row r="136" spans="1:2" x14ac:dyDescent="0.25">
      <c r="A136" s="49" t="s">
        <v>172</v>
      </c>
      <c r="B136" s="53">
        <v>1</v>
      </c>
    </row>
    <row r="137" spans="1:2" x14ac:dyDescent="0.25">
      <c r="A137" s="49" t="s">
        <v>173</v>
      </c>
      <c r="B137" s="53">
        <v>1</v>
      </c>
    </row>
    <row r="138" spans="1:2" x14ac:dyDescent="0.25">
      <c r="A138" s="49" t="s">
        <v>174</v>
      </c>
      <c r="B138" s="53">
        <v>1</v>
      </c>
    </row>
    <row r="139" spans="1:2" x14ac:dyDescent="0.25">
      <c r="A139" s="49" t="s">
        <v>175</v>
      </c>
      <c r="B139" s="53">
        <v>1</v>
      </c>
    </row>
    <row r="140" spans="1:2" x14ac:dyDescent="0.25">
      <c r="A140" s="49" t="s">
        <v>176</v>
      </c>
      <c r="B140" s="53">
        <v>1</v>
      </c>
    </row>
    <row r="141" spans="1:2" x14ac:dyDescent="0.25">
      <c r="A141" s="49" t="s">
        <v>177</v>
      </c>
      <c r="B141" s="53">
        <v>1</v>
      </c>
    </row>
    <row r="142" spans="1:2" x14ac:dyDescent="0.25">
      <c r="A142" s="49" t="s">
        <v>178</v>
      </c>
      <c r="B142" s="53">
        <v>1</v>
      </c>
    </row>
    <row r="143" spans="1:2" x14ac:dyDescent="0.25">
      <c r="A143" s="49" t="s">
        <v>179</v>
      </c>
      <c r="B143" s="53">
        <v>1</v>
      </c>
    </row>
    <row r="144" spans="1:2" x14ac:dyDescent="0.25">
      <c r="A144" s="49" t="s">
        <v>180</v>
      </c>
      <c r="B144" s="53">
        <v>1</v>
      </c>
    </row>
    <row r="145" spans="1:2" x14ac:dyDescent="0.25">
      <c r="A145" s="49" t="s">
        <v>181</v>
      </c>
      <c r="B145" s="53">
        <v>1</v>
      </c>
    </row>
    <row r="146" spans="1:2" x14ac:dyDescent="0.25">
      <c r="A146" s="49" t="s">
        <v>182</v>
      </c>
      <c r="B146" s="53">
        <v>1</v>
      </c>
    </row>
    <row r="147" spans="1:2" x14ac:dyDescent="0.25">
      <c r="A147" s="49" t="s">
        <v>183</v>
      </c>
      <c r="B147" s="53">
        <v>1</v>
      </c>
    </row>
    <row r="148" spans="1:2" x14ac:dyDescent="0.25">
      <c r="A148" s="49" t="s">
        <v>184</v>
      </c>
      <c r="B148" s="53">
        <v>1</v>
      </c>
    </row>
    <row r="149" spans="1:2" x14ac:dyDescent="0.25">
      <c r="A149" s="49" t="s">
        <v>185</v>
      </c>
      <c r="B149" s="53">
        <v>1</v>
      </c>
    </row>
    <row r="150" spans="1:2" x14ac:dyDescent="0.25">
      <c r="A150" s="49" t="s">
        <v>186</v>
      </c>
      <c r="B150" s="53">
        <v>1</v>
      </c>
    </row>
    <row r="151" spans="1:2" x14ac:dyDescent="0.25">
      <c r="A151" s="49" t="s">
        <v>187</v>
      </c>
      <c r="B151" s="53">
        <v>1</v>
      </c>
    </row>
    <row r="152" spans="1:2" x14ac:dyDescent="0.25">
      <c r="A152" s="49" t="s">
        <v>188</v>
      </c>
      <c r="B152" s="53">
        <v>1</v>
      </c>
    </row>
    <row r="153" spans="1:2" x14ac:dyDescent="0.25">
      <c r="A153" s="49" t="s">
        <v>189</v>
      </c>
      <c r="B153" s="53">
        <v>1</v>
      </c>
    </row>
    <row r="154" spans="1:2" x14ac:dyDescent="0.25">
      <c r="A154" s="49" t="s">
        <v>190</v>
      </c>
      <c r="B154" s="53">
        <v>1</v>
      </c>
    </row>
    <row r="155" spans="1:2" x14ac:dyDescent="0.25">
      <c r="A155" s="49" t="s">
        <v>191</v>
      </c>
      <c r="B155" s="53">
        <v>1</v>
      </c>
    </row>
    <row r="156" spans="1:2" x14ac:dyDescent="0.25">
      <c r="A156" s="49" t="s">
        <v>192</v>
      </c>
      <c r="B156" s="53">
        <v>1</v>
      </c>
    </row>
    <row r="157" spans="1:2" x14ac:dyDescent="0.25">
      <c r="A157" s="49" t="s">
        <v>193</v>
      </c>
      <c r="B157" s="53">
        <v>1</v>
      </c>
    </row>
    <row r="158" spans="1:2" x14ac:dyDescent="0.25">
      <c r="A158" s="49" t="s">
        <v>194</v>
      </c>
      <c r="B158" s="53">
        <v>1</v>
      </c>
    </row>
    <row r="159" spans="1:2" x14ac:dyDescent="0.25">
      <c r="A159" s="49" t="s">
        <v>195</v>
      </c>
      <c r="B159" s="53">
        <v>1</v>
      </c>
    </row>
    <row r="160" spans="1:2" x14ac:dyDescent="0.25">
      <c r="A160" s="49" t="s">
        <v>196</v>
      </c>
      <c r="B160" s="53">
        <v>1</v>
      </c>
    </row>
    <row r="161" spans="1:2" x14ac:dyDescent="0.25">
      <c r="A161" s="49" t="s">
        <v>197</v>
      </c>
      <c r="B161" s="53">
        <v>1</v>
      </c>
    </row>
    <row r="162" spans="1:2" x14ac:dyDescent="0.25">
      <c r="A162" s="49" t="s">
        <v>198</v>
      </c>
      <c r="B162" s="53">
        <v>1</v>
      </c>
    </row>
    <row r="163" spans="1:2" x14ac:dyDescent="0.25">
      <c r="A163" s="49" t="s">
        <v>199</v>
      </c>
      <c r="B163" s="53">
        <v>1</v>
      </c>
    </row>
    <row r="164" spans="1:2" x14ac:dyDescent="0.25">
      <c r="A164" s="49" t="s">
        <v>200</v>
      </c>
      <c r="B164" s="53">
        <v>1</v>
      </c>
    </row>
    <row r="165" spans="1:2" x14ac:dyDescent="0.25">
      <c r="A165" s="49" t="s">
        <v>201</v>
      </c>
      <c r="B165" s="53">
        <v>1</v>
      </c>
    </row>
    <row r="166" spans="1:2" x14ac:dyDescent="0.25">
      <c r="A166" s="49" t="s">
        <v>202</v>
      </c>
      <c r="B166" s="53">
        <v>1</v>
      </c>
    </row>
    <row r="167" spans="1:2" x14ac:dyDescent="0.25">
      <c r="A167" s="49" t="s">
        <v>203</v>
      </c>
      <c r="B167" s="53">
        <v>1</v>
      </c>
    </row>
    <row r="168" spans="1:2" x14ac:dyDescent="0.25">
      <c r="A168" s="49" t="s">
        <v>204</v>
      </c>
      <c r="B168" s="53">
        <v>1</v>
      </c>
    </row>
    <row r="169" spans="1:2" x14ac:dyDescent="0.25">
      <c r="A169" s="49" t="s">
        <v>205</v>
      </c>
      <c r="B169" s="53">
        <v>1</v>
      </c>
    </row>
    <row r="170" spans="1:2" x14ac:dyDescent="0.25">
      <c r="A170" s="49" t="s">
        <v>206</v>
      </c>
      <c r="B170" s="53">
        <v>1</v>
      </c>
    </row>
    <row r="171" spans="1:2" x14ac:dyDescent="0.25">
      <c r="A171" s="49" t="s">
        <v>207</v>
      </c>
      <c r="B171" s="53">
        <v>1</v>
      </c>
    </row>
    <row r="172" spans="1:2" x14ac:dyDescent="0.25">
      <c r="A172" s="49" t="s">
        <v>208</v>
      </c>
      <c r="B172" s="53">
        <v>1</v>
      </c>
    </row>
    <row r="173" spans="1:2" x14ac:dyDescent="0.25">
      <c r="A173" s="49" t="s">
        <v>209</v>
      </c>
      <c r="B173" s="53">
        <v>1</v>
      </c>
    </row>
    <row r="174" spans="1:2" x14ac:dyDescent="0.25">
      <c r="A174" s="49" t="s">
        <v>210</v>
      </c>
      <c r="B174" s="53">
        <v>1</v>
      </c>
    </row>
    <row r="175" spans="1:2" x14ac:dyDescent="0.25">
      <c r="A175" s="49" t="s">
        <v>211</v>
      </c>
      <c r="B175" s="53">
        <v>1</v>
      </c>
    </row>
    <row r="176" spans="1:2" x14ac:dyDescent="0.25">
      <c r="A176" s="49" t="s">
        <v>212</v>
      </c>
      <c r="B176" s="53">
        <v>1</v>
      </c>
    </row>
    <row r="177" spans="1:2" x14ac:dyDescent="0.25">
      <c r="A177" s="49" t="s">
        <v>213</v>
      </c>
      <c r="B177" s="53">
        <v>1</v>
      </c>
    </row>
    <row r="178" spans="1:2" x14ac:dyDescent="0.25">
      <c r="A178" s="49" t="s">
        <v>214</v>
      </c>
      <c r="B178" s="53">
        <v>1</v>
      </c>
    </row>
    <row r="179" spans="1:2" x14ac:dyDescent="0.25">
      <c r="A179" s="49" t="s">
        <v>215</v>
      </c>
      <c r="B179" s="53">
        <v>1</v>
      </c>
    </row>
    <row r="180" spans="1:2" x14ac:dyDescent="0.25">
      <c r="A180" s="49" t="s">
        <v>216</v>
      </c>
      <c r="B180" s="53">
        <v>1</v>
      </c>
    </row>
    <row r="181" spans="1:2" x14ac:dyDescent="0.25">
      <c r="A181" s="49" t="s">
        <v>217</v>
      </c>
      <c r="B181" s="53">
        <v>1</v>
      </c>
    </row>
    <row r="182" spans="1:2" x14ac:dyDescent="0.25">
      <c r="A182" s="49" t="s">
        <v>218</v>
      </c>
      <c r="B182" s="53">
        <v>1</v>
      </c>
    </row>
    <row r="183" spans="1:2" x14ac:dyDescent="0.25">
      <c r="A183" s="49" t="s">
        <v>219</v>
      </c>
      <c r="B183" s="53">
        <v>1</v>
      </c>
    </row>
    <row r="184" spans="1:2" x14ac:dyDescent="0.25">
      <c r="A184" s="49" t="s">
        <v>220</v>
      </c>
      <c r="B184" s="53">
        <v>1</v>
      </c>
    </row>
    <row r="185" spans="1:2" x14ac:dyDescent="0.25">
      <c r="A185" s="49" t="s">
        <v>221</v>
      </c>
      <c r="B185" s="53">
        <v>1</v>
      </c>
    </row>
    <row r="186" spans="1:2" x14ac:dyDescent="0.25">
      <c r="A186" s="49" t="s">
        <v>222</v>
      </c>
      <c r="B186" s="53">
        <v>1</v>
      </c>
    </row>
    <row r="187" spans="1:2" x14ac:dyDescent="0.25">
      <c r="A187" s="49" t="s">
        <v>223</v>
      </c>
      <c r="B187" s="53">
        <v>1</v>
      </c>
    </row>
    <row r="188" spans="1:2" x14ac:dyDescent="0.25">
      <c r="A188" s="49" t="s">
        <v>224</v>
      </c>
      <c r="B188" s="53">
        <v>1</v>
      </c>
    </row>
    <row r="189" spans="1:2" x14ac:dyDescent="0.25">
      <c r="A189" s="49" t="s">
        <v>225</v>
      </c>
      <c r="B189" s="53">
        <v>1</v>
      </c>
    </row>
    <row r="190" spans="1:2" x14ac:dyDescent="0.25">
      <c r="A190" s="49" t="s">
        <v>226</v>
      </c>
      <c r="B190" s="53">
        <v>1</v>
      </c>
    </row>
    <row r="191" spans="1:2" x14ac:dyDescent="0.25">
      <c r="A191" s="49" t="s">
        <v>227</v>
      </c>
      <c r="B191" s="53">
        <v>1</v>
      </c>
    </row>
    <row r="192" spans="1:2" x14ac:dyDescent="0.25">
      <c r="A192" s="49" t="s">
        <v>228</v>
      </c>
      <c r="B192" s="53">
        <v>1</v>
      </c>
    </row>
    <row r="193" spans="1:2" x14ac:dyDescent="0.25">
      <c r="A193" s="49" t="s">
        <v>229</v>
      </c>
      <c r="B193" s="53">
        <v>1</v>
      </c>
    </row>
    <row r="194" spans="1:2" x14ac:dyDescent="0.25">
      <c r="A194" s="49" t="s">
        <v>230</v>
      </c>
      <c r="B194" s="53">
        <v>1</v>
      </c>
    </row>
    <row r="195" spans="1:2" x14ac:dyDescent="0.25">
      <c r="A195" s="49" t="s">
        <v>231</v>
      </c>
      <c r="B195" s="53">
        <v>1</v>
      </c>
    </row>
    <row r="196" spans="1:2" x14ac:dyDescent="0.25">
      <c r="A196" s="49" t="s">
        <v>232</v>
      </c>
      <c r="B196" s="53">
        <v>1</v>
      </c>
    </row>
    <row r="197" spans="1:2" x14ac:dyDescent="0.25">
      <c r="A197" s="49" t="s">
        <v>233</v>
      </c>
      <c r="B197" s="53">
        <v>1</v>
      </c>
    </row>
    <row r="198" spans="1:2" x14ac:dyDescent="0.25">
      <c r="A198" s="49" t="s">
        <v>234</v>
      </c>
      <c r="B198" s="53">
        <v>1</v>
      </c>
    </row>
    <row r="199" spans="1:2" x14ac:dyDescent="0.25">
      <c r="A199" s="49" t="s">
        <v>235</v>
      </c>
      <c r="B199" s="53">
        <v>1</v>
      </c>
    </row>
    <row r="200" spans="1:2" x14ac:dyDescent="0.25">
      <c r="A200" s="49" t="s">
        <v>236</v>
      </c>
      <c r="B200" s="53">
        <v>1</v>
      </c>
    </row>
    <row r="201" spans="1:2" x14ac:dyDescent="0.25">
      <c r="A201" s="49" t="s">
        <v>237</v>
      </c>
      <c r="B201" s="53">
        <v>1</v>
      </c>
    </row>
    <row r="202" spans="1:2" x14ac:dyDescent="0.25">
      <c r="A202" s="49" t="s">
        <v>238</v>
      </c>
      <c r="B202" s="53">
        <v>1</v>
      </c>
    </row>
    <row r="203" spans="1:2" x14ac:dyDescent="0.25">
      <c r="A203" s="49" t="s">
        <v>239</v>
      </c>
      <c r="B203" s="53">
        <v>1</v>
      </c>
    </row>
    <row r="204" spans="1:2" x14ac:dyDescent="0.25">
      <c r="A204" s="49" t="s">
        <v>240</v>
      </c>
      <c r="B204" s="53">
        <v>1</v>
      </c>
    </row>
    <row r="205" spans="1:2" x14ac:dyDescent="0.25">
      <c r="A205" s="49" t="s">
        <v>241</v>
      </c>
      <c r="B205" s="53">
        <v>1</v>
      </c>
    </row>
    <row r="206" spans="1:2" x14ac:dyDescent="0.25">
      <c r="A206" s="49" t="s">
        <v>242</v>
      </c>
      <c r="B206" s="53">
        <v>1</v>
      </c>
    </row>
    <row r="207" spans="1:2" x14ac:dyDescent="0.25">
      <c r="A207" s="49" t="s">
        <v>243</v>
      </c>
      <c r="B207" s="53">
        <v>1</v>
      </c>
    </row>
    <row r="208" spans="1:2" x14ac:dyDescent="0.25">
      <c r="A208" s="49" t="s">
        <v>244</v>
      </c>
      <c r="B208" s="53">
        <v>1</v>
      </c>
    </row>
    <row r="209" spans="1:2" x14ac:dyDescent="0.25">
      <c r="A209" s="49" t="s">
        <v>245</v>
      </c>
      <c r="B209" s="53">
        <v>1</v>
      </c>
    </row>
    <row r="210" spans="1:2" x14ac:dyDescent="0.25">
      <c r="A210" s="49" t="s">
        <v>246</v>
      </c>
      <c r="B210" s="53">
        <v>1</v>
      </c>
    </row>
    <row r="211" spans="1:2" x14ac:dyDescent="0.25">
      <c r="A211" s="49" t="s">
        <v>247</v>
      </c>
      <c r="B211" s="53">
        <v>1</v>
      </c>
    </row>
    <row r="212" spans="1:2" x14ac:dyDescent="0.25">
      <c r="A212" s="49" t="s">
        <v>248</v>
      </c>
      <c r="B212" s="5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4</vt:i4>
      </vt:variant>
    </vt:vector>
  </HeadingPairs>
  <TitlesOfParts>
    <vt:vector size="8" baseType="lpstr">
      <vt:lpstr>INSCRITOS</vt:lpstr>
      <vt:lpstr>Escalões Jov</vt:lpstr>
      <vt:lpstr>Clubes Jov</vt:lpstr>
      <vt:lpstr>Pontos</vt:lpstr>
      <vt:lpstr>'Escalões Jov'!_FiltrarBaseDados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2020-11-06T10:45:33Z</cp:lastPrinted>
  <dcterms:created xsi:type="dcterms:W3CDTF">2016-04-26T14:30:14Z</dcterms:created>
  <dcterms:modified xsi:type="dcterms:W3CDTF">2020-11-09T10:56:50Z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