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0\REGIÕES\CENTRO INTERIOR\2020_02_08_Duatlo Jovem de Alpiarça\INSCRIÇÕES E RESULTADOS\"/>
    </mc:Choice>
  </mc:AlternateContent>
  <bookViews>
    <workbookView xWindow="-105" yWindow="-105" windowWidth="19410" windowHeight="10560" tabRatio="801" firstSheet="1" activeTab="1"/>
  </bookViews>
  <sheets>
    <sheet name="INSCRITOS" sheetId="1" state="hidden" r:id="rId1"/>
    <sheet name="Escalões Final" sheetId="2" r:id="rId2"/>
  </sheets>
  <definedNames>
    <definedName name="_xlnm._FilterDatabase" localSheetId="1" hidden="1">'Escalões Final'!$G$1:$G$141</definedName>
    <definedName name="_xlnm._FilterDatabase" localSheetId="0" hidden="1">INSCRITOS!$A$1:$I$120</definedName>
    <definedName name="_xlnm.Print_Area" localSheetId="1">'Escalões Final'!$A$1:$I$149</definedName>
    <definedName name="_xlnm.Print_Area" localSheetId="0">INSCRITOS!$A$1:$I$120</definedName>
    <definedName name="_xlnm.Print_Titles" localSheetId="1">'Escalões Final'!$1:$2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4" i="2" l="1"/>
  <c r="C21" i="2" l="1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G35" i="2" l="1"/>
  <c r="C138" i="2" l="1"/>
  <c r="D138" i="2"/>
  <c r="E138" i="2"/>
  <c r="F138" i="2"/>
  <c r="G138" i="2"/>
  <c r="C140" i="2"/>
  <c r="D140" i="2"/>
  <c r="E140" i="2"/>
  <c r="F140" i="2"/>
  <c r="G140" i="2"/>
  <c r="C139" i="2"/>
  <c r="D139" i="2"/>
  <c r="E139" i="2"/>
  <c r="F139" i="2"/>
  <c r="G139" i="2"/>
  <c r="G134" i="2"/>
  <c r="F134" i="2"/>
  <c r="E134" i="2"/>
  <c r="D134" i="2"/>
  <c r="C134" i="2"/>
  <c r="G133" i="2"/>
  <c r="F133" i="2"/>
  <c r="E133" i="2"/>
  <c r="D133" i="2"/>
  <c r="C133" i="2"/>
  <c r="G129" i="2"/>
  <c r="F129" i="2"/>
  <c r="E129" i="2"/>
  <c r="D129" i="2"/>
  <c r="C129" i="2"/>
  <c r="G128" i="2"/>
  <c r="F128" i="2"/>
  <c r="E128" i="2"/>
  <c r="D128" i="2"/>
  <c r="C128" i="2"/>
  <c r="G127" i="2"/>
  <c r="F127" i="2"/>
  <c r="E127" i="2"/>
  <c r="D127" i="2"/>
  <c r="C127" i="2"/>
  <c r="G126" i="2"/>
  <c r="F126" i="2"/>
  <c r="E126" i="2"/>
  <c r="D126" i="2"/>
  <c r="C126" i="2"/>
  <c r="G125" i="2"/>
  <c r="F125" i="2"/>
  <c r="E125" i="2"/>
  <c r="D125" i="2"/>
  <c r="C125" i="2"/>
  <c r="G124" i="2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H145" i="2" l="1"/>
  <c r="H148" i="2"/>
  <c r="H146" i="2"/>
  <c r="H149" i="2"/>
  <c r="H147" i="2"/>
</calcChain>
</file>

<file path=xl/sharedStrings.xml><?xml version="1.0" encoding="utf-8"?>
<sst xmlns="http://schemas.openxmlformats.org/spreadsheetml/2006/main" count="696" uniqueCount="176">
  <si>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</si>
  <si>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</si>
  <si>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</si>
  <si>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</si>
  <si>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</si>
  <si>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</si>
  <si>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</si>
  <si>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</si>
  <si>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</si>
  <si>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</si>
  <si>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</si>
  <si>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</si>
  <si>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</si>
  <si>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</si>
  <si>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</si>
  <si>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</si>
  <si>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</si>
  <si>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</si>
  <si>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</si>
  <si>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</si>
  <si>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Pagar</t>
  </si>
  <si>
    <t>CADETES MASCULINOS</t>
  </si>
  <si>
    <t>CADETES FEMININOS</t>
  </si>
  <si>
    <t>Idades</t>
  </si>
  <si>
    <t>Benjamins</t>
  </si>
  <si>
    <t>Juvenis</t>
  </si>
  <si>
    <t>Infantis</t>
  </si>
  <si>
    <t>Iniciados</t>
  </si>
  <si>
    <t>Cadetes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</si>
  <si>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</si>
  <si>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</si>
  <si>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</si>
  <si>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Os atletas e equipas de outras regiões de Portugal não têm acesso aos pódios.</t>
  </si>
  <si>
    <t>F</t>
  </si>
  <si>
    <t>VAL</t>
  </si>
  <si>
    <t>M</t>
  </si>
  <si>
    <t>Dinis Carvalhinho</t>
  </si>
  <si>
    <t>INV</t>
  </si>
  <si>
    <t>Leonor Santos</t>
  </si>
  <si>
    <t>7, 8 e 9 anos (Nascidos entre 2011 e 2013)</t>
  </si>
  <si>
    <t>10 e 11 anos (Nascidos em 2009 e 2010)</t>
  </si>
  <si>
    <t>12 e 13 anos (Nascidos em 2007 e 2008)</t>
  </si>
  <si>
    <t>14 e 15 anos (Nascidos em 2005 e 2006)</t>
  </si>
  <si>
    <t>16 e 17 anos (Nascidos em 2003 e 2004)</t>
  </si>
  <si>
    <t>INF</t>
  </si>
  <si>
    <t>JUV</t>
  </si>
  <si>
    <t>INIC</t>
  </si>
  <si>
    <t>CAD</t>
  </si>
  <si>
    <t>Não federado</t>
  </si>
  <si>
    <t>FET-Fátima Escola de Triatlo</t>
  </si>
  <si>
    <t>Yara Santos</t>
  </si>
  <si>
    <t>Clube de Natação de Torres Novas</t>
  </si>
  <si>
    <t>Gustavo Inácio</t>
  </si>
  <si>
    <t>Ângela Machado</t>
  </si>
  <si>
    <t>Francisco Ferreira</t>
  </si>
  <si>
    <t>Miguel Moita</t>
  </si>
  <si>
    <t>Clube Natação do Cartaxo</t>
  </si>
  <si>
    <t>Lara Alberto Januário</t>
  </si>
  <si>
    <t>Tiago Oliveira</t>
  </si>
  <si>
    <t>Santiago Magalhães</t>
  </si>
  <si>
    <t>Clube 4 Estilos</t>
  </si>
  <si>
    <t>Samuel Lopes Fernandes</t>
  </si>
  <si>
    <t>David Costa</t>
  </si>
  <si>
    <t>Clube de Triatlo do Fundão</t>
  </si>
  <si>
    <t>Guilherme Brás Neto</t>
  </si>
  <si>
    <t>Simão Neto</t>
  </si>
  <si>
    <t>Matilde Albuquerque</t>
  </si>
  <si>
    <t>Maria Sousa</t>
  </si>
  <si>
    <t>Dinis Pereira</t>
  </si>
  <si>
    <t>Vitoria Neves</t>
  </si>
  <si>
    <t>Inês Mesquita</t>
  </si>
  <si>
    <t>Ema Maria</t>
  </si>
  <si>
    <t>Francisca Leirião</t>
  </si>
  <si>
    <t>Margarida Marques</t>
  </si>
  <si>
    <t>Tomé Sentieiro</t>
  </si>
  <si>
    <t>João Afonso Gil</t>
  </si>
  <si>
    <t>Bárbara Rações</t>
  </si>
  <si>
    <t>Francisco Frazão</t>
  </si>
  <si>
    <t>Noémi Silva</t>
  </si>
  <si>
    <t>Joana Gomes Ribeiro</t>
  </si>
  <si>
    <t>Sara Realinho</t>
  </si>
  <si>
    <t>Matilde Bilé</t>
  </si>
  <si>
    <t>Margarida Inácio</t>
  </si>
  <si>
    <t>Antonio Guedes</t>
  </si>
  <si>
    <t>Francisco Marques</t>
  </si>
  <si>
    <t>Júlia Marques</t>
  </si>
  <si>
    <t>Guilherme Neves</t>
  </si>
  <si>
    <t>Afonso Seco</t>
  </si>
  <si>
    <t>Inês Caldeira Bargão</t>
  </si>
  <si>
    <t>Noa Araújo</t>
  </si>
  <si>
    <t>Francisco Carvalho</t>
  </si>
  <si>
    <t>Inês Freire</t>
  </si>
  <si>
    <t>Matilde Moita</t>
  </si>
  <si>
    <t>Simone Lopes Fernandes</t>
  </si>
  <si>
    <t>Leonardo Oliveira</t>
  </si>
  <si>
    <t>Sofia Corrêa</t>
  </si>
  <si>
    <t>Duarte Azevedo</t>
  </si>
  <si>
    <t>Manel Bartolomeu</t>
  </si>
  <si>
    <t>Tiago Carvalho</t>
  </si>
  <si>
    <t>Manuel Dias</t>
  </si>
  <si>
    <t>Vasco Nunes</t>
  </si>
  <si>
    <t>André Neves</t>
  </si>
  <si>
    <t>Martim Morais</t>
  </si>
  <si>
    <t>Martim Salvador</t>
  </si>
  <si>
    <t>Joana Silva</t>
  </si>
  <si>
    <t>Beatriz Amoreira</t>
  </si>
  <si>
    <t>Beatriz Boal</t>
  </si>
  <si>
    <t>Afonso Mourão</t>
  </si>
  <si>
    <t>Francisco Martim</t>
  </si>
  <si>
    <t>Rita Matos</t>
  </si>
  <si>
    <t>Maria Gonçalves</t>
  </si>
  <si>
    <t>Dinis Santos</t>
  </si>
  <si>
    <t>Rafaela Cananó Silva</t>
  </si>
  <si>
    <t>José Francisco Arco</t>
  </si>
  <si>
    <t>Beatriz Pinto</t>
  </si>
  <si>
    <t>Helena Feiteira</t>
  </si>
  <si>
    <t>Beatriz Rodrigues</t>
  </si>
  <si>
    <t>Carolina Aurélio</t>
  </si>
  <si>
    <t>Clara Rodrigues</t>
  </si>
  <si>
    <t>Guilherme Aurélio</t>
  </si>
  <si>
    <t>Tomás Pereira</t>
  </si>
  <si>
    <t>Maria Casimiro</t>
  </si>
  <si>
    <t>Dinis Ferreira</t>
  </si>
  <si>
    <t>Vera Sokolyk</t>
  </si>
  <si>
    <t>Érica Silva</t>
  </si>
  <si>
    <t>Núria Piedade</t>
  </si>
  <si>
    <t>Diogo Cortez</t>
  </si>
  <si>
    <t>Duarte Moreira</t>
  </si>
  <si>
    <t>Guilherme Santos</t>
  </si>
  <si>
    <t>Gustavo Bilreiro</t>
  </si>
  <si>
    <t>José Lopes</t>
  </si>
  <si>
    <t>Diogo Cabral</t>
  </si>
  <si>
    <t>Duarte Felicio</t>
  </si>
  <si>
    <t>Inês Azeitona</t>
  </si>
  <si>
    <t>Maria Pires</t>
  </si>
  <si>
    <t>Matilde Cardoso</t>
  </si>
  <si>
    <t>Inês Carvalhinho</t>
  </si>
  <si>
    <t>Alexandre Alves</t>
  </si>
  <si>
    <t>Clube Triatlo de Abrantes</t>
  </si>
  <si>
    <t>Bruno Figueiredo</t>
  </si>
  <si>
    <t>Clara Ribeiro Martins</t>
  </si>
  <si>
    <t>David Fernandes</t>
  </si>
  <si>
    <t>Francisco Pires</t>
  </si>
  <si>
    <t>Francisco Dias Feiteira</t>
  </si>
  <si>
    <t>Inês Mariano</t>
  </si>
  <si>
    <t>Joana Torres</t>
  </si>
  <si>
    <t>José Pedro Ribeiro</t>
  </si>
  <si>
    <t>João Mendes</t>
  </si>
  <si>
    <t>João Torres</t>
  </si>
  <si>
    <t>Raquel Vital</t>
  </si>
  <si>
    <t>Simao de Matos João</t>
  </si>
  <si>
    <t>Tiago Mariano</t>
  </si>
  <si>
    <t>Francisco Borges</t>
  </si>
  <si>
    <t>Guilherme Violante</t>
  </si>
  <si>
    <t>João Nuno Batista</t>
  </si>
  <si>
    <t>Mafalda Leirião</t>
  </si>
  <si>
    <t>Margarida Cancela</t>
  </si>
  <si>
    <t>Leonor Gonçalves</t>
  </si>
  <si>
    <t>Pedro Afonso Razões</t>
  </si>
  <si>
    <t>Vasco Santos</t>
  </si>
  <si>
    <t>Gabriel Silva</t>
  </si>
  <si>
    <t>Leandro Ribeiro Silva</t>
  </si>
  <si>
    <t>Lourenço do Peso Luciano</t>
  </si>
  <si>
    <t>CD "Os Águias" de Alpiarça/ Não federado</t>
  </si>
  <si>
    <t>Gustavo Nalha</t>
  </si>
  <si>
    <t>BEN</t>
  </si>
  <si>
    <t>Clube de Natação de Torres Novas/ Não federado</t>
  </si>
  <si>
    <t>Clube Triatlo de Abrantes/ Não federado</t>
  </si>
  <si>
    <t>II Duatlo Jovem de Alpiarça - Campeonato Jovem Centro Interior - 1ª Etapa</t>
  </si>
  <si>
    <t>8 de Fevereiro de 2020</t>
  </si>
  <si>
    <t>Pedro e Silva</t>
  </si>
  <si>
    <t>Não são atribuídos pontos aos Individuais, não federados e outra região de Portugal.</t>
  </si>
  <si>
    <t>Martim Pereira da Silva</t>
  </si>
  <si>
    <t>FET-Fátima Escola de Triatlo/Não Federado</t>
  </si>
  <si>
    <t>Rodrigo Oliveira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</si>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</sst>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mm:ss.00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Comic Sans MS"/>
      <family val="4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7" applyNumberFormat="0" applyAlignment="0" applyProtection="0"/>
    <xf numFmtId="0" fontId="25" fillId="7" borderId="8" applyNumberFormat="0" applyAlignment="0" applyProtection="0"/>
    <xf numFmtId="0" fontId="26" fillId="7" borderId="7" applyNumberFormat="0" applyAlignment="0" applyProtection="0"/>
    <xf numFmtId="0" fontId="27" fillId="0" borderId="9" applyNumberFormat="0" applyFill="0" applyAlignment="0" applyProtection="0"/>
    <xf numFmtId="0" fontId="28" fillId="8" borderId="10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</cellStyleXfs>
  <cellXfs count="8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35" fillId="0" borderId="13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1" fontId="35" fillId="0" borderId="13" xfId="46" applyNumberFormat="1" applyFont="1" applyFill="1" applyBorder="1" applyAlignment="1">
      <alignment horizontal="center" vertical="center" shrinkToFit="1"/>
    </xf>
    <xf numFmtId="1" fontId="9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8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8" fontId="37" fillId="0" borderId="1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8" fillId="34" borderId="13" xfId="43" applyFont="1" applyFill="1" applyBorder="1" applyAlignment="1">
      <alignment horizontal="center" vertical="center" wrapText="1"/>
    </xf>
    <xf numFmtId="47" fontId="14" fillId="0" borderId="13" xfId="43" applyNumberFormat="1" applyFont="1" applyBorder="1" applyAlignment="1">
      <alignment horizontal="center" vertical="center"/>
    </xf>
    <xf numFmtId="47" fontId="14" fillId="0" borderId="0" xfId="43" applyNumberFormat="1" applyFont="1" applyBorder="1" applyAlignment="1">
      <alignment horizontal="center" vertical="center"/>
    </xf>
    <xf numFmtId="164" fontId="14" fillId="0" borderId="0" xfId="4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7" fontId="7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4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8" fontId="14" fillId="0" borderId="13" xfId="0" applyNumberFormat="1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45" fontId="11" fillId="36" borderId="0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4" fillId="0" borderId="13" xfId="46" applyFont="1" applyBorder="1" applyAlignment="1">
      <alignment horizontal="center" vertical="center" shrinkToFit="1"/>
    </xf>
    <xf numFmtId="1" fontId="34" fillId="0" borderId="13" xfId="46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" fillId="0" borderId="13" xfId="43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38" fillId="34" borderId="13" xfId="43" applyFont="1" applyFill="1" applyBorder="1" applyAlignment="1">
      <alignment horizontal="center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view="pageBreakPreview" topLeftCell="A94" zoomScale="85" zoomScaleNormal="100" zoomScaleSheetLayoutView="85" workbookViewId="0">
      <selection activeCell="D119" sqref="D119"/>
    </sheetView>
  </sheetViews>
  <sheetFormatPr defaultColWidth="9.140625" defaultRowHeight="15" x14ac:dyDescent="0.25"/>
  <cols>
    <col min="1" max="1" width="8.7109375" style="28" customWidth="1"/>
    <col min="2" max="2" width="9.28515625" style="28" customWidth="1"/>
    <col min="3" max="3" width="7.28515625" style="28" customWidth="1"/>
    <col min="4" max="4" width="24.7109375" style="31" customWidth="1"/>
    <col min="5" max="5" width="12.7109375" style="28" customWidth="1"/>
    <col min="6" max="6" width="6.28515625" style="28" customWidth="1"/>
    <col min="7" max="7" width="7.85546875" style="28" customWidth="1"/>
    <col min="8" max="8" width="45.5703125" style="29" bestFit="1" customWidth="1"/>
    <col min="9" max="9" width="10.42578125" style="28" bestFit="1" customWidth="1"/>
    <col min="10" max="10" width="2.85546875" style="27" customWidth="1"/>
    <col min="11" max="11" width="10.7109375" style="27" bestFit="1" customWidth="1"/>
    <col min="12" max="12" width="41.7109375" style="27" bestFit="1" customWidth="1"/>
    <col min="13" max="16384" width="9.140625" style="27"/>
  </cols>
  <sheetData>
    <row r="1" spans="1:12" ht="18" customHeight="1" x14ac:dyDescent="0.25">
      <c r="A1" s="32" t="s">
        <v>0</v>
      </c>
      <c r="B1" s="33" t="s">
        <v>1</v>
      </c>
      <c r="C1" s="33" t="s">
        <v>2</v>
      </c>
      <c r="D1" s="34" t="s">
        <v>3</v>
      </c>
      <c r="E1" s="33" t="s">
        <v>4</v>
      </c>
      <c r="F1" s="33" t="s">
        <v>5</v>
      </c>
      <c r="G1" s="33" t="s">
        <v>6</v>
      </c>
      <c r="H1" s="35" t="s">
        <v>7</v>
      </c>
      <c r="I1" s="33" t="s">
        <v>20</v>
      </c>
    </row>
    <row r="2" spans="1:12" ht="15" customHeight="1" x14ac:dyDescent="0.25">
      <c r="A2" s="43">
        <v>2536</v>
      </c>
      <c r="B2" s="43"/>
      <c r="C2" s="43" t="s">
        <v>165</v>
      </c>
      <c r="D2" s="69" t="s">
        <v>162</v>
      </c>
      <c r="E2" s="68">
        <v>40838</v>
      </c>
      <c r="F2" s="67" t="s">
        <v>35</v>
      </c>
      <c r="G2" s="67"/>
      <c r="H2" s="58" t="s">
        <v>163</v>
      </c>
      <c r="I2" s="70">
        <v>2.5</v>
      </c>
      <c r="K2" s="16" t="s">
        <v>2</v>
      </c>
      <c r="L2" s="16" t="s">
        <v>23</v>
      </c>
    </row>
    <row r="3" spans="1:12" ht="15" customHeight="1" x14ac:dyDescent="0.25">
      <c r="A3" s="43"/>
      <c r="B3" s="43"/>
      <c r="C3" s="43" t="s">
        <v>44</v>
      </c>
      <c r="D3" s="69" t="s">
        <v>161</v>
      </c>
      <c r="E3" s="68">
        <v>40490</v>
      </c>
      <c r="F3" s="67" t="s">
        <v>35</v>
      </c>
      <c r="G3" s="67"/>
      <c r="H3" s="58" t="s">
        <v>163</v>
      </c>
      <c r="I3" s="70">
        <v>2.5</v>
      </c>
      <c r="K3" s="15" t="s">
        <v>24</v>
      </c>
      <c r="L3" s="15" t="s">
        <v>39</v>
      </c>
    </row>
    <row r="4" spans="1:12" ht="15" customHeight="1" x14ac:dyDescent="0.25">
      <c r="A4" s="43">
        <v>22</v>
      </c>
      <c r="B4" s="43">
        <v>106625</v>
      </c>
      <c r="C4" s="43" t="s">
        <v>165</v>
      </c>
      <c r="D4" s="58" t="s">
        <v>61</v>
      </c>
      <c r="E4" s="42">
        <v>40819</v>
      </c>
      <c r="F4" s="43" t="s">
        <v>35</v>
      </c>
      <c r="G4" s="43" t="s">
        <v>34</v>
      </c>
      <c r="H4" s="58" t="s">
        <v>60</v>
      </c>
      <c r="I4" s="36"/>
      <c r="K4" s="15" t="s">
        <v>26</v>
      </c>
      <c r="L4" s="15" t="s">
        <v>40</v>
      </c>
    </row>
    <row r="5" spans="1:12" ht="15" customHeight="1" x14ac:dyDescent="0.25">
      <c r="A5" s="43">
        <v>602</v>
      </c>
      <c r="B5" s="43">
        <v>103668</v>
      </c>
      <c r="C5" s="43" t="s">
        <v>46</v>
      </c>
      <c r="D5" s="58" t="s">
        <v>133</v>
      </c>
      <c r="E5" s="42">
        <v>39709</v>
      </c>
      <c r="F5" s="43" t="s">
        <v>33</v>
      </c>
      <c r="G5" s="43" t="s">
        <v>34</v>
      </c>
      <c r="H5" s="58" t="s">
        <v>60</v>
      </c>
      <c r="I5" s="36"/>
      <c r="K5" s="15" t="s">
        <v>27</v>
      </c>
      <c r="L5" s="15" t="s">
        <v>41</v>
      </c>
    </row>
    <row r="6" spans="1:12" ht="15" customHeight="1" x14ac:dyDescent="0.25">
      <c r="A6" s="43">
        <v>371</v>
      </c>
      <c r="B6" s="43">
        <v>103512</v>
      </c>
      <c r="C6" s="43" t="s">
        <v>46</v>
      </c>
      <c r="D6" s="58" t="s">
        <v>80</v>
      </c>
      <c r="E6" s="42">
        <v>39532</v>
      </c>
      <c r="F6" s="43" t="s">
        <v>33</v>
      </c>
      <c r="G6" s="43" t="s">
        <v>34</v>
      </c>
      <c r="H6" s="58" t="s">
        <v>60</v>
      </c>
      <c r="I6" s="36"/>
      <c r="K6" s="15" t="s">
        <v>25</v>
      </c>
      <c r="L6" s="15" t="s">
        <v>42</v>
      </c>
    </row>
    <row r="7" spans="1:12" ht="15" customHeight="1" x14ac:dyDescent="0.25">
      <c r="A7" s="43">
        <v>600</v>
      </c>
      <c r="B7" s="43">
        <v>103667</v>
      </c>
      <c r="C7" s="43" t="s">
        <v>46</v>
      </c>
      <c r="D7" s="58" t="s">
        <v>81</v>
      </c>
      <c r="E7" s="42">
        <v>39498</v>
      </c>
      <c r="F7" s="43" t="s">
        <v>33</v>
      </c>
      <c r="G7" s="43" t="s">
        <v>34</v>
      </c>
      <c r="H7" s="58" t="s">
        <v>60</v>
      </c>
      <c r="I7" s="36"/>
      <c r="K7" s="15" t="s">
        <v>28</v>
      </c>
      <c r="L7" s="15" t="s">
        <v>43</v>
      </c>
    </row>
    <row r="8" spans="1:12" ht="15" customHeight="1" x14ac:dyDescent="0.25">
      <c r="A8" s="43">
        <v>376</v>
      </c>
      <c r="B8" s="43">
        <v>102739</v>
      </c>
      <c r="C8" s="43" t="s">
        <v>45</v>
      </c>
      <c r="D8" s="58" t="s">
        <v>93</v>
      </c>
      <c r="E8" s="42">
        <v>38964</v>
      </c>
      <c r="F8" s="43" t="s">
        <v>33</v>
      </c>
      <c r="G8" s="43" t="s">
        <v>34</v>
      </c>
      <c r="H8" s="58" t="s">
        <v>60</v>
      </c>
      <c r="I8" s="45"/>
    </row>
    <row r="9" spans="1:12" ht="15" customHeight="1" x14ac:dyDescent="0.25">
      <c r="A9" s="43">
        <v>400</v>
      </c>
      <c r="B9" s="43">
        <v>102724</v>
      </c>
      <c r="C9" s="43" t="s">
        <v>45</v>
      </c>
      <c r="D9" s="58" t="s">
        <v>134</v>
      </c>
      <c r="E9" s="42">
        <v>38656</v>
      </c>
      <c r="F9" s="43" t="s">
        <v>33</v>
      </c>
      <c r="G9" s="43" t="s">
        <v>34</v>
      </c>
      <c r="H9" s="58" t="s">
        <v>60</v>
      </c>
      <c r="I9" s="36"/>
      <c r="L9" s="82" t="s">
        <v>171</v>
      </c>
    </row>
    <row r="10" spans="1:12" ht="15" customHeight="1" x14ac:dyDescent="0.25">
      <c r="A10" s="43">
        <v>1686</v>
      </c>
      <c r="B10" s="43">
        <v>105867</v>
      </c>
      <c r="C10" s="43" t="s">
        <v>47</v>
      </c>
      <c r="D10" s="58" t="s">
        <v>113</v>
      </c>
      <c r="E10" s="42">
        <v>37762</v>
      </c>
      <c r="F10" s="43" t="s">
        <v>35</v>
      </c>
      <c r="G10" s="43" t="s">
        <v>34</v>
      </c>
      <c r="H10" s="58" t="s">
        <v>60</v>
      </c>
      <c r="I10" s="36"/>
      <c r="L10" s="82"/>
    </row>
    <row r="11" spans="1:12" ht="15" customHeight="1" x14ac:dyDescent="0.25">
      <c r="A11" s="43">
        <v>1684</v>
      </c>
      <c r="B11" s="43">
        <v>102722</v>
      </c>
      <c r="C11" s="43" t="s">
        <v>47</v>
      </c>
      <c r="D11" s="58" t="s">
        <v>115</v>
      </c>
      <c r="E11" s="42">
        <v>37740</v>
      </c>
      <c r="F11" s="43" t="s">
        <v>33</v>
      </c>
      <c r="G11" s="43" t="s">
        <v>34</v>
      </c>
      <c r="H11" s="58" t="s">
        <v>60</v>
      </c>
      <c r="I11" s="36"/>
      <c r="L11" s="82"/>
    </row>
    <row r="12" spans="1:12" ht="15" customHeight="1" x14ac:dyDescent="0.25">
      <c r="A12" s="43">
        <v>993</v>
      </c>
      <c r="B12" s="43">
        <v>106473</v>
      </c>
      <c r="C12" s="43" t="s">
        <v>165</v>
      </c>
      <c r="D12" s="58" t="s">
        <v>52</v>
      </c>
      <c r="E12" s="42">
        <v>41142</v>
      </c>
      <c r="F12" s="43" t="s">
        <v>35</v>
      </c>
      <c r="G12" s="43" t="s">
        <v>34</v>
      </c>
      <c r="H12" s="58" t="s">
        <v>51</v>
      </c>
      <c r="I12" s="45"/>
      <c r="L12" s="31"/>
    </row>
    <row r="13" spans="1:12" ht="15" customHeight="1" x14ac:dyDescent="0.25">
      <c r="A13" s="43">
        <v>994</v>
      </c>
      <c r="B13" s="43">
        <v>106474</v>
      </c>
      <c r="C13" s="43" t="s">
        <v>165</v>
      </c>
      <c r="D13" s="58" t="s">
        <v>54</v>
      </c>
      <c r="E13" s="42">
        <v>41097</v>
      </c>
      <c r="F13" s="43" t="s">
        <v>35</v>
      </c>
      <c r="G13" s="43" t="s">
        <v>34</v>
      </c>
      <c r="H13" s="58" t="s">
        <v>51</v>
      </c>
      <c r="I13" s="57"/>
      <c r="L13" s="82" t="s">
        <v>32</v>
      </c>
    </row>
    <row r="14" spans="1:12" ht="15" customHeight="1" x14ac:dyDescent="0.25">
      <c r="A14" s="43">
        <v>1255</v>
      </c>
      <c r="B14" s="43">
        <v>106172</v>
      </c>
      <c r="C14" s="43" t="s">
        <v>165</v>
      </c>
      <c r="D14" s="58" t="s">
        <v>55</v>
      </c>
      <c r="E14" s="42">
        <v>41084</v>
      </c>
      <c r="F14" s="43" t="s">
        <v>35</v>
      </c>
      <c r="G14" s="43" t="s">
        <v>34</v>
      </c>
      <c r="H14" s="58" t="s">
        <v>51</v>
      </c>
      <c r="I14" s="46"/>
      <c r="L14" s="82"/>
    </row>
    <row r="15" spans="1:12" ht="15" customHeight="1" x14ac:dyDescent="0.25">
      <c r="A15" s="43">
        <v>1038</v>
      </c>
      <c r="B15" s="43">
        <v>105706</v>
      </c>
      <c r="C15" s="43" t="s">
        <v>165</v>
      </c>
      <c r="D15" s="58" t="s">
        <v>59</v>
      </c>
      <c r="E15" s="42">
        <v>40871</v>
      </c>
      <c r="F15" s="43" t="s">
        <v>35</v>
      </c>
      <c r="G15" s="43" t="s">
        <v>34</v>
      </c>
      <c r="H15" s="58" t="s">
        <v>51</v>
      </c>
      <c r="I15" s="36"/>
      <c r="L15" s="82"/>
    </row>
    <row r="16" spans="1:12" ht="15" customHeight="1" x14ac:dyDescent="0.25">
      <c r="A16" s="43">
        <v>1033</v>
      </c>
      <c r="B16" s="43">
        <v>105589</v>
      </c>
      <c r="C16" s="43" t="s">
        <v>44</v>
      </c>
      <c r="D16" s="58" t="s">
        <v>66</v>
      </c>
      <c r="E16" s="42">
        <v>40371</v>
      </c>
      <c r="F16" s="43" t="s">
        <v>33</v>
      </c>
      <c r="G16" s="43" t="s">
        <v>34</v>
      </c>
      <c r="H16" s="58" t="s">
        <v>51</v>
      </c>
      <c r="I16" s="45"/>
      <c r="L16" s="82" t="s">
        <v>29</v>
      </c>
    </row>
    <row r="17" spans="1:12" ht="15" customHeight="1" x14ac:dyDescent="0.25">
      <c r="A17" s="43">
        <v>96</v>
      </c>
      <c r="B17" s="43">
        <v>104753</v>
      </c>
      <c r="C17" s="43" t="s">
        <v>44</v>
      </c>
      <c r="D17" s="58" t="s">
        <v>67</v>
      </c>
      <c r="E17" s="42">
        <v>40223</v>
      </c>
      <c r="F17" s="43" t="s">
        <v>33</v>
      </c>
      <c r="G17" s="43" t="s">
        <v>34</v>
      </c>
      <c r="H17" s="58" t="s">
        <v>51</v>
      </c>
      <c r="I17" s="36"/>
      <c r="L17" s="82"/>
    </row>
    <row r="18" spans="1:12" ht="15" customHeight="1" x14ac:dyDescent="0.25">
      <c r="A18" s="43">
        <v>879</v>
      </c>
      <c r="B18" s="43">
        <v>103919</v>
      </c>
      <c r="C18" s="43" t="s">
        <v>44</v>
      </c>
      <c r="D18" s="58" t="s">
        <v>72</v>
      </c>
      <c r="E18" s="42">
        <v>40116</v>
      </c>
      <c r="F18" s="43" t="s">
        <v>33</v>
      </c>
      <c r="G18" s="43" t="s">
        <v>34</v>
      </c>
      <c r="H18" s="58" t="s">
        <v>51</v>
      </c>
      <c r="I18" s="45"/>
      <c r="L18" s="82"/>
    </row>
    <row r="19" spans="1:12" ht="15" customHeight="1" x14ac:dyDescent="0.25">
      <c r="A19" s="43">
        <v>1036</v>
      </c>
      <c r="B19" s="43">
        <v>105704</v>
      </c>
      <c r="C19" s="43" t="s">
        <v>46</v>
      </c>
      <c r="D19" s="58" t="s">
        <v>78</v>
      </c>
      <c r="E19" s="42">
        <v>39619</v>
      </c>
      <c r="F19" s="43" t="s">
        <v>33</v>
      </c>
      <c r="G19" s="43" t="s">
        <v>34</v>
      </c>
      <c r="H19" s="58" t="s">
        <v>51</v>
      </c>
      <c r="I19" s="45"/>
      <c r="L19" s="65"/>
    </row>
    <row r="20" spans="1:12" ht="15" customHeight="1" x14ac:dyDescent="0.25">
      <c r="A20" s="43">
        <v>74</v>
      </c>
      <c r="B20" s="43">
        <v>100180</v>
      </c>
      <c r="C20" s="43" t="s">
        <v>46</v>
      </c>
      <c r="D20" s="58" t="s">
        <v>82</v>
      </c>
      <c r="E20" s="42">
        <v>39423</v>
      </c>
      <c r="F20" s="43" t="s">
        <v>33</v>
      </c>
      <c r="G20" s="43" t="s">
        <v>34</v>
      </c>
      <c r="H20" s="58" t="s">
        <v>51</v>
      </c>
      <c r="I20" s="36"/>
      <c r="L20" s="31"/>
    </row>
    <row r="21" spans="1:12" ht="15" customHeight="1" x14ac:dyDescent="0.25">
      <c r="A21" s="43">
        <v>567</v>
      </c>
      <c r="B21" s="43">
        <v>102881</v>
      </c>
      <c r="C21" s="43" t="s">
        <v>46</v>
      </c>
      <c r="D21" s="58" t="s">
        <v>85</v>
      </c>
      <c r="E21" s="42">
        <v>39369</v>
      </c>
      <c r="F21" s="43" t="s">
        <v>33</v>
      </c>
      <c r="G21" s="43" t="s">
        <v>34</v>
      </c>
      <c r="H21" s="58" t="s">
        <v>51</v>
      </c>
      <c r="I21" s="46"/>
      <c r="L21" s="82" t="s">
        <v>30</v>
      </c>
    </row>
    <row r="22" spans="1:12" ht="15" customHeight="1" x14ac:dyDescent="0.25">
      <c r="A22" s="43">
        <v>255</v>
      </c>
      <c r="B22" s="43">
        <v>102643</v>
      </c>
      <c r="C22" s="43" t="s">
        <v>46</v>
      </c>
      <c r="D22" s="58" t="s">
        <v>86</v>
      </c>
      <c r="E22" s="42">
        <v>39328</v>
      </c>
      <c r="F22" s="43" t="s">
        <v>35</v>
      </c>
      <c r="G22" s="43" t="s">
        <v>34</v>
      </c>
      <c r="H22" s="58" t="s">
        <v>51</v>
      </c>
      <c r="I22" s="47"/>
      <c r="L22" s="82"/>
    </row>
    <row r="23" spans="1:12" ht="15" customHeight="1" x14ac:dyDescent="0.25">
      <c r="A23" s="43">
        <v>985</v>
      </c>
      <c r="B23" s="43">
        <v>104699</v>
      </c>
      <c r="C23" s="43" t="s">
        <v>46</v>
      </c>
      <c r="D23" s="58" t="s">
        <v>88</v>
      </c>
      <c r="E23" s="42">
        <v>39209</v>
      </c>
      <c r="F23" s="43" t="s">
        <v>33</v>
      </c>
      <c r="G23" s="43" t="s">
        <v>34</v>
      </c>
      <c r="H23" s="58" t="s">
        <v>51</v>
      </c>
      <c r="I23" s="36"/>
      <c r="L23" s="82"/>
    </row>
    <row r="24" spans="1:12" ht="15" customHeight="1" x14ac:dyDescent="0.25">
      <c r="A24" s="43">
        <v>858</v>
      </c>
      <c r="B24" s="43">
        <v>105250</v>
      </c>
      <c r="C24" s="43" t="s">
        <v>46</v>
      </c>
      <c r="D24" s="58" t="s">
        <v>89</v>
      </c>
      <c r="E24" s="42">
        <v>39203</v>
      </c>
      <c r="F24" s="43" t="s">
        <v>33</v>
      </c>
      <c r="G24" s="43" t="s">
        <v>34</v>
      </c>
      <c r="H24" s="58" t="s">
        <v>51</v>
      </c>
      <c r="I24" s="45"/>
    </row>
    <row r="25" spans="1:12" ht="15" customHeight="1" x14ac:dyDescent="0.25">
      <c r="A25" s="43">
        <v>663</v>
      </c>
      <c r="B25" s="43">
        <v>101594</v>
      </c>
      <c r="C25" s="43" t="s">
        <v>46</v>
      </c>
      <c r="D25" s="58" t="s">
        <v>90</v>
      </c>
      <c r="E25" s="42">
        <v>39091</v>
      </c>
      <c r="F25" s="43" t="s">
        <v>35</v>
      </c>
      <c r="G25" s="43" t="s">
        <v>34</v>
      </c>
      <c r="H25" s="58" t="s">
        <v>51</v>
      </c>
      <c r="I25" s="45"/>
    </row>
    <row r="26" spans="1:12" ht="15" customHeight="1" x14ac:dyDescent="0.25">
      <c r="A26" s="43">
        <v>787</v>
      </c>
      <c r="B26" s="43">
        <v>103813</v>
      </c>
      <c r="C26" s="43" t="s">
        <v>45</v>
      </c>
      <c r="D26" s="58" t="s">
        <v>92</v>
      </c>
      <c r="E26" s="42">
        <v>39051</v>
      </c>
      <c r="F26" s="43" t="s">
        <v>33</v>
      </c>
      <c r="G26" s="43" t="s">
        <v>34</v>
      </c>
      <c r="H26" s="58" t="s">
        <v>51</v>
      </c>
      <c r="I26" s="46"/>
      <c r="L26" s="82" t="s">
        <v>31</v>
      </c>
    </row>
    <row r="27" spans="1:12" ht="15" customHeight="1" x14ac:dyDescent="0.25">
      <c r="A27" s="43">
        <v>715</v>
      </c>
      <c r="B27" s="43">
        <v>104550</v>
      </c>
      <c r="C27" s="43" t="s">
        <v>45</v>
      </c>
      <c r="D27" s="58" t="s">
        <v>155</v>
      </c>
      <c r="E27" s="42">
        <v>38937</v>
      </c>
      <c r="F27" s="43" t="s">
        <v>33</v>
      </c>
      <c r="G27" s="43" t="s">
        <v>34</v>
      </c>
      <c r="H27" s="58" t="s">
        <v>51</v>
      </c>
      <c r="I27" s="45"/>
      <c r="L27" s="82"/>
    </row>
    <row r="28" spans="1:12" ht="15" customHeight="1" x14ac:dyDescent="0.25">
      <c r="A28" s="43">
        <v>820</v>
      </c>
      <c r="B28" s="43">
        <v>101581</v>
      </c>
      <c r="C28" s="43" t="s">
        <v>45</v>
      </c>
      <c r="D28" s="58" t="s">
        <v>101</v>
      </c>
      <c r="E28" s="42">
        <v>38617</v>
      </c>
      <c r="F28" s="43" t="s">
        <v>35</v>
      </c>
      <c r="G28" s="43" t="s">
        <v>34</v>
      </c>
      <c r="H28" s="58" t="s">
        <v>51</v>
      </c>
      <c r="I28" s="45"/>
      <c r="L28" s="82"/>
    </row>
    <row r="29" spans="1:12" ht="15" customHeight="1" x14ac:dyDescent="0.25">
      <c r="A29" s="43">
        <v>706</v>
      </c>
      <c r="B29" s="43">
        <v>101621</v>
      </c>
      <c r="C29" s="43" t="s">
        <v>45</v>
      </c>
      <c r="D29" s="58" t="s">
        <v>103</v>
      </c>
      <c r="E29" s="42">
        <v>38480</v>
      </c>
      <c r="F29" s="43" t="s">
        <v>35</v>
      </c>
      <c r="G29" s="43" t="s">
        <v>34</v>
      </c>
      <c r="H29" s="58" t="s">
        <v>51</v>
      </c>
      <c r="I29" s="45"/>
      <c r="K29" s="30"/>
    </row>
    <row r="30" spans="1:12" ht="15" customHeight="1" x14ac:dyDescent="0.25">
      <c r="A30" s="43">
        <v>863</v>
      </c>
      <c r="B30" s="43">
        <v>103917</v>
      </c>
      <c r="C30" s="43" t="s">
        <v>45</v>
      </c>
      <c r="D30" s="58" t="s">
        <v>104</v>
      </c>
      <c r="E30" s="42">
        <v>38457</v>
      </c>
      <c r="F30" s="43" t="s">
        <v>33</v>
      </c>
      <c r="G30" s="43" t="s">
        <v>34</v>
      </c>
      <c r="H30" s="58" t="s">
        <v>51</v>
      </c>
      <c r="I30" s="45"/>
      <c r="K30" s="30"/>
      <c r="L30" s="82"/>
    </row>
    <row r="31" spans="1:12" ht="15" customHeight="1" x14ac:dyDescent="0.25">
      <c r="A31" s="43">
        <v>91</v>
      </c>
      <c r="B31" s="43">
        <v>101574</v>
      </c>
      <c r="C31" s="43" t="s">
        <v>45</v>
      </c>
      <c r="D31" s="58" t="s">
        <v>107</v>
      </c>
      <c r="E31" s="42">
        <v>38396</v>
      </c>
      <c r="F31" s="43" t="s">
        <v>35</v>
      </c>
      <c r="G31" s="43" t="s">
        <v>34</v>
      </c>
      <c r="H31" s="58" t="s">
        <v>51</v>
      </c>
      <c r="I31" s="48"/>
      <c r="L31" s="82"/>
    </row>
    <row r="32" spans="1:12" ht="15" customHeight="1" x14ac:dyDescent="0.25">
      <c r="A32" s="43">
        <v>1429</v>
      </c>
      <c r="B32" s="43">
        <v>106530</v>
      </c>
      <c r="C32" s="43" t="s">
        <v>165</v>
      </c>
      <c r="D32" s="59" t="s">
        <v>114</v>
      </c>
      <c r="E32" s="42">
        <v>41544</v>
      </c>
      <c r="F32" s="43" t="s">
        <v>33</v>
      </c>
      <c r="G32" s="77" t="s">
        <v>34</v>
      </c>
      <c r="H32" s="58" t="s">
        <v>51</v>
      </c>
      <c r="I32" s="45"/>
    </row>
    <row r="33" spans="1:9" ht="15" customHeight="1" x14ac:dyDescent="0.25">
      <c r="A33" s="43">
        <v>1019</v>
      </c>
      <c r="B33" s="43">
        <v>105569</v>
      </c>
      <c r="C33" s="43" t="s">
        <v>44</v>
      </c>
      <c r="D33" s="59" t="s">
        <v>157</v>
      </c>
      <c r="E33" s="42">
        <v>40285</v>
      </c>
      <c r="F33" s="43" t="s">
        <v>33</v>
      </c>
      <c r="G33" s="77" t="s">
        <v>34</v>
      </c>
      <c r="H33" s="58" t="s">
        <v>51</v>
      </c>
      <c r="I33" s="45"/>
    </row>
    <row r="34" spans="1:9" ht="15" customHeight="1" x14ac:dyDescent="0.25">
      <c r="A34" s="43">
        <v>26</v>
      </c>
      <c r="B34" s="43">
        <v>105759</v>
      </c>
      <c r="C34" s="43" t="s">
        <v>44</v>
      </c>
      <c r="D34" s="59" t="s">
        <v>160</v>
      </c>
      <c r="E34" s="42">
        <v>40250</v>
      </c>
      <c r="F34" s="43" t="s">
        <v>35</v>
      </c>
      <c r="G34" s="77" t="s">
        <v>34</v>
      </c>
      <c r="H34" s="58" t="s">
        <v>51</v>
      </c>
      <c r="I34" s="45"/>
    </row>
    <row r="35" spans="1:9" ht="15" customHeight="1" x14ac:dyDescent="0.25">
      <c r="A35" s="43">
        <v>1424</v>
      </c>
      <c r="B35" s="43">
        <v>106477</v>
      </c>
      <c r="C35" s="43" t="s">
        <v>44</v>
      </c>
      <c r="D35" s="59" t="s">
        <v>153</v>
      </c>
      <c r="E35" s="42">
        <v>39946</v>
      </c>
      <c r="F35" s="43" t="s">
        <v>35</v>
      </c>
      <c r="G35" s="77" t="s">
        <v>34</v>
      </c>
      <c r="H35" s="58" t="s">
        <v>51</v>
      </c>
      <c r="I35" s="48"/>
    </row>
    <row r="36" spans="1:9" ht="15" customHeight="1" x14ac:dyDescent="0.25">
      <c r="A36" s="43">
        <v>1018</v>
      </c>
      <c r="B36" s="43">
        <v>105568</v>
      </c>
      <c r="C36" s="43" t="s">
        <v>44</v>
      </c>
      <c r="D36" s="59" t="s">
        <v>74</v>
      </c>
      <c r="E36" s="42">
        <v>39821</v>
      </c>
      <c r="F36" s="43" t="s">
        <v>35</v>
      </c>
      <c r="G36" s="77" t="s">
        <v>34</v>
      </c>
      <c r="H36" s="58" t="s">
        <v>51</v>
      </c>
      <c r="I36" s="36"/>
    </row>
    <row r="37" spans="1:9" ht="15" customHeight="1" x14ac:dyDescent="0.25">
      <c r="A37" s="43">
        <v>1027</v>
      </c>
      <c r="B37" s="43">
        <v>105579</v>
      </c>
      <c r="C37" s="43" t="s">
        <v>45</v>
      </c>
      <c r="D37" s="59" t="s">
        <v>156</v>
      </c>
      <c r="E37" s="42">
        <v>38820</v>
      </c>
      <c r="F37" s="43" t="s">
        <v>33</v>
      </c>
      <c r="G37" s="43" t="s">
        <v>37</v>
      </c>
      <c r="H37" s="58" t="s">
        <v>166</v>
      </c>
      <c r="I37" s="36"/>
    </row>
    <row r="38" spans="1:9" ht="15" customHeight="1" x14ac:dyDescent="0.25">
      <c r="A38" s="43">
        <v>239</v>
      </c>
      <c r="B38" s="43">
        <v>101609</v>
      </c>
      <c r="C38" s="43" t="s">
        <v>45</v>
      </c>
      <c r="D38" s="59" t="s">
        <v>154</v>
      </c>
      <c r="E38" s="42">
        <v>38705</v>
      </c>
      <c r="F38" s="43" t="s">
        <v>35</v>
      </c>
      <c r="G38" s="77" t="s">
        <v>34</v>
      </c>
      <c r="H38" s="58" t="s">
        <v>51</v>
      </c>
      <c r="I38" s="48"/>
    </row>
    <row r="39" spans="1:9" ht="15" customHeight="1" x14ac:dyDescent="0.25">
      <c r="A39" s="43">
        <v>780</v>
      </c>
      <c r="B39" s="43">
        <v>102362</v>
      </c>
      <c r="C39" s="43" t="s">
        <v>45</v>
      </c>
      <c r="D39" s="59" t="s">
        <v>159</v>
      </c>
      <c r="E39" s="42">
        <v>38686</v>
      </c>
      <c r="F39" s="43" t="s">
        <v>35</v>
      </c>
      <c r="G39" s="77" t="s">
        <v>34</v>
      </c>
      <c r="H39" s="58" t="s">
        <v>51</v>
      </c>
      <c r="I39" s="36"/>
    </row>
    <row r="40" spans="1:9" ht="15" customHeight="1" x14ac:dyDescent="0.25">
      <c r="A40" s="43">
        <v>241</v>
      </c>
      <c r="B40" s="43">
        <v>101627</v>
      </c>
      <c r="C40" s="43" t="s">
        <v>45</v>
      </c>
      <c r="D40" s="59" t="s">
        <v>158</v>
      </c>
      <c r="E40" s="42">
        <v>38649</v>
      </c>
      <c r="F40" s="43" t="s">
        <v>35</v>
      </c>
      <c r="G40" s="43" t="s">
        <v>37</v>
      </c>
      <c r="H40" s="58" t="s">
        <v>166</v>
      </c>
      <c r="I40" s="46"/>
    </row>
    <row r="41" spans="1:9" ht="15" customHeight="1" x14ac:dyDescent="0.25">
      <c r="A41" s="43">
        <v>765</v>
      </c>
      <c r="B41" s="43">
        <v>103775</v>
      </c>
      <c r="C41" s="43" t="s">
        <v>45</v>
      </c>
      <c r="D41" s="59" t="s">
        <v>152</v>
      </c>
      <c r="E41" s="42">
        <v>38538</v>
      </c>
      <c r="F41" s="43" t="s">
        <v>35</v>
      </c>
      <c r="G41" s="43" t="s">
        <v>37</v>
      </c>
      <c r="H41" s="58" t="s">
        <v>166</v>
      </c>
      <c r="I41" s="45"/>
    </row>
    <row r="42" spans="1:9" ht="15" customHeight="1" x14ac:dyDescent="0.25">
      <c r="A42" s="43">
        <v>1129</v>
      </c>
      <c r="B42" s="43">
        <v>105934</v>
      </c>
      <c r="C42" s="43" t="s">
        <v>165</v>
      </c>
      <c r="D42" s="58" t="s">
        <v>121</v>
      </c>
      <c r="E42" s="42">
        <v>41168</v>
      </c>
      <c r="F42" s="43" t="s">
        <v>33</v>
      </c>
      <c r="G42" s="43" t="s">
        <v>34</v>
      </c>
      <c r="H42" s="58" t="s">
        <v>63</v>
      </c>
      <c r="I42" s="36"/>
    </row>
    <row r="43" spans="1:9" ht="15" customHeight="1" x14ac:dyDescent="0.25">
      <c r="A43" s="43">
        <v>904</v>
      </c>
      <c r="B43" s="43">
        <v>105269</v>
      </c>
      <c r="C43" s="43" t="s">
        <v>165</v>
      </c>
      <c r="D43" s="58" t="s">
        <v>64</v>
      </c>
      <c r="E43" s="42">
        <v>40728</v>
      </c>
      <c r="F43" s="43" t="s">
        <v>35</v>
      </c>
      <c r="G43" s="43" t="s">
        <v>34</v>
      </c>
      <c r="H43" s="58" t="s">
        <v>63</v>
      </c>
      <c r="I43" s="36"/>
    </row>
    <row r="44" spans="1:9" ht="15" customHeight="1" x14ac:dyDescent="0.25">
      <c r="A44" s="43">
        <v>909</v>
      </c>
      <c r="B44" s="43">
        <v>105270</v>
      </c>
      <c r="C44" s="43" t="s">
        <v>44</v>
      </c>
      <c r="D44" s="58" t="s">
        <v>70</v>
      </c>
      <c r="E44" s="42">
        <v>40163</v>
      </c>
      <c r="F44" s="43" t="s">
        <v>33</v>
      </c>
      <c r="G44" s="43" t="s">
        <v>34</v>
      </c>
      <c r="H44" s="58" t="s">
        <v>63</v>
      </c>
      <c r="I44" s="45"/>
    </row>
    <row r="45" spans="1:9" ht="15" customHeight="1" x14ac:dyDescent="0.25">
      <c r="A45" s="43">
        <v>235</v>
      </c>
      <c r="B45" s="43">
        <v>103342</v>
      </c>
      <c r="C45" s="43" t="s">
        <v>44</v>
      </c>
      <c r="D45" s="58" t="s">
        <v>71</v>
      </c>
      <c r="E45" s="42">
        <v>40131</v>
      </c>
      <c r="F45" s="43" t="s">
        <v>33</v>
      </c>
      <c r="G45" s="43" t="s">
        <v>34</v>
      </c>
      <c r="H45" s="58" t="s">
        <v>63</v>
      </c>
      <c r="I45" s="36"/>
    </row>
    <row r="46" spans="1:9" ht="15" customHeight="1" x14ac:dyDescent="0.25">
      <c r="A46" s="43">
        <v>153</v>
      </c>
      <c r="B46" s="43">
        <v>103299</v>
      </c>
      <c r="C46" s="43" t="s">
        <v>45</v>
      </c>
      <c r="D46" s="58" t="s">
        <v>91</v>
      </c>
      <c r="E46" s="42">
        <v>39065</v>
      </c>
      <c r="F46" s="43" t="s">
        <v>33</v>
      </c>
      <c r="G46" s="43" t="s">
        <v>34</v>
      </c>
      <c r="H46" s="58" t="s">
        <v>63</v>
      </c>
      <c r="I46" s="47"/>
    </row>
    <row r="47" spans="1:9" ht="15" customHeight="1" x14ac:dyDescent="0.25">
      <c r="A47" s="43">
        <v>157</v>
      </c>
      <c r="B47" s="43">
        <v>103300</v>
      </c>
      <c r="C47" s="43" t="s">
        <v>45</v>
      </c>
      <c r="D47" s="58" t="s">
        <v>94</v>
      </c>
      <c r="E47" s="42">
        <v>38836</v>
      </c>
      <c r="F47" s="43" t="s">
        <v>35</v>
      </c>
      <c r="G47" s="43" t="s">
        <v>34</v>
      </c>
      <c r="H47" s="58" t="s">
        <v>63</v>
      </c>
      <c r="I47" s="45"/>
    </row>
    <row r="48" spans="1:9" ht="15" customHeight="1" x14ac:dyDescent="0.25">
      <c r="A48" s="43">
        <v>925</v>
      </c>
      <c r="B48" s="43">
        <v>102466</v>
      </c>
      <c r="C48" s="43" t="s">
        <v>45</v>
      </c>
      <c r="D48" s="58" t="s">
        <v>99</v>
      </c>
      <c r="E48" s="42">
        <v>38685</v>
      </c>
      <c r="F48" s="43" t="s">
        <v>35</v>
      </c>
      <c r="G48" s="43" t="s">
        <v>34</v>
      </c>
      <c r="H48" s="58" t="s">
        <v>63</v>
      </c>
      <c r="I48" s="36"/>
    </row>
    <row r="49" spans="1:9" ht="15" customHeight="1" x14ac:dyDescent="0.25">
      <c r="A49" s="43">
        <v>580</v>
      </c>
      <c r="B49" s="43">
        <v>103637</v>
      </c>
      <c r="C49" s="43" t="s">
        <v>45</v>
      </c>
      <c r="D49" s="58" t="s">
        <v>105</v>
      </c>
      <c r="E49" s="42">
        <v>38426</v>
      </c>
      <c r="F49" s="43" t="s">
        <v>33</v>
      </c>
      <c r="G49" s="43" t="s">
        <v>34</v>
      </c>
      <c r="H49" s="58" t="s">
        <v>63</v>
      </c>
      <c r="I49" s="45"/>
    </row>
    <row r="50" spans="1:9" ht="15" customHeight="1" x14ac:dyDescent="0.25">
      <c r="A50" s="43">
        <v>1781</v>
      </c>
      <c r="B50" s="43">
        <v>102342</v>
      </c>
      <c r="C50" s="43" t="s">
        <v>47</v>
      </c>
      <c r="D50" s="58" t="s">
        <v>109</v>
      </c>
      <c r="E50" s="42">
        <v>38320</v>
      </c>
      <c r="F50" s="43" t="s">
        <v>33</v>
      </c>
      <c r="G50" s="43" t="s">
        <v>34</v>
      </c>
      <c r="H50" s="58" t="s">
        <v>63</v>
      </c>
      <c r="I50" s="46"/>
    </row>
    <row r="51" spans="1:9" ht="15" customHeight="1" x14ac:dyDescent="0.25">
      <c r="A51" s="43">
        <v>1782</v>
      </c>
      <c r="B51" s="43">
        <v>104085</v>
      </c>
      <c r="C51" s="43" t="s">
        <v>47</v>
      </c>
      <c r="D51" s="58" t="s">
        <v>110</v>
      </c>
      <c r="E51" s="42">
        <v>38221</v>
      </c>
      <c r="F51" s="43" t="s">
        <v>33</v>
      </c>
      <c r="G51" s="43" t="s">
        <v>34</v>
      </c>
      <c r="H51" s="58" t="s">
        <v>63</v>
      </c>
      <c r="I51" s="36"/>
    </row>
    <row r="52" spans="1:9" ht="15" customHeight="1" x14ac:dyDescent="0.25">
      <c r="A52" s="43">
        <v>1275</v>
      </c>
      <c r="B52" s="43">
        <v>106250</v>
      </c>
      <c r="C52" s="43" t="s">
        <v>165</v>
      </c>
      <c r="D52" s="58" t="s">
        <v>57</v>
      </c>
      <c r="E52" s="42">
        <v>41016</v>
      </c>
      <c r="F52" s="43" t="s">
        <v>33</v>
      </c>
      <c r="G52" s="43" t="s">
        <v>34</v>
      </c>
      <c r="H52" s="58" t="s">
        <v>56</v>
      </c>
      <c r="I52" s="36"/>
    </row>
    <row r="53" spans="1:9" ht="15" customHeight="1" x14ac:dyDescent="0.25">
      <c r="A53" s="43">
        <v>1021</v>
      </c>
      <c r="B53" s="43">
        <v>105572</v>
      </c>
      <c r="C53" s="43" t="s">
        <v>46</v>
      </c>
      <c r="D53" s="58" t="s">
        <v>76</v>
      </c>
      <c r="E53" s="42">
        <v>39739</v>
      </c>
      <c r="F53" s="43" t="s">
        <v>33</v>
      </c>
      <c r="G53" s="43" t="s">
        <v>34</v>
      </c>
      <c r="H53" s="58" t="s">
        <v>56</v>
      </c>
      <c r="I53" s="36"/>
    </row>
    <row r="54" spans="1:9" ht="15" customHeight="1" x14ac:dyDescent="0.25">
      <c r="A54" s="43">
        <v>943</v>
      </c>
      <c r="B54" s="43">
        <v>104059</v>
      </c>
      <c r="C54" s="43" t="s">
        <v>46</v>
      </c>
      <c r="D54" s="58" t="s">
        <v>87</v>
      </c>
      <c r="E54" s="42">
        <v>39305</v>
      </c>
      <c r="F54" s="43" t="s">
        <v>35</v>
      </c>
      <c r="G54" s="43" t="s">
        <v>34</v>
      </c>
      <c r="H54" s="58" t="s">
        <v>56</v>
      </c>
      <c r="I54" s="36"/>
    </row>
    <row r="55" spans="1:9" ht="15" customHeight="1" x14ac:dyDescent="0.25">
      <c r="A55" s="43">
        <v>673</v>
      </c>
      <c r="B55" s="43">
        <v>103703</v>
      </c>
      <c r="C55" s="43" t="s">
        <v>45</v>
      </c>
      <c r="D55" s="58" t="s">
        <v>95</v>
      </c>
      <c r="E55" s="42">
        <v>38812</v>
      </c>
      <c r="F55" s="43" t="s">
        <v>33</v>
      </c>
      <c r="G55" s="43" t="s">
        <v>34</v>
      </c>
      <c r="H55" s="58" t="s">
        <v>56</v>
      </c>
      <c r="I55" s="48"/>
    </row>
    <row r="56" spans="1:9" ht="15" customHeight="1" x14ac:dyDescent="0.25">
      <c r="A56" s="43">
        <v>1319</v>
      </c>
      <c r="B56" s="43">
        <v>105699</v>
      </c>
      <c r="C56" s="43" t="s">
        <v>45</v>
      </c>
      <c r="D56" s="58" t="s">
        <v>96</v>
      </c>
      <c r="E56" s="42">
        <v>38801</v>
      </c>
      <c r="F56" s="43" t="s">
        <v>35</v>
      </c>
      <c r="G56" s="43" t="s">
        <v>34</v>
      </c>
      <c r="H56" s="58" t="s">
        <v>56</v>
      </c>
      <c r="I56" s="36"/>
    </row>
    <row r="57" spans="1:9" ht="15" customHeight="1" x14ac:dyDescent="0.25">
      <c r="A57" s="43">
        <v>436</v>
      </c>
      <c r="B57" s="43">
        <v>103058</v>
      </c>
      <c r="C57" s="43" t="s">
        <v>45</v>
      </c>
      <c r="D57" s="58" t="s">
        <v>98</v>
      </c>
      <c r="E57" s="42">
        <v>38685</v>
      </c>
      <c r="F57" s="43" t="s">
        <v>35</v>
      </c>
      <c r="G57" s="43" t="s">
        <v>34</v>
      </c>
      <c r="H57" s="58" t="s">
        <v>56</v>
      </c>
      <c r="I57" s="36"/>
    </row>
    <row r="58" spans="1:9" ht="15" customHeight="1" x14ac:dyDescent="0.25">
      <c r="A58" s="43">
        <v>951</v>
      </c>
      <c r="B58" s="43">
        <v>104060</v>
      </c>
      <c r="C58" s="43" t="s">
        <v>45</v>
      </c>
      <c r="D58" s="58" t="s">
        <v>100</v>
      </c>
      <c r="E58" s="42">
        <v>38674</v>
      </c>
      <c r="F58" s="43" t="s">
        <v>35</v>
      </c>
      <c r="G58" s="43" t="s">
        <v>34</v>
      </c>
      <c r="H58" s="58" t="s">
        <v>56</v>
      </c>
      <c r="I58" s="36"/>
    </row>
    <row r="59" spans="1:9" ht="15" customHeight="1" x14ac:dyDescent="0.25">
      <c r="A59" s="43">
        <v>426</v>
      </c>
      <c r="B59" s="43">
        <v>105631</v>
      </c>
      <c r="C59" s="43" t="s">
        <v>45</v>
      </c>
      <c r="D59" s="58" t="s">
        <v>102</v>
      </c>
      <c r="E59" s="42">
        <v>38594</v>
      </c>
      <c r="F59" s="43" t="s">
        <v>35</v>
      </c>
      <c r="G59" s="43" t="s">
        <v>34</v>
      </c>
      <c r="H59" s="58" t="s">
        <v>56</v>
      </c>
      <c r="I59" s="45"/>
    </row>
    <row r="60" spans="1:9" ht="15" customHeight="1" x14ac:dyDescent="0.25">
      <c r="A60" s="43">
        <v>656</v>
      </c>
      <c r="B60" s="43">
        <v>100502</v>
      </c>
      <c r="C60" s="43" t="s">
        <v>45</v>
      </c>
      <c r="D60" s="58" t="s">
        <v>106</v>
      </c>
      <c r="E60" s="42">
        <v>38422</v>
      </c>
      <c r="F60" s="43" t="s">
        <v>33</v>
      </c>
      <c r="G60" s="43" t="s">
        <v>34</v>
      </c>
      <c r="H60" s="58" t="s">
        <v>56</v>
      </c>
      <c r="I60" s="45"/>
    </row>
    <row r="61" spans="1:9" ht="15" customHeight="1" x14ac:dyDescent="0.25">
      <c r="A61" s="43">
        <v>1742</v>
      </c>
      <c r="B61" s="43">
        <v>100515</v>
      </c>
      <c r="C61" s="43" t="s">
        <v>47</v>
      </c>
      <c r="D61" s="58" t="s">
        <v>112</v>
      </c>
      <c r="E61" s="42">
        <v>38105</v>
      </c>
      <c r="F61" s="43" t="s">
        <v>33</v>
      </c>
      <c r="G61" s="43" t="s">
        <v>34</v>
      </c>
      <c r="H61" s="58" t="s">
        <v>56</v>
      </c>
      <c r="I61" s="36"/>
    </row>
    <row r="62" spans="1:9" ht="15" customHeight="1" x14ac:dyDescent="0.25">
      <c r="A62" s="43">
        <v>1069</v>
      </c>
      <c r="B62" s="43">
        <v>105820</v>
      </c>
      <c r="C62" s="43" t="s">
        <v>165</v>
      </c>
      <c r="D62" s="58" t="s">
        <v>146</v>
      </c>
      <c r="E62" s="42">
        <v>41200</v>
      </c>
      <c r="F62" s="43" t="s">
        <v>35</v>
      </c>
      <c r="G62" s="43" t="s">
        <v>34</v>
      </c>
      <c r="H62" s="58" t="s">
        <v>138</v>
      </c>
      <c r="I62" s="46"/>
    </row>
    <row r="63" spans="1:9" ht="15" customHeight="1" x14ac:dyDescent="0.25">
      <c r="A63" s="43">
        <v>1272</v>
      </c>
      <c r="B63" s="43">
        <v>106237</v>
      </c>
      <c r="C63" s="43" t="s">
        <v>165</v>
      </c>
      <c r="D63" s="58" t="s">
        <v>137</v>
      </c>
      <c r="E63" s="42">
        <v>40957</v>
      </c>
      <c r="F63" s="43" t="s">
        <v>35</v>
      </c>
      <c r="G63" s="43" t="s">
        <v>34</v>
      </c>
      <c r="H63" s="58" t="s">
        <v>138</v>
      </c>
      <c r="I63" s="36"/>
    </row>
    <row r="64" spans="1:9" ht="15" customHeight="1" x14ac:dyDescent="0.25">
      <c r="A64" s="43">
        <v>1075</v>
      </c>
      <c r="B64" s="43">
        <v>105843</v>
      </c>
      <c r="C64" s="43" t="s">
        <v>44</v>
      </c>
      <c r="D64" s="58" t="s">
        <v>145</v>
      </c>
      <c r="E64" s="42">
        <v>39962</v>
      </c>
      <c r="F64" s="43" t="s">
        <v>33</v>
      </c>
      <c r="G64" s="43" t="s">
        <v>34</v>
      </c>
      <c r="H64" s="58" t="s">
        <v>138</v>
      </c>
      <c r="I64" s="36"/>
    </row>
    <row r="65" spans="1:9" ht="15" customHeight="1" x14ac:dyDescent="0.25">
      <c r="A65" s="43">
        <v>1074</v>
      </c>
      <c r="B65" s="43">
        <v>105842</v>
      </c>
      <c r="C65" s="43" t="s">
        <v>45</v>
      </c>
      <c r="D65" s="58" t="s">
        <v>148</v>
      </c>
      <c r="E65" s="42">
        <v>38939</v>
      </c>
      <c r="F65" s="43" t="s">
        <v>35</v>
      </c>
      <c r="G65" s="43" t="s">
        <v>34</v>
      </c>
      <c r="H65" s="58" t="s">
        <v>138</v>
      </c>
      <c r="I65" s="45"/>
    </row>
    <row r="66" spans="1:9" ht="15" customHeight="1" x14ac:dyDescent="0.25">
      <c r="A66" s="43">
        <v>1271</v>
      </c>
      <c r="B66" s="43">
        <v>106236</v>
      </c>
      <c r="C66" s="43" t="s">
        <v>45</v>
      </c>
      <c r="D66" s="58" t="s">
        <v>139</v>
      </c>
      <c r="E66" s="42">
        <v>38629</v>
      </c>
      <c r="F66" s="43" t="s">
        <v>35</v>
      </c>
      <c r="G66" s="43" t="s">
        <v>34</v>
      </c>
      <c r="H66" s="58" t="s">
        <v>138</v>
      </c>
      <c r="I66" s="36"/>
    </row>
    <row r="67" spans="1:9" ht="15" customHeight="1" x14ac:dyDescent="0.25">
      <c r="A67" s="43">
        <v>216</v>
      </c>
      <c r="B67" s="43">
        <v>103335</v>
      </c>
      <c r="C67" s="43" t="s">
        <v>45</v>
      </c>
      <c r="D67" s="58" t="s">
        <v>141</v>
      </c>
      <c r="E67" s="42">
        <v>38457</v>
      </c>
      <c r="F67" s="43" t="s">
        <v>35</v>
      </c>
      <c r="G67" s="43" t="s">
        <v>34</v>
      </c>
      <c r="H67" s="58" t="s">
        <v>138</v>
      </c>
      <c r="I67" s="45"/>
    </row>
    <row r="68" spans="1:9" ht="15" customHeight="1" x14ac:dyDescent="0.25">
      <c r="A68" s="43">
        <v>131</v>
      </c>
      <c r="B68" s="43">
        <v>102204</v>
      </c>
      <c r="C68" s="43" t="s">
        <v>45</v>
      </c>
      <c r="D68" s="58" t="s">
        <v>147</v>
      </c>
      <c r="E68" s="42">
        <v>38447</v>
      </c>
      <c r="F68" s="43" t="s">
        <v>35</v>
      </c>
      <c r="G68" s="43" t="s">
        <v>34</v>
      </c>
      <c r="H68" s="58" t="s">
        <v>138</v>
      </c>
      <c r="I68" s="45"/>
    </row>
    <row r="69" spans="1:9" ht="15" customHeight="1" x14ac:dyDescent="0.25">
      <c r="A69" s="43">
        <v>2528</v>
      </c>
      <c r="B69" s="43">
        <v>106687</v>
      </c>
      <c r="C69" s="43" t="s">
        <v>165</v>
      </c>
      <c r="D69" s="58" t="s">
        <v>140</v>
      </c>
      <c r="E69" s="42">
        <v>41031</v>
      </c>
      <c r="F69" s="43" t="s">
        <v>33</v>
      </c>
      <c r="G69" s="43" t="s">
        <v>37</v>
      </c>
      <c r="H69" s="58" t="s">
        <v>167</v>
      </c>
      <c r="I69" s="46"/>
    </row>
    <row r="70" spans="1:9" ht="15" customHeight="1" x14ac:dyDescent="0.25">
      <c r="A70" s="43">
        <v>2518</v>
      </c>
      <c r="B70" s="43">
        <v>106688</v>
      </c>
      <c r="C70" s="43" t="s">
        <v>165</v>
      </c>
      <c r="D70" s="59" t="s">
        <v>150</v>
      </c>
      <c r="E70" s="42">
        <v>40801</v>
      </c>
      <c r="F70" s="43" t="s">
        <v>35</v>
      </c>
      <c r="G70" s="77" t="s">
        <v>34</v>
      </c>
      <c r="H70" s="58" t="s">
        <v>138</v>
      </c>
      <c r="I70" s="36"/>
    </row>
    <row r="71" spans="1:9" ht="15" customHeight="1" x14ac:dyDescent="0.25">
      <c r="A71" s="43">
        <v>124</v>
      </c>
      <c r="B71" s="43">
        <v>106676</v>
      </c>
      <c r="C71" s="43" t="s">
        <v>44</v>
      </c>
      <c r="D71" s="59" t="s">
        <v>144</v>
      </c>
      <c r="E71" s="42">
        <v>40112</v>
      </c>
      <c r="F71" s="43" t="s">
        <v>33</v>
      </c>
      <c r="G71" s="77" t="s">
        <v>34</v>
      </c>
      <c r="H71" s="58" t="s">
        <v>138</v>
      </c>
      <c r="I71" s="45"/>
    </row>
    <row r="72" spans="1:9" ht="15" customHeight="1" x14ac:dyDescent="0.25">
      <c r="A72" s="43">
        <v>2515</v>
      </c>
      <c r="B72" s="43">
        <v>106689</v>
      </c>
      <c r="C72" s="43" t="s">
        <v>44</v>
      </c>
      <c r="D72" s="59" t="s">
        <v>143</v>
      </c>
      <c r="E72" s="42">
        <v>40088</v>
      </c>
      <c r="F72" s="43" t="s">
        <v>35</v>
      </c>
      <c r="G72" s="77" t="s">
        <v>34</v>
      </c>
      <c r="H72" s="58" t="s">
        <v>138</v>
      </c>
      <c r="I72" s="36"/>
    </row>
    <row r="73" spans="1:9" ht="15" customHeight="1" x14ac:dyDescent="0.25">
      <c r="A73" s="43">
        <v>139</v>
      </c>
      <c r="B73" s="43">
        <v>106677</v>
      </c>
      <c r="C73" s="43" t="s">
        <v>46</v>
      </c>
      <c r="D73" s="59" t="s">
        <v>151</v>
      </c>
      <c r="E73" s="42">
        <v>39438</v>
      </c>
      <c r="F73" s="43" t="s">
        <v>35</v>
      </c>
      <c r="G73" s="77" t="s">
        <v>34</v>
      </c>
      <c r="H73" s="58" t="s">
        <v>138</v>
      </c>
      <c r="I73" s="36"/>
    </row>
    <row r="74" spans="1:9" ht="15" customHeight="1" x14ac:dyDescent="0.25">
      <c r="A74" s="43">
        <v>115</v>
      </c>
      <c r="B74" s="43">
        <v>102221</v>
      </c>
      <c r="C74" s="43" t="s">
        <v>45</v>
      </c>
      <c r="D74" s="59" t="s">
        <v>149</v>
      </c>
      <c r="E74" s="42">
        <v>39050</v>
      </c>
      <c r="F74" s="43" t="s">
        <v>33</v>
      </c>
      <c r="G74" s="77" t="s">
        <v>34</v>
      </c>
      <c r="H74" s="58" t="s">
        <v>138</v>
      </c>
      <c r="I74" s="45"/>
    </row>
    <row r="75" spans="1:9" ht="15" customHeight="1" x14ac:dyDescent="0.25">
      <c r="A75" s="43">
        <v>759</v>
      </c>
      <c r="B75" s="43">
        <v>102391</v>
      </c>
      <c r="C75" s="43" t="s">
        <v>45</v>
      </c>
      <c r="D75" s="59" t="s">
        <v>142</v>
      </c>
      <c r="E75" s="42">
        <v>38753</v>
      </c>
      <c r="F75" s="43" t="s">
        <v>35</v>
      </c>
      <c r="G75" s="77" t="s">
        <v>34</v>
      </c>
      <c r="H75" s="58" t="s">
        <v>138</v>
      </c>
      <c r="I75" s="36"/>
    </row>
    <row r="76" spans="1:9" ht="15" customHeight="1" x14ac:dyDescent="0.25">
      <c r="A76" s="43">
        <v>1064</v>
      </c>
      <c r="B76" s="43">
        <v>105295</v>
      </c>
      <c r="C76" s="43" t="s">
        <v>165</v>
      </c>
      <c r="D76" s="58" t="s">
        <v>50</v>
      </c>
      <c r="E76" s="42">
        <v>41143</v>
      </c>
      <c r="F76" s="43" t="s">
        <v>33</v>
      </c>
      <c r="G76" s="43" t="s">
        <v>34</v>
      </c>
      <c r="H76" s="58" t="s">
        <v>49</v>
      </c>
      <c r="I76" s="45"/>
    </row>
    <row r="77" spans="1:9" ht="15" customHeight="1" x14ac:dyDescent="0.25">
      <c r="A77" s="43">
        <v>31</v>
      </c>
      <c r="B77" s="43">
        <v>106588</v>
      </c>
      <c r="C77" s="43" t="s">
        <v>165</v>
      </c>
      <c r="D77" s="58" t="s">
        <v>53</v>
      </c>
      <c r="E77" s="42">
        <v>41131</v>
      </c>
      <c r="F77" s="43" t="s">
        <v>33</v>
      </c>
      <c r="G77" s="43" t="s">
        <v>34</v>
      </c>
      <c r="H77" s="58" t="s">
        <v>49</v>
      </c>
      <c r="I77" s="36"/>
    </row>
    <row r="78" spans="1:9" ht="15" customHeight="1" x14ac:dyDescent="0.25">
      <c r="A78" s="43">
        <v>1445</v>
      </c>
      <c r="B78" s="43">
        <v>106555</v>
      </c>
      <c r="C78" s="43" t="s">
        <v>165</v>
      </c>
      <c r="D78" s="58" t="s">
        <v>58</v>
      </c>
      <c r="E78" s="42">
        <v>40991</v>
      </c>
      <c r="F78" s="43" t="s">
        <v>35</v>
      </c>
      <c r="G78" s="43" t="s">
        <v>34</v>
      </c>
      <c r="H78" s="58" t="s">
        <v>49</v>
      </c>
      <c r="I78" s="36"/>
    </row>
    <row r="79" spans="1:9" ht="15" customHeight="1" x14ac:dyDescent="0.25">
      <c r="A79" s="43">
        <v>28</v>
      </c>
      <c r="B79" s="43">
        <v>106587</v>
      </c>
      <c r="C79" s="43" t="s">
        <v>165</v>
      </c>
      <c r="D79" s="58" t="s">
        <v>62</v>
      </c>
      <c r="E79" s="42">
        <v>40741</v>
      </c>
      <c r="F79" s="43" t="s">
        <v>35</v>
      </c>
      <c r="G79" s="43" t="s">
        <v>34</v>
      </c>
      <c r="H79" s="58" t="s">
        <v>49</v>
      </c>
      <c r="I79" s="46"/>
    </row>
    <row r="80" spans="1:9" ht="15" customHeight="1" x14ac:dyDescent="0.25">
      <c r="A80" s="43">
        <v>1066</v>
      </c>
      <c r="B80" s="43">
        <v>105814</v>
      </c>
      <c r="C80" s="43" t="s">
        <v>165</v>
      </c>
      <c r="D80" s="58" t="s">
        <v>38</v>
      </c>
      <c r="E80" s="42">
        <v>40696</v>
      </c>
      <c r="F80" s="43" t="s">
        <v>33</v>
      </c>
      <c r="G80" s="43" t="s">
        <v>34</v>
      </c>
      <c r="H80" s="58" t="s">
        <v>49</v>
      </c>
      <c r="I80" s="36"/>
    </row>
    <row r="81" spans="1:9" ht="15" customHeight="1" x14ac:dyDescent="0.25">
      <c r="A81" s="43">
        <v>1065</v>
      </c>
      <c r="B81" s="43">
        <v>105813</v>
      </c>
      <c r="C81" s="43" t="s">
        <v>165</v>
      </c>
      <c r="D81" s="58" t="s">
        <v>65</v>
      </c>
      <c r="E81" s="42">
        <v>40673</v>
      </c>
      <c r="F81" s="43" t="s">
        <v>35</v>
      </c>
      <c r="G81" s="43" t="s">
        <v>34</v>
      </c>
      <c r="H81" s="58" t="s">
        <v>49</v>
      </c>
      <c r="I81" s="45"/>
    </row>
    <row r="82" spans="1:9" ht="15" customHeight="1" x14ac:dyDescent="0.25">
      <c r="A82" s="43">
        <v>587</v>
      </c>
      <c r="B82" s="43">
        <v>104469</v>
      </c>
      <c r="C82" s="43" t="s">
        <v>44</v>
      </c>
      <c r="D82" s="58" t="s">
        <v>125</v>
      </c>
      <c r="E82" s="42">
        <v>40526</v>
      </c>
      <c r="F82" s="43" t="s">
        <v>33</v>
      </c>
      <c r="G82" s="43" t="s">
        <v>34</v>
      </c>
      <c r="H82" s="58" t="s">
        <v>49</v>
      </c>
      <c r="I82" s="36"/>
    </row>
    <row r="83" spans="1:9" ht="15" customHeight="1" x14ac:dyDescent="0.25">
      <c r="A83" s="43">
        <v>36</v>
      </c>
      <c r="B83" s="43">
        <v>106662</v>
      </c>
      <c r="C83" s="43" t="s">
        <v>44</v>
      </c>
      <c r="D83" s="58" t="s">
        <v>68</v>
      </c>
      <c r="E83" s="42">
        <v>40203</v>
      </c>
      <c r="F83" s="43" t="s">
        <v>35</v>
      </c>
      <c r="G83" s="43" t="s">
        <v>34</v>
      </c>
      <c r="H83" s="58" t="s">
        <v>49</v>
      </c>
      <c r="I83" s="46"/>
    </row>
    <row r="84" spans="1:9" ht="15" customHeight="1" x14ac:dyDescent="0.25">
      <c r="A84" s="43">
        <v>962</v>
      </c>
      <c r="B84" s="43">
        <v>105296</v>
      </c>
      <c r="C84" s="43" t="s">
        <v>44</v>
      </c>
      <c r="D84" s="58" t="s">
        <v>69</v>
      </c>
      <c r="E84" s="42">
        <v>40185</v>
      </c>
      <c r="F84" s="43" t="s">
        <v>33</v>
      </c>
      <c r="G84" s="43" t="s">
        <v>34</v>
      </c>
      <c r="H84" s="58" t="s">
        <v>49</v>
      </c>
      <c r="I84" s="36"/>
    </row>
    <row r="85" spans="1:9" ht="15" customHeight="1" x14ac:dyDescent="0.25">
      <c r="A85" s="43">
        <v>35</v>
      </c>
      <c r="B85" s="43">
        <v>103150</v>
      </c>
      <c r="C85" s="43" t="s">
        <v>44</v>
      </c>
      <c r="D85" s="58" t="s">
        <v>73</v>
      </c>
      <c r="E85" s="42">
        <v>39965</v>
      </c>
      <c r="F85" s="43" t="s">
        <v>33</v>
      </c>
      <c r="G85" s="43" t="s">
        <v>34</v>
      </c>
      <c r="H85" s="58" t="s">
        <v>49</v>
      </c>
      <c r="I85" s="45"/>
    </row>
    <row r="86" spans="1:9" ht="15" customHeight="1" x14ac:dyDescent="0.25">
      <c r="A86" s="43">
        <v>699</v>
      </c>
      <c r="B86" s="43">
        <v>105158</v>
      </c>
      <c r="C86" s="43" t="s">
        <v>46</v>
      </c>
      <c r="D86" s="58" t="s">
        <v>75</v>
      </c>
      <c r="E86" s="42">
        <v>39755</v>
      </c>
      <c r="F86" s="43" t="s">
        <v>35</v>
      </c>
      <c r="G86" s="43" t="s">
        <v>34</v>
      </c>
      <c r="H86" s="58" t="s">
        <v>49</v>
      </c>
      <c r="I86" s="36"/>
    </row>
    <row r="87" spans="1:9" ht="15" customHeight="1" x14ac:dyDescent="0.25">
      <c r="A87" s="43">
        <v>857</v>
      </c>
      <c r="B87" s="43">
        <v>102147</v>
      </c>
      <c r="C87" s="43" t="s">
        <v>46</v>
      </c>
      <c r="D87" s="58" t="s">
        <v>77</v>
      </c>
      <c r="E87" s="42">
        <v>39663</v>
      </c>
      <c r="F87" s="43" t="s">
        <v>35</v>
      </c>
      <c r="G87" s="43" t="s">
        <v>34</v>
      </c>
      <c r="H87" s="58" t="s">
        <v>49</v>
      </c>
      <c r="I87" s="36"/>
    </row>
    <row r="88" spans="1:9" ht="15" customHeight="1" x14ac:dyDescent="0.25">
      <c r="A88" s="43">
        <v>856</v>
      </c>
      <c r="B88" s="43">
        <v>102155</v>
      </c>
      <c r="C88" s="43" t="s">
        <v>46</v>
      </c>
      <c r="D88" s="58" t="s">
        <v>79</v>
      </c>
      <c r="E88" s="42">
        <v>39540</v>
      </c>
      <c r="F88" s="43" t="s">
        <v>33</v>
      </c>
      <c r="G88" s="43" t="s">
        <v>34</v>
      </c>
      <c r="H88" s="58" t="s">
        <v>49</v>
      </c>
      <c r="I88" s="36"/>
    </row>
    <row r="89" spans="1:9" ht="15" customHeight="1" x14ac:dyDescent="0.25">
      <c r="A89" s="43">
        <v>39</v>
      </c>
      <c r="B89" s="43">
        <v>106664</v>
      </c>
      <c r="C89" s="43" t="s">
        <v>46</v>
      </c>
      <c r="D89" s="58" t="s">
        <v>83</v>
      </c>
      <c r="E89" s="42">
        <v>39401</v>
      </c>
      <c r="F89" s="43" t="s">
        <v>35</v>
      </c>
      <c r="G89" s="43" t="s">
        <v>34</v>
      </c>
      <c r="H89" s="58" t="s">
        <v>49</v>
      </c>
      <c r="I89" s="36"/>
    </row>
    <row r="90" spans="1:9" ht="15" customHeight="1" x14ac:dyDescent="0.25">
      <c r="A90" s="43">
        <v>34</v>
      </c>
      <c r="B90" s="43">
        <v>103149</v>
      </c>
      <c r="C90" s="43" t="s">
        <v>46</v>
      </c>
      <c r="D90" s="58" t="s">
        <v>84</v>
      </c>
      <c r="E90" s="42">
        <v>39385</v>
      </c>
      <c r="F90" s="43" t="s">
        <v>35</v>
      </c>
      <c r="G90" s="43" t="s">
        <v>34</v>
      </c>
      <c r="H90" s="58" t="s">
        <v>49</v>
      </c>
      <c r="I90" s="36"/>
    </row>
    <row r="91" spans="1:9" ht="15" customHeight="1" x14ac:dyDescent="0.25">
      <c r="A91" s="43">
        <v>906</v>
      </c>
      <c r="B91" s="43">
        <v>102822</v>
      </c>
      <c r="C91" s="43" t="s">
        <v>45</v>
      </c>
      <c r="D91" s="58" t="s">
        <v>127</v>
      </c>
      <c r="E91" s="42">
        <v>38805</v>
      </c>
      <c r="F91" s="43" t="s">
        <v>35</v>
      </c>
      <c r="G91" s="43" t="s">
        <v>34</v>
      </c>
      <c r="H91" s="58" t="s">
        <v>49</v>
      </c>
      <c r="I91" s="46"/>
    </row>
    <row r="92" spans="1:9" ht="15" customHeight="1" x14ac:dyDescent="0.25">
      <c r="A92" s="43">
        <v>590</v>
      </c>
      <c r="B92" s="43">
        <v>104099</v>
      </c>
      <c r="C92" s="43" t="s">
        <v>45</v>
      </c>
      <c r="D92" s="58" t="s">
        <v>97</v>
      </c>
      <c r="E92" s="42">
        <v>38774</v>
      </c>
      <c r="F92" s="43" t="s">
        <v>35</v>
      </c>
      <c r="G92" s="43" t="s">
        <v>34</v>
      </c>
      <c r="H92" s="58" t="s">
        <v>49</v>
      </c>
      <c r="I92" s="46"/>
    </row>
    <row r="93" spans="1:9" ht="15" customHeight="1" x14ac:dyDescent="0.25">
      <c r="A93" s="43">
        <v>66</v>
      </c>
      <c r="B93" s="43">
        <v>104777</v>
      </c>
      <c r="C93" s="43" t="s">
        <v>45</v>
      </c>
      <c r="D93" s="58" t="s">
        <v>108</v>
      </c>
      <c r="E93" s="42">
        <v>38359</v>
      </c>
      <c r="F93" s="43" t="s">
        <v>35</v>
      </c>
      <c r="G93" s="43" t="s">
        <v>34</v>
      </c>
      <c r="H93" s="58" t="s">
        <v>49</v>
      </c>
      <c r="I93" s="44"/>
    </row>
    <row r="94" spans="1:9" ht="15" customHeight="1" x14ac:dyDescent="0.25">
      <c r="A94" s="43">
        <v>1754</v>
      </c>
      <c r="B94" s="43">
        <v>104093</v>
      </c>
      <c r="C94" s="43" t="s">
        <v>47</v>
      </c>
      <c r="D94" s="58" t="s">
        <v>111</v>
      </c>
      <c r="E94" s="42">
        <v>38176</v>
      </c>
      <c r="F94" s="43" t="s">
        <v>35</v>
      </c>
      <c r="G94" s="43" t="s">
        <v>34</v>
      </c>
      <c r="H94" s="58" t="s">
        <v>49</v>
      </c>
      <c r="I94" s="46"/>
    </row>
    <row r="95" spans="1:9" ht="15" customHeight="1" x14ac:dyDescent="0.25">
      <c r="A95" s="43">
        <v>1446</v>
      </c>
      <c r="B95" s="43">
        <v>106556</v>
      </c>
      <c r="C95" s="43" t="s">
        <v>165</v>
      </c>
      <c r="D95" s="59" t="s">
        <v>124</v>
      </c>
      <c r="E95" s="42">
        <v>41395</v>
      </c>
      <c r="F95" s="43" t="s">
        <v>33</v>
      </c>
      <c r="G95" s="77" t="s">
        <v>34</v>
      </c>
      <c r="H95" s="58" t="s">
        <v>49</v>
      </c>
      <c r="I95" s="36"/>
    </row>
    <row r="96" spans="1:9" ht="15" customHeight="1" x14ac:dyDescent="0.25">
      <c r="A96" s="43">
        <v>43</v>
      </c>
      <c r="B96" s="43">
        <v>106668</v>
      </c>
      <c r="C96" s="43" t="s">
        <v>165</v>
      </c>
      <c r="D96" s="59" t="s">
        <v>123</v>
      </c>
      <c r="E96" s="42">
        <v>41117</v>
      </c>
      <c r="F96" s="43" t="s">
        <v>33</v>
      </c>
      <c r="G96" s="77" t="s">
        <v>34</v>
      </c>
      <c r="H96" s="58" t="s">
        <v>49</v>
      </c>
      <c r="I96" s="36"/>
    </row>
    <row r="97" spans="1:10" ht="15" customHeight="1" x14ac:dyDescent="0.25">
      <c r="A97" s="43">
        <v>1444</v>
      </c>
      <c r="B97" s="43">
        <v>106554</v>
      </c>
      <c r="C97" s="43" t="s">
        <v>165</v>
      </c>
      <c r="D97" s="59" t="s">
        <v>130</v>
      </c>
      <c r="E97" s="42">
        <v>40958</v>
      </c>
      <c r="F97" s="43" t="s">
        <v>35</v>
      </c>
      <c r="G97" s="77" t="s">
        <v>34</v>
      </c>
      <c r="H97" s="58" t="s">
        <v>49</v>
      </c>
      <c r="I97" s="36"/>
    </row>
    <row r="98" spans="1:10" ht="15" customHeight="1" x14ac:dyDescent="0.25">
      <c r="A98" s="43">
        <v>2508</v>
      </c>
      <c r="B98" s="43"/>
      <c r="C98" s="43" t="s">
        <v>165</v>
      </c>
      <c r="D98" s="58" t="s">
        <v>129</v>
      </c>
      <c r="E98" s="42">
        <v>41550</v>
      </c>
      <c r="F98" s="43" t="s">
        <v>35</v>
      </c>
      <c r="G98" s="43" t="s">
        <v>37</v>
      </c>
      <c r="H98" s="58" t="s">
        <v>48</v>
      </c>
      <c r="I98" s="70">
        <v>2.5</v>
      </c>
    </row>
    <row r="99" spans="1:10" ht="15" customHeight="1" x14ac:dyDescent="0.25">
      <c r="A99" s="43">
        <v>2513</v>
      </c>
      <c r="B99" s="43"/>
      <c r="C99" s="43" t="s">
        <v>165</v>
      </c>
      <c r="D99" s="58" t="s">
        <v>132</v>
      </c>
      <c r="E99" s="42">
        <v>41393</v>
      </c>
      <c r="F99" s="43" t="s">
        <v>35</v>
      </c>
      <c r="G99" s="43" t="s">
        <v>37</v>
      </c>
      <c r="H99" s="58" t="s">
        <v>48</v>
      </c>
      <c r="I99" s="70">
        <v>2.5</v>
      </c>
    </row>
    <row r="100" spans="1:10" ht="15" customHeight="1" x14ac:dyDescent="0.25">
      <c r="A100" s="43">
        <v>2547</v>
      </c>
      <c r="B100" s="43"/>
      <c r="C100" s="43" t="s">
        <v>165</v>
      </c>
      <c r="D100" s="58" t="s">
        <v>36</v>
      </c>
      <c r="E100" s="42">
        <v>41201</v>
      </c>
      <c r="F100" s="43" t="s">
        <v>35</v>
      </c>
      <c r="G100" s="43" t="s">
        <v>37</v>
      </c>
      <c r="H100" s="58" t="s">
        <v>48</v>
      </c>
      <c r="I100" s="70">
        <v>2.5</v>
      </c>
    </row>
    <row r="101" spans="1:10" ht="15" customHeight="1" x14ac:dyDescent="0.25">
      <c r="A101" s="43">
        <v>2551</v>
      </c>
      <c r="B101" s="43"/>
      <c r="C101" s="43" t="s">
        <v>165</v>
      </c>
      <c r="D101" s="58" t="s">
        <v>164</v>
      </c>
      <c r="E101" s="68">
        <v>40696</v>
      </c>
      <c r="F101" s="43" t="s">
        <v>35</v>
      </c>
      <c r="G101" s="43"/>
      <c r="H101" s="58" t="s">
        <v>48</v>
      </c>
      <c r="I101" s="70">
        <v>2.5</v>
      </c>
      <c r="J101" s="41"/>
    </row>
    <row r="102" spans="1:10" ht="15" customHeight="1" x14ac:dyDescent="0.25">
      <c r="A102" s="43">
        <v>2548</v>
      </c>
      <c r="B102" s="43"/>
      <c r="C102" s="43" t="s">
        <v>165</v>
      </c>
      <c r="D102" s="58" t="s">
        <v>120</v>
      </c>
      <c r="E102" s="42">
        <v>40603</v>
      </c>
      <c r="F102" s="43" t="s">
        <v>35</v>
      </c>
      <c r="G102" s="43" t="s">
        <v>34</v>
      </c>
      <c r="H102" s="58" t="s">
        <v>163</v>
      </c>
      <c r="I102" s="70">
        <v>2.5</v>
      </c>
    </row>
    <row r="103" spans="1:10" ht="15" customHeight="1" x14ac:dyDescent="0.25">
      <c r="A103" s="43">
        <v>2533</v>
      </c>
      <c r="B103" s="43"/>
      <c r="C103" s="43" t="s">
        <v>44</v>
      </c>
      <c r="D103" s="58" t="s">
        <v>136</v>
      </c>
      <c r="E103" s="42">
        <v>40418</v>
      </c>
      <c r="F103" s="43" t="s">
        <v>33</v>
      </c>
      <c r="G103" s="43" t="s">
        <v>37</v>
      </c>
      <c r="H103" s="58" t="s">
        <v>48</v>
      </c>
      <c r="I103" s="70">
        <v>2.5</v>
      </c>
    </row>
    <row r="104" spans="1:10" ht="15" customHeight="1" x14ac:dyDescent="0.25">
      <c r="A104" s="43">
        <v>2519</v>
      </c>
      <c r="B104" s="43"/>
      <c r="C104" s="43" t="s">
        <v>44</v>
      </c>
      <c r="D104" s="58" t="s">
        <v>117</v>
      </c>
      <c r="E104" s="42">
        <v>40277</v>
      </c>
      <c r="F104" s="43" t="s">
        <v>33</v>
      </c>
      <c r="G104" s="43" t="s">
        <v>34</v>
      </c>
      <c r="H104" s="58" t="s">
        <v>163</v>
      </c>
      <c r="I104" s="70">
        <v>2.5</v>
      </c>
    </row>
    <row r="105" spans="1:10" ht="15" customHeight="1" x14ac:dyDescent="0.25">
      <c r="A105" s="43">
        <v>2510</v>
      </c>
      <c r="B105" s="43"/>
      <c r="C105" s="43" t="s">
        <v>44</v>
      </c>
      <c r="D105" s="58" t="s">
        <v>116</v>
      </c>
      <c r="E105" s="42">
        <v>39855</v>
      </c>
      <c r="F105" s="43" t="s">
        <v>33</v>
      </c>
      <c r="G105" s="43" t="s">
        <v>34</v>
      </c>
      <c r="H105" s="58" t="s">
        <v>163</v>
      </c>
      <c r="I105" s="70">
        <v>2.5</v>
      </c>
    </row>
    <row r="106" spans="1:10" ht="15" customHeight="1" x14ac:dyDescent="0.25">
      <c r="A106" s="43">
        <v>2534</v>
      </c>
      <c r="B106" s="43"/>
      <c r="C106" s="43" t="s">
        <v>44</v>
      </c>
      <c r="D106" s="58" t="s">
        <v>118</v>
      </c>
      <c r="E106" s="42">
        <v>39819</v>
      </c>
      <c r="F106" s="43" t="s">
        <v>33</v>
      </c>
      <c r="G106" s="43" t="s">
        <v>34</v>
      </c>
      <c r="H106" s="58" t="s">
        <v>163</v>
      </c>
      <c r="I106" s="70">
        <v>2.5</v>
      </c>
    </row>
    <row r="107" spans="1:10" ht="15" customHeight="1" x14ac:dyDescent="0.25">
      <c r="A107" s="43">
        <v>2506</v>
      </c>
      <c r="B107" s="43"/>
      <c r="C107" s="43" t="s">
        <v>46</v>
      </c>
      <c r="D107" s="58" t="s">
        <v>135</v>
      </c>
      <c r="E107" s="42">
        <v>39559</v>
      </c>
      <c r="F107" s="43" t="s">
        <v>33</v>
      </c>
      <c r="G107" s="43" t="s">
        <v>34</v>
      </c>
      <c r="H107" s="58" t="s">
        <v>48</v>
      </c>
      <c r="I107" s="70">
        <v>2.5</v>
      </c>
    </row>
    <row r="108" spans="1:10" ht="15" customHeight="1" x14ac:dyDescent="0.25">
      <c r="A108" s="43">
        <v>854</v>
      </c>
      <c r="B108" s="43"/>
      <c r="C108" s="43" t="s">
        <v>46</v>
      </c>
      <c r="D108" s="58" t="s">
        <v>128</v>
      </c>
      <c r="E108" s="42">
        <v>39485</v>
      </c>
      <c r="F108" s="43" t="s">
        <v>35</v>
      </c>
      <c r="G108" s="43" t="s">
        <v>34</v>
      </c>
      <c r="H108" s="58" t="s">
        <v>48</v>
      </c>
      <c r="I108" s="70">
        <v>2.5</v>
      </c>
    </row>
    <row r="109" spans="1:10" ht="15" customHeight="1" x14ac:dyDescent="0.25">
      <c r="A109" s="43">
        <v>2520</v>
      </c>
      <c r="B109" s="43"/>
      <c r="C109" s="43" t="s">
        <v>46</v>
      </c>
      <c r="D109" s="58" t="s">
        <v>119</v>
      </c>
      <c r="E109" s="42">
        <v>39285</v>
      </c>
      <c r="F109" s="43" t="s">
        <v>35</v>
      </c>
      <c r="G109" s="43" t="s">
        <v>34</v>
      </c>
      <c r="H109" s="58" t="s">
        <v>163</v>
      </c>
      <c r="I109" s="70">
        <v>2.5</v>
      </c>
    </row>
    <row r="110" spans="1:10" ht="15" customHeight="1" x14ac:dyDescent="0.25">
      <c r="A110" s="43">
        <v>75</v>
      </c>
      <c r="B110" s="43"/>
      <c r="C110" s="43" t="s">
        <v>46</v>
      </c>
      <c r="D110" s="58" t="s">
        <v>131</v>
      </c>
      <c r="E110" s="42">
        <v>39249</v>
      </c>
      <c r="F110" s="43" t="s">
        <v>35</v>
      </c>
      <c r="G110" s="43" t="s">
        <v>34</v>
      </c>
      <c r="H110" s="58" t="s">
        <v>48</v>
      </c>
      <c r="I110" s="70">
        <v>2.5</v>
      </c>
    </row>
    <row r="111" spans="1:10" ht="15" customHeight="1" x14ac:dyDescent="0.25">
      <c r="A111" s="43">
        <v>272</v>
      </c>
      <c r="B111" s="43"/>
      <c r="C111" s="43" t="s">
        <v>46</v>
      </c>
      <c r="D111" s="58" t="s">
        <v>122</v>
      </c>
      <c r="E111" s="42">
        <v>39201</v>
      </c>
      <c r="F111" s="43" t="s">
        <v>35</v>
      </c>
      <c r="G111" s="43" t="s">
        <v>34</v>
      </c>
      <c r="H111" s="58" t="s">
        <v>48</v>
      </c>
      <c r="I111" s="70">
        <v>2.5</v>
      </c>
    </row>
    <row r="112" spans="1:10" ht="15" customHeight="1" x14ac:dyDescent="0.25">
      <c r="A112" s="43">
        <v>2527</v>
      </c>
      <c r="B112" s="43"/>
      <c r="C112" s="43" t="s">
        <v>45</v>
      </c>
      <c r="D112" s="58" t="s">
        <v>126</v>
      </c>
      <c r="E112" s="42">
        <v>38488</v>
      </c>
      <c r="F112" s="43" t="s">
        <v>35</v>
      </c>
      <c r="G112" s="43" t="s">
        <v>37</v>
      </c>
      <c r="H112" s="58" t="s">
        <v>48</v>
      </c>
      <c r="I112" s="70">
        <v>2.5</v>
      </c>
    </row>
    <row r="113" spans="1:9" ht="15" customHeight="1" x14ac:dyDescent="0.25">
      <c r="A113" s="43">
        <v>42</v>
      </c>
      <c r="B113">
        <v>106667</v>
      </c>
      <c r="C113" s="23" t="s">
        <v>46</v>
      </c>
      <c r="D113" s="58" t="s">
        <v>170</v>
      </c>
      <c r="E113" s="42">
        <v>39664</v>
      </c>
      <c r="F113" s="43" t="s">
        <v>35</v>
      </c>
      <c r="G113" s="43" t="s">
        <v>34</v>
      </c>
      <c r="H113" s="58" t="s">
        <v>49</v>
      </c>
      <c r="I113" s="46"/>
    </row>
    <row r="114" spans="1:9" ht="15" customHeight="1" x14ac:dyDescent="0.25">
      <c r="A114" s="43">
        <v>2541</v>
      </c>
      <c r="B114" s="43"/>
      <c r="C114" s="23" t="s">
        <v>46</v>
      </c>
      <c r="D114" s="58" t="s">
        <v>172</v>
      </c>
      <c r="E114" s="42">
        <v>39407</v>
      </c>
      <c r="F114" s="43" t="s">
        <v>35</v>
      </c>
      <c r="G114" s="43" t="s">
        <v>37</v>
      </c>
      <c r="H114" s="58" t="s">
        <v>173</v>
      </c>
      <c r="I114" s="36"/>
    </row>
    <row r="115" spans="1:9" ht="15" customHeight="1" x14ac:dyDescent="0.25">
      <c r="A115" s="43">
        <v>25</v>
      </c>
      <c r="B115" s="43"/>
      <c r="C115" s="23" t="s">
        <v>46</v>
      </c>
      <c r="D115" s="58" t="s">
        <v>174</v>
      </c>
      <c r="E115" s="42">
        <v>39431</v>
      </c>
      <c r="F115" s="43" t="s">
        <v>35</v>
      </c>
      <c r="G115" s="43" t="s">
        <v>37</v>
      </c>
      <c r="H115" s="58" t="s">
        <v>173</v>
      </c>
      <c r="I115" s="36"/>
    </row>
    <row r="116" spans="1:9" ht="15" customHeight="1" x14ac:dyDescent="0.25">
      <c r="A116" s="43"/>
      <c r="B116" s="43"/>
      <c r="C116" s="23"/>
      <c r="D116" s="58"/>
      <c r="E116" s="42"/>
      <c r="F116" s="43"/>
      <c r="G116" s="43"/>
      <c r="H116" s="58"/>
      <c r="I116" s="36"/>
    </row>
    <row r="117" spans="1:9" ht="15" customHeight="1" x14ac:dyDescent="0.25">
      <c r="A117" s="43"/>
      <c r="B117" s="43"/>
      <c r="C117" s="23"/>
      <c r="D117" s="58"/>
      <c r="E117" s="42"/>
      <c r="F117" s="43"/>
      <c r="G117" s="43"/>
      <c r="H117" s="58"/>
      <c r="I117" s="36"/>
    </row>
    <row r="118" spans="1:9" ht="15" customHeight="1" x14ac:dyDescent="0.25">
      <c r="A118" s="43"/>
      <c r="B118" s="43"/>
      <c r="C118" s="23"/>
      <c r="D118" s="58"/>
      <c r="E118" s="42"/>
      <c r="F118" s="43"/>
      <c r="G118" s="43"/>
      <c r="H118" s="58"/>
      <c r="I118" s="36"/>
    </row>
    <row r="119" spans="1:9" ht="15" customHeight="1" x14ac:dyDescent="0.25">
      <c r="A119" s="43"/>
      <c r="B119" s="43"/>
      <c r="C119" s="23"/>
      <c r="D119" s="58"/>
      <c r="E119" s="42"/>
      <c r="F119" s="43"/>
      <c r="G119" s="43"/>
      <c r="H119" s="58"/>
      <c r="I119" s="46"/>
    </row>
    <row r="120" spans="1:9" ht="15" customHeight="1" x14ac:dyDescent="0.25">
      <c r="A120" s="43"/>
      <c r="B120" s="43"/>
      <c r="C120" s="23"/>
      <c r="D120" s="58"/>
      <c r="E120" s="42"/>
      <c r="F120" s="43"/>
      <c r="G120" s="43"/>
      <c r="H120" s="58"/>
      <c r="I120" s="36"/>
    </row>
  </sheetData>
  <autoFilter ref="A1:I120"/>
  <sortState ref="A2:I112">
    <sortCondition ref="H2:H112"/>
    <sortCondition descending="1" ref="E2:E112"/>
  </sortState>
  <mergeCells count="6">
    <mergeCell ref="L30:L31"/>
    <mergeCell ref="L9:L11"/>
    <mergeCell ref="L13:L15"/>
    <mergeCell ref="L16:L18"/>
    <mergeCell ref="L21:L23"/>
    <mergeCell ref="L26:L28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74" firstPageNumber="0" fitToHeight="4" orientation="portrait" r:id="rId1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V149"/>
  <sheetViews>
    <sheetView tabSelected="1" view="pageBreakPreview" topLeftCell="A129" zoomScale="85" zoomScaleNormal="100" zoomScaleSheetLayoutView="85" workbookViewId="0">
      <selection activeCell="K144" sqref="K144"/>
    </sheetView>
  </sheetViews>
  <sheetFormatPr defaultColWidth="9.140625" defaultRowHeight="15.75" x14ac:dyDescent="0.25"/>
  <cols>
    <col min="1" max="1" width="5.28515625" style="6"/>
    <col min="2" max="2" width="7.7109375" style="21"/>
    <col min="3" max="3" width="7.7109375" style="6"/>
    <col min="4" max="4" width="8.140625" style="6"/>
    <col min="5" max="5" width="24.140625" style="6" customWidth="1"/>
    <col min="6" max="6" width="8.140625" style="6" bestFit="1" customWidth="1"/>
    <col min="7" max="7" width="47.85546875" style="6" bestFit="1" customWidth="1"/>
    <col min="8" max="8" width="12.5703125" style="2" bestFit="1" customWidth="1"/>
    <col min="9" max="9" width="7.85546875" style="2" bestFit="1" customWidth="1"/>
    <col min="10" max="1010" width="9" style="6"/>
    <col min="1011" max="16384" width="9.140625" style="13"/>
  </cols>
  <sheetData>
    <row r="1" spans="1:9" ht="18" customHeight="1" x14ac:dyDescent="0.25">
      <c r="A1" s="71" t="s">
        <v>168</v>
      </c>
      <c r="B1" s="72"/>
      <c r="C1" s="73"/>
      <c r="D1" s="73"/>
      <c r="E1" s="71"/>
      <c r="F1" s="71"/>
      <c r="G1" s="71"/>
      <c r="H1" s="74"/>
      <c r="I1" s="75"/>
    </row>
    <row r="2" spans="1:9" ht="18" customHeight="1" x14ac:dyDescent="0.25">
      <c r="A2" s="71" t="s">
        <v>169</v>
      </c>
      <c r="B2" s="72"/>
      <c r="C2" s="73"/>
      <c r="D2" s="73"/>
      <c r="E2" s="71"/>
      <c r="F2" s="71"/>
      <c r="G2" s="71"/>
      <c r="H2" s="74"/>
      <c r="I2" s="76"/>
    </row>
    <row r="3" spans="1:9" ht="18" customHeight="1" x14ac:dyDescent="0.25">
      <c r="A3" s="3"/>
      <c r="B3" s="18"/>
      <c r="C3" s="3"/>
      <c r="D3" s="3"/>
      <c r="E3" s="3"/>
      <c r="F3" s="7"/>
      <c r="I3" s="3"/>
    </row>
    <row r="4" spans="1:9" ht="18" customHeight="1" x14ac:dyDescent="0.25">
      <c r="A4" s="22" t="s">
        <v>8</v>
      </c>
      <c r="B4" s="22"/>
      <c r="C4" s="22"/>
      <c r="D4" s="22"/>
      <c r="E4" s="22"/>
      <c r="F4" s="22"/>
      <c r="G4" s="22"/>
      <c r="H4" s="55"/>
      <c r="I4" s="22"/>
    </row>
    <row r="5" spans="1:9" x14ac:dyDescent="0.25">
      <c r="A5" s="4" t="s">
        <v>9</v>
      </c>
      <c r="B5" s="19" t="s">
        <v>10</v>
      </c>
      <c r="C5" s="4" t="s">
        <v>1</v>
      </c>
      <c r="D5" s="4" t="s">
        <v>2</v>
      </c>
      <c r="E5" s="4" t="s">
        <v>3</v>
      </c>
      <c r="F5" s="4" t="s">
        <v>5</v>
      </c>
      <c r="G5" s="49" t="s">
        <v>7</v>
      </c>
      <c r="H5" s="84"/>
      <c r="I5" s="40" t="s">
        <v>11</v>
      </c>
    </row>
    <row r="6" spans="1:9" ht="18" customHeight="1" x14ac:dyDescent="0.25">
      <c r="A6" s="23">
        <v>1</v>
      </c>
      <c r="B6" s="78">
        <v>2548</v>
      </c>
      <c r="C6" s="23">
        <f>IFERROR((VLOOKUP(B6,INSCRITOS!A:B,2,0)),"")</f>
        <v>0</v>
      </c>
      <c r="D6" s="23" t="str">
        <f>IFERROR((VLOOKUP(B6,INSCRITOS!A:C,3,0)),"")</f>
        <v>BEN</v>
      </c>
      <c r="E6" s="24" t="str">
        <f>IFERROR((VLOOKUP(B6,INSCRITOS!A:D,4,0)),"")</f>
        <v>Tomás Pereira</v>
      </c>
      <c r="F6" s="23" t="str">
        <f>IFERROR((VLOOKUP(B6,INSCRITOS!A:F,6,0)),"")</f>
        <v>M</v>
      </c>
      <c r="G6" s="50" t="str">
        <f>IFERROR((VLOOKUP(B6,INSCRITOS!A:H,8,0)),"")</f>
        <v>CD "Os Águias" de Alpiarça/ Não federado</v>
      </c>
      <c r="H6" s="52"/>
      <c r="I6" s="79">
        <v>0</v>
      </c>
    </row>
    <row r="7" spans="1:9" ht="18" customHeight="1" x14ac:dyDescent="0.25">
      <c r="A7" s="23">
        <v>2</v>
      </c>
      <c r="B7" s="78">
        <v>1038</v>
      </c>
      <c r="C7" s="23">
        <f>IFERROR((VLOOKUP(B7,INSCRITOS!A:B,2,0)),"")</f>
        <v>105706</v>
      </c>
      <c r="D7" s="23" t="str">
        <f>IFERROR((VLOOKUP(B7,INSCRITOS!A:C,3,0)),"")</f>
        <v>BEN</v>
      </c>
      <c r="E7" s="24" t="str">
        <f>IFERROR((VLOOKUP(B7,INSCRITOS!A:D,4,0)),"")</f>
        <v>Santiago Magalhães</v>
      </c>
      <c r="F7" s="23" t="str">
        <f>IFERROR((VLOOKUP(B7,INSCRITOS!A:F,6,0)),"")</f>
        <v>M</v>
      </c>
      <c r="G7" s="50" t="str">
        <f>IFERROR((VLOOKUP(B7,INSCRITOS!A:H,8,0)),"")</f>
        <v>Clube de Natação de Torres Novas</v>
      </c>
      <c r="H7" s="61"/>
      <c r="I7" s="79">
        <v>100</v>
      </c>
    </row>
    <row r="8" spans="1:9" ht="18" customHeight="1" x14ac:dyDescent="0.25">
      <c r="A8" s="23">
        <v>3</v>
      </c>
      <c r="B8" s="78">
        <v>1255</v>
      </c>
      <c r="C8" s="23">
        <f>IFERROR((VLOOKUP(B8,INSCRITOS!A:B,2,0)),"")</f>
        <v>106172</v>
      </c>
      <c r="D8" s="23" t="str">
        <f>IFERROR((VLOOKUP(B8,INSCRITOS!A:C,3,0)),"")</f>
        <v>BEN</v>
      </c>
      <c r="E8" s="24" t="str">
        <f>IFERROR((VLOOKUP(B8,INSCRITOS!A:D,4,0)),"")</f>
        <v>Miguel Moita</v>
      </c>
      <c r="F8" s="23" t="str">
        <f>IFERROR((VLOOKUP(B8,INSCRITOS!A:F,6,0)),"")</f>
        <v>M</v>
      </c>
      <c r="G8" s="50" t="str">
        <f>IFERROR((VLOOKUP(B8,INSCRITOS!A:H,8,0)),"")</f>
        <v>Clube de Natação de Torres Novas</v>
      </c>
      <c r="H8" s="52"/>
      <c r="I8" s="79">
        <v>99</v>
      </c>
    </row>
    <row r="9" spans="1:9" ht="18" customHeight="1" x14ac:dyDescent="0.25">
      <c r="A9" s="23">
        <v>4</v>
      </c>
      <c r="B9" s="78">
        <v>1065</v>
      </c>
      <c r="C9" s="23">
        <f>IFERROR((VLOOKUP(B9,INSCRITOS!A:B,2,0)),"")</f>
        <v>105813</v>
      </c>
      <c r="D9" s="23" t="str">
        <f>IFERROR((VLOOKUP(B9,INSCRITOS!A:C,3,0)),"")</f>
        <v>BEN</v>
      </c>
      <c r="E9" s="24" t="str">
        <f>IFERROR((VLOOKUP(B9,INSCRITOS!A:D,4,0)),"")</f>
        <v>Simão Neto</v>
      </c>
      <c r="F9" s="23" t="str">
        <f>IFERROR((VLOOKUP(B9,INSCRITOS!A:F,6,0)),"")</f>
        <v>M</v>
      </c>
      <c r="G9" s="50" t="str">
        <f>IFERROR((VLOOKUP(B9,INSCRITOS!A:H,8,0)),"")</f>
        <v>FET-Fátima Escola de Triatlo</v>
      </c>
      <c r="H9" s="52"/>
      <c r="I9" s="79">
        <v>98</v>
      </c>
    </row>
    <row r="10" spans="1:9" ht="18" customHeight="1" x14ac:dyDescent="0.25">
      <c r="A10" s="23">
        <v>5</v>
      </c>
      <c r="B10" s="78">
        <v>2551</v>
      </c>
      <c r="C10" s="23">
        <f>IFERROR((VLOOKUP(B10,INSCRITOS!A:B,2,0)),"")</f>
        <v>0</v>
      </c>
      <c r="D10" s="23" t="str">
        <f>IFERROR((VLOOKUP(B10,INSCRITOS!A:C,3,0)),"")</f>
        <v>BEN</v>
      </c>
      <c r="E10" s="24" t="str">
        <f>IFERROR((VLOOKUP(B10,INSCRITOS!A:D,4,0)),"")</f>
        <v>Gustavo Nalha</v>
      </c>
      <c r="F10" s="23" t="str">
        <f>IFERROR((VLOOKUP(B10,INSCRITOS!A:F,6,0)),"")</f>
        <v>M</v>
      </c>
      <c r="G10" s="50" t="str">
        <f>IFERROR((VLOOKUP(B10,INSCRITOS!A:H,8,0)),"")</f>
        <v>Não federado</v>
      </c>
      <c r="H10" s="52"/>
      <c r="I10" s="79">
        <v>0</v>
      </c>
    </row>
    <row r="11" spans="1:9" ht="18" customHeight="1" x14ac:dyDescent="0.25">
      <c r="A11" s="23">
        <v>6</v>
      </c>
      <c r="B11" s="78">
        <v>1069</v>
      </c>
      <c r="C11" s="23">
        <f>IFERROR((VLOOKUP(B11,INSCRITOS!A:B,2,0)),"")</f>
        <v>105820</v>
      </c>
      <c r="D11" s="23" t="str">
        <f>IFERROR((VLOOKUP(B11,INSCRITOS!A:C,3,0)),"")</f>
        <v>BEN</v>
      </c>
      <c r="E11" s="24" t="str">
        <f>IFERROR((VLOOKUP(B11,INSCRITOS!A:D,4,0)),"")</f>
        <v>José Pedro Ribeiro</v>
      </c>
      <c r="F11" s="23" t="str">
        <f>IFERROR((VLOOKUP(B11,INSCRITOS!A:F,6,0)),"")</f>
        <v>M</v>
      </c>
      <c r="G11" s="50" t="str">
        <f>IFERROR((VLOOKUP(B11,INSCRITOS!A:H,8,0)),"")</f>
        <v>Clube Triatlo de Abrantes</v>
      </c>
      <c r="H11" s="52"/>
      <c r="I11" s="79">
        <v>97</v>
      </c>
    </row>
    <row r="12" spans="1:9" ht="18" customHeight="1" x14ac:dyDescent="0.25">
      <c r="A12" s="23">
        <v>7</v>
      </c>
      <c r="B12" s="78">
        <v>994</v>
      </c>
      <c r="C12" s="23">
        <f>IFERROR((VLOOKUP(B12,INSCRITOS!A:B,2,0)),"")</f>
        <v>106474</v>
      </c>
      <c r="D12" s="23" t="str">
        <f>IFERROR((VLOOKUP(B12,INSCRITOS!A:C,3,0)),"")</f>
        <v>BEN</v>
      </c>
      <c r="E12" s="24" t="str">
        <f>IFERROR((VLOOKUP(B12,INSCRITOS!A:D,4,0)),"")</f>
        <v>Francisco Ferreira</v>
      </c>
      <c r="F12" s="23" t="str">
        <f>IFERROR((VLOOKUP(B12,INSCRITOS!A:F,6,0)),"")</f>
        <v>M</v>
      </c>
      <c r="G12" s="50" t="str">
        <f>IFERROR((VLOOKUP(B12,INSCRITOS!A:H,8,0)),"")</f>
        <v>Clube de Natação de Torres Novas</v>
      </c>
      <c r="H12" s="52"/>
      <c r="I12" s="79">
        <v>96</v>
      </c>
    </row>
    <row r="13" spans="1:9" ht="18" customHeight="1" x14ac:dyDescent="0.25">
      <c r="A13" s="23">
        <v>8</v>
      </c>
      <c r="B13" s="78">
        <v>2536</v>
      </c>
      <c r="C13" s="23">
        <f>IFERROR((VLOOKUP(B13,INSCRITOS!A:B,2,0)),"")</f>
        <v>0</v>
      </c>
      <c r="D13" s="23" t="str">
        <f>IFERROR((VLOOKUP(B13,INSCRITOS!A:C,3,0)),"")</f>
        <v>BEN</v>
      </c>
      <c r="E13" s="24" t="str">
        <f>IFERROR((VLOOKUP(B13,INSCRITOS!A:D,4,0)),"")</f>
        <v>Lourenço do Peso Luciano</v>
      </c>
      <c r="F13" s="23" t="str">
        <f>IFERROR((VLOOKUP(B13,INSCRITOS!A:F,6,0)),"")</f>
        <v>M</v>
      </c>
      <c r="G13" s="50" t="str">
        <f>IFERROR((VLOOKUP(B13,INSCRITOS!A:H,8,0)),"")</f>
        <v>CD "Os Águias" de Alpiarça/ Não federado</v>
      </c>
      <c r="H13" s="52"/>
      <c r="I13" s="79">
        <v>0</v>
      </c>
    </row>
    <row r="14" spans="1:9" ht="18" customHeight="1" x14ac:dyDescent="0.25">
      <c r="A14" s="23">
        <v>9</v>
      </c>
      <c r="B14" s="78">
        <v>1272</v>
      </c>
      <c r="C14" s="23">
        <f>IFERROR((VLOOKUP(B14,INSCRITOS!A:B,2,0)),"")</f>
        <v>106237</v>
      </c>
      <c r="D14" s="23" t="str">
        <f>IFERROR((VLOOKUP(B14,INSCRITOS!A:C,3,0)),"")</f>
        <v>BEN</v>
      </c>
      <c r="E14" s="24" t="str">
        <f>IFERROR((VLOOKUP(B14,INSCRITOS!A:D,4,0)),"")</f>
        <v>Alexandre Alves</v>
      </c>
      <c r="F14" s="23" t="str">
        <f>IFERROR((VLOOKUP(B14,INSCRITOS!A:F,6,0)),"")</f>
        <v>M</v>
      </c>
      <c r="G14" s="50" t="str">
        <f>IFERROR((VLOOKUP(B14,INSCRITOS!A:H,8,0)),"")</f>
        <v>Clube Triatlo de Abrantes</v>
      </c>
      <c r="H14" s="61"/>
      <c r="I14" s="79">
        <v>95</v>
      </c>
    </row>
    <row r="15" spans="1:9" ht="18" customHeight="1" x14ac:dyDescent="0.25">
      <c r="A15" s="23">
        <v>10</v>
      </c>
      <c r="B15" s="78">
        <v>2518</v>
      </c>
      <c r="C15" s="23">
        <f>IFERROR((VLOOKUP(B15,INSCRITOS!A:B,2,0)),"")</f>
        <v>106688</v>
      </c>
      <c r="D15" s="23" t="str">
        <f>IFERROR((VLOOKUP(B15,INSCRITOS!A:C,3,0)),"")</f>
        <v>BEN</v>
      </c>
      <c r="E15" s="24" t="str">
        <f>IFERROR((VLOOKUP(B15,INSCRITOS!A:D,4,0)),"")</f>
        <v>Simao de Matos João</v>
      </c>
      <c r="F15" s="23" t="str">
        <f>IFERROR((VLOOKUP(B15,INSCRITOS!A:F,6,0)),"")</f>
        <v>M</v>
      </c>
      <c r="G15" s="50" t="str">
        <f>IFERROR((VLOOKUP(B15,INSCRITOS!A:H,8,0)),"")</f>
        <v>Clube Triatlo de Abrantes</v>
      </c>
      <c r="H15" s="52"/>
      <c r="I15" s="79">
        <v>94</v>
      </c>
    </row>
    <row r="16" spans="1:9" ht="18" customHeight="1" x14ac:dyDescent="0.25">
      <c r="A16" s="23">
        <v>11</v>
      </c>
      <c r="B16" s="78">
        <v>2547</v>
      </c>
      <c r="C16" s="23">
        <f>IFERROR((VLOOKUP(B16,INSCRITOS!A:B,2,0)),"")</f>
        <v>0</v>
      </c>
      <c r="D16" s="23" t="str">
        <f>IFERROR((VLOOKUP(B16,INSCRITOS!A:C,3,0)),"")</f>
        <v>BEN</v>
      </c>
      <c r="E16" s="24" t="str">
        <f>IFERROR((VLOOKUP(B16,INSCRITOS!A:D,4,0)),"")</f>
        <v>Dinis Carvalhinho</v>
      </c>
      <c r="F16" s="23" t="str">
        <f>IFERROR((VLOOKUP(B16,INSCRITOS!A:F,6,0)),"")</f>
        <v>M</v>
      </c>
      <c r="G16" s="50" t="str">
        <f>IFERROR((VLOOKUP(B16,INSCRITOS!A:H,8,0)),"")</f>
        <v>Não federado</v>
      </c>
      <c r="H16" s="61"/>
      <c r="I16" s="79">
        <v>0</v>
      </c>
    </row>
    <row r="17" spans="1:1010" ht="18" customHeight="1" x14ac:dyDescent="0.25">
      <c r="A17" s="23">
        <v>12</v>
      </c>
      <c r="B17" s="78">
        <v>904</v>
      </c>
      <c r="C17" s="23">
        <f>IFERROR((VLOOKUP(B17,INSCRITOS!A:B,2,0)),"")</f>
        <v>105269</v>
      </c>
      <c r="D17" s="23" t="str">
        <f>IFERROR((VLOOKUP(B17,INSCRITOS!A:C,3,0)),"")</f>
        <v>BEN</v>
      </c>
      <c r="E17" s="24" t="str">
        <f>IFERROR((VLOOKUP(B17,INSCRITOS!A:D,4,0)),"")</f>
        <v>Guilherme Brás Neto</v>
      </c>
      <c r="F17" s="23" t="str">
        <f>IFERROR((VLOOKUP(B17,INSCRITOS!A:F,6,0)),"")</f>
        <v>M</v>
      </c>
      <c r="G17" s="50" t="str">
        <f>IFERROR((VLOOKUP(B17,INSCRITOS!A:H,8,0)),"")</f>
        <v>Clube de Triatlo do Fundão</v>
      </c>
      <c r="H17" s="61"/>
      <c r="I17" s="79">
        <v>93</v>
      </c>
    </row>
    <row r="18" spans="1:1010" ht="18" customHeight="1" x14ac:dyDescent="0.25">
      <c r="A18" s="23">
        <v>13</v>
      </c>
      <c r="B18" s="78">
        <v>1445</v>
      </c>
      <c r="C18" s="23">
        <f>IFERROR((VLOOKUP(B18,INSCRITOS!A:B,2,0)),"")</f>
        <v>106555</v>
      </c>
      <c r="D18" s="23" t="str">
        <f>IFERROR((VLOOKUP(B18,INSCRITOS!A:C,3,0)),"")</f>
        <v>BEN</v>
      </c>
      <c r="E18" s="24" t="str">
        <f>IFERROR((VLOOKUP(B18,INSCRITOS!A:D,4,0)),"")</f>
        <v>Tiago Oliveira</v>
      </c>
      <c r="F18" s="23" t="str">
        <f>IFERROR((VLOOKUP(B18,INSCRITOS!A:F,6,0)),"")</f>
        <v>M</v>
      </c>
      <c r="G18" s="50" t="str">
        <f>IFERROR((VLOOKUP(B18,INSCRITOS!A:H,8,0)),"")</f>
        <v>FET-Fátima Escola de Triatlo</v>
      </c>
      <c r="H18" s="52"/>
      <c r="I18" s="79">
        <v>92</v>
      </c>
    </row>
    <row r="19" spans="1:1010" ht="18" customHeight="1" x14ac:dyDescent="0.25">
      <c r="A19" s="23">
        <v>14</v>
      </c>
      <c r="B19" s="78">
        <v>2508</v>
      </c>
      <c r="C19" s="23">
        <f>IFERROR((VLOOKUP(B19,INSCRITOS!A:B,2,0)),"")</f>
        <v>0</v>
      </c>
      <c r="D19" s="23" t="str">
        <f>IFERROR((VLOOKUP(B19,INSCRITOS!A:C,3,0)),"")</f>
        <v>BEN</v>
      </c>
      <c r="E19" s="24" t="str">
        <f>IFERROR((VLOOKUP(B19,INSCRITOS!A:D,4,0)),"")</f>
        <v>Gustavo Bilreiro</v>
      </c>
      <c r="F19" s="23" t="str">
        <f>IFERROR((VLOOKUP(B19,INSCRITOS!A:F,6,0)),"")</f>
        <v>M</v>
      </c>
      <c r="G19" s="50" t="str">
        <f>IFERROR((VLOOKUP(B19,INSCRITOS!A:H,8,0)),"")</f>
        <v>Não federado</v>
      </c>
      <c r="H19" s="52"/>
      <c r="I19" s="79">
        <v>0</v>
      </c>
    </row>
    <row r="20" spans="1:1010" ht="18" customHeight="1" x14ac:dyDescent="0.25">
      <c r="A20" s="23">
        <v>15</v>
      </c>
      <c r="B20" s="78">
        <v>2513</v>
      </c>
      <c r="C20" s="23">
        <f>IFERROR((VLOOKUP(B20,INSCRITOS!A:B,2,0)),"")</f>
        <v>0</v>
      </c>
      <c r="D20" s="23" t="str">
        <f>IFERROR((VLOOKUP(B20,INSCRITOS!A:C,3,0)),"")</f>
        <v>BEN</v>
      </c>
      <c r="E20" s="24" t="str">
        <f>IFERROR((VLOOKUP(B20,INSCRITOS!A:D,4,0)),"")</f>
        <v>Duarte Felicio</v>
      </c>
      <c r="F20" s="23" t="str">
        <f>IFERROR((VLOOKUP(B20,INSCRITOS!A:F,6,0)),"")</f>
        <v>M</v>
      </c>
      <c r="G20" s="50" t="str">
        <f>IFERROR((VLOOKUP(B20,INSCRITOS!A:H,8,0)),"")</f>
        <v>Não federado</v>
      </c>
      <c r="H20" s="61"/>
      <c r="I20" s="79">
        <v>0</v>
      </c>
    </row>
    <row r="21" spans="1:1010" ht="18" customHeight="1" x14ac:dyDescent="0.25">
      <c r="A21" s="23">
        <v>16</v>
      </c>
      <c r="B21" s="78">
        <v>1444</v>
      </c>
      <c r="C21" s="23">
        <f>IFERROR((VLOOKUP(B21,INSCRITOS!A:B,2,0)),"")</f>
        <v>106554</v>
      </c>
      <c r="D21" s="23" t="str">
        <f>IFERROR((VLOOKUP(B21,INSCRITOS!A:C,3,0)),"")</f>
        <v>BEN</v>
      </c>
      <c r="E21" s="24" t="str">
        <f>IFERROR((VLOOKUP(B21,INSCRITOS!A:D,4,0)),"")</f>
        <v>José Lopes</v>
      </c>
      <c r="F21" s="23" t="str">
        <f>IFERROR((VLOOKUP(B21,INSCRITOS!A:F,6,0)),"")</f>
        <v>M</v>
      </c>
      <c r="G21" s="50" t="str">
        <f>IFERROR((VLOOKUP(B21,INSCRITOS!A:H,8,0)),"")</f>
        <v>FET-Fátima Escola de Triatlo</v>
      </c>
      <c r="H21" s="52"/>
      <c r="I21" s="79">
        <v>91</v>
      </c>
    </row>
    <row r="22" spans="1:1010" ht="18" customHeight="1" x14ac:dyDescent="0.25">
      <c r="A22" s="23">
        <v>17</v>
      </c>
      <c r="B22" s="78">
        <v>28</v>
      </c>
      <c r="C22" s="23">
        <f>IFERROR((VLOOKUP(B22,INSCRITOS!A:B,2,0)),"")</f>
        <v>106587</v>
      </c>
      <c r="D22" s="23" t="str">
        <f>IFERROR((VLOOKUP(B22,INSCRITOS!A:C,3,0)),"")</f>
        <v>BEN</v>
      </c>
      <c r="E22" s="24" t="str">
        <f>IFERROR((VLOOKUP(B22,INSCRITOS!A:D,4,0)),"")</f>
        <v>David Costa</v>
      </c>
      <c r="F22" s="23" t="str">
        <f>IFERROR((VLOOKUP(B22,INSCRITOS!A:F,6,0)),"")</f>
        <v>M</v>
      </c>
      <c r="G22" s="50" t="str">
        <f>IFERROR((VLOOKUP(B22,INSCRITOS!A:H,8,0)),"")</f>
        <v>FET-Fátima Escola de Triatlo</v>
      </c>
      <c r="H22" s="52"/>
      <c r="I22" s="79">
        <v>90</v>
      </c>
    </row>
    <row r="23" spans="1:1010" ht="18" customHeight="1" x14ac:dyDescent="0.25">
      <c r="A23" s="23">
        <v>18</v>
      </c>
      <c r="B23" s="78">
        <v>993</v>
      </c>
      <c r="C23" s="23">
        <f>IFERROR((VLOOKUP(B23,INSCRITOS!A:B,2,0)),"")</f>
        <v>106473</v>
      </c>
      <c r="D23" s="23" t="str">
        <f>IFERROR((VLOOKUP(B23,INSCRITOS!A:C,3,0)),"")</f>
        <v>BEN</v>
      </c>
      <c r="E23" s="24" t="str">
        <f>IFERROR((VLOOKUP(B23,INSCRITOS!A:D,4,0)),"")</f>
        <v>Gustavo Inácio</v>
      </c>
      <c r="F23" s="23" t="str">
        <f>IFERROR((VLOOKUP(B23,INSCRITOS!A:F,6,0)),"")</f>
        <v>M</v>
      </c>
      <c r="G23" s="50" t="str">
        <f>IFERROR((VLOOKUP(B23,INSCRITOS!A:H,8,0)),"")</f>
        <v>Clube de Natação de Torres Novas</v>
      </c>
      <c r="H23" s="61"/>
      <c r="I23" s="79">
        <v>89</v>
      </c>
    </row>
    <row r="24" spans="1:1010" ht="18" customHeight="1" x14ac:dyDescent="0.25">
      <c r="A24" s="2"/>
      <c r="C24" s="2"/>
      <c r="D24" s="2"/>
      <c r="F24" s="2"/>
    </row>
    <row r="25" spans="1:1010" ht="18" customHeight="1" x14ac:dyDescent="0.25">
      <c r="A25" s="22" t="s">
        <v>12</v>
      </c>
      <c r="B25" s="22"/>
      <c r="C25" s="22"/>
      <c r="D25" s="22"/>
      <c r="E25" s="22"/>
      <c r="F25" s="22"/>
      <c r="G25" s="22"/>
      <c r="I25" s="22"/>
    </row>
    <row r="26" spans="1:1010" x14ac:dyDescent="0.25">
      <c r="A26" s="4" t="s">
        <v>9</v>
      </c>
      <c r="B26" s="19" t="s">
        <v>10</v>
      </c>
      <c r="C26" s="4" t="s">
        <v>1</v>
      </c>
      <c r="D26" s="4" t="s">
        <v>2</v>
      </c>
      <c r="E26" s="4" t="s">
        <v>3</v>
      </c>
      <c r="F26" s="4" t="s">
        <v>5</v>
      </c>
      <c r="G26" s="4" t="s">
        <v>7</v>
      </c>
      <c r="H26" s="84"/>
      <c r="I26" s="40" t="s">
        <v>11</v>
      </c>
    </row>
    <row r="27" spans="1:1010" s="14" customFormat="1" ht="18" customHeight="1" x14ac:dyDescent="0.25">
      <c r="A27" s="8">
        <v>1</v>
      </c>
      <c r="B27" s="78">
        <v>1129</v>
      </c>
      <c r="C27" s="1">
        <f>IFERROR((VLOOKUP(B27,INSCRITOS!A:B,2,0)),"")</f>
        <v>105934</v>
      </c>
      <c r="D27" s="1" t="str">
        <f>IFERROR((VLOOKUP(B27,INSCRITOS!A:C,3,0)),"")</f>
        <v>BEN</v>
      </c>
      <c r="E27" s="5" t="str">
        <f>IFERROR((VLOOKUP(B27,INSCRITOS!A:D,4,0)),"")</f>
        <v>Maria Casimiro</v>
      </c>
      <c r="F27" s="1" t="str">
        <f>IFERROR((VLOOKUP(B27,INSCRITOS!A:F,6,0)),"")</f>
        <v>F</v>
      </c>
      <c r="G27" s="5" t="str">
        <f>IFERROR((VLOOKUP(B27,INSCRITOS!A:H,8,0)),"")</f>
        <v>Clube de Triatlo do Fundão</v>
      </c>
      <c r="H27" s="52"/>
      <c r="I27" s="79">
        <v>100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</row>
    <row r="28" spans="1:1010" s="14" customFormat="1" ht="18" customHeight="1" x14ac:dyDescent="0.25">
      <c r="A28" s="8">
        <v>2</v>
      </c>
      <c r="B28" s="78">
        <v>1066</v>
      </c>
      <c r="C28" s="1">
        <f>IFERROR((VLOOKUP(B28,INSCRITOS!A:B,2,0)),"")</f>
        <v>105814</v>
      </c>
      <c r="D28" s="1" t="str">
        <f>IFERROR((VLOOKUP(B28,INSCRITOS!A:C,3,0)),"")</f>
        <v>BEN</v>
      </c>
      <c r="E28" s="5" t="str">
        <f>IFERROR((VLOOKUP(B28,INSCRITOS!A:D,4,0)),"")</f>
        <v>Leonor Santos</v>
      </c>
      <c r="F28" s="1" t="str">
        <f>IFERROR((VLOOKUP(B28,INSCRITOS!A:F,6,0)),"")</f>
        <v>F</v>
      </c>
      <c r="G28" s="5" t="str">
        <f>IFERROR((VLOOKUP(B28,INSCRITOS!A:H,8,0)),"")</f>
        <v>FET-Fátima Escola de Triatlo</v>
      </c>
      <c r="H28" s="52"/>
      <c r="I28" s="79">
        <v>99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</row>
    <row r="29" spans="1:1010" s="14" customFormat="1" ht="18" customHeight="1" x14ac:dyDescent="0.25">
      <c r="A29" s="8">
        <v>3</v>
      </c>
      <c r="B29" s="78">
        <v>1064</v>
      </c>
      <c r="C29" s="1">
        <f>IFERROR((VLOOKUP(B29,INSCRITOS!A:B,2,0)),"")</f>
        <v>105295</v>
      </c>
      <c r="D29" s="1" t="str">
        <f>IFERROR((VLOOKUP(B29,INSCRITOS!A:C,3,0)),"")</f>
        <v>BEN</v>
      </c>
      <c r="E29" s="5" t="str">
        <f>IFERROR((VLOOKUP(B29,INSCRITOS!A:D,4,0)),"")</f>
        <v>Yara Santos</v>
      </c>
      <c r="F29" s="1" t="str">
        <f>IFERROR((VLOOKUP(B29,INSCRITOS!A:F,6,0)),"")</f>
        <v>F</v>
      </c>
      <c r="G29" s="5" t="str">
        <f>IFERROR((VLOOKUP(B29,INSCRITOS!A:H,8,0)),"")</f>
        <v>FET-Fátima Escola de Triatlo</v>
      </c>
      <c r="H29" s="52"/>
      <c r="I29" s="79">
        <v>98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</row>
    <row r="30" spans="1:1010" s="14" customFormat="1" ht="18" customHeight="1" x14ac:dyDescent="0.25">
      <c r="A30" s="8">
        <v>4</v>
      </c>
      <c r="B30" s="78">
        <v>1275</v>
      </c>
      <c r="C30" s="1">
        <f>IFERROR((VLOOKUP(B30,INSCRITOS!A:B,2,0)),"")</f>
        <v>106250</v>
      </c>
      <c r="D30" s="1" t="str">
        <f>IFERROR((VLOOKUP(B30,INSCRITOS!A:C,3,0)),"")</f>
        <v>BEN</v>
      </c>
      <c r="E30" s="5" t="str">
        <f>IFERROR((VLOOKUP(B30,INSCRITOS!A:D,4,0)),"")</f>
        <v>Lara Alberto Januário</v>
      </c>
      <c r="F30" s="1" t="str">
        <f>IFERROR((VLOOKUP(B30,INSCRITOS!A:F,6,0)),"")</f>
        <v>F</v>
      </c>
      <c r="G30" s="5" t="str">
        <f>IFERROR((VLOOKUP(B30,INSCRITOS!A:H,8,0)),"")</f>
        <v>Clube Natação do Cartaxo</v>
      </c>
      <c r="H30" s="52"/>
      <c r="I30" s="79">
        <v>97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</row>
    <row r="31" spans="1:1010" s="14" customFormat="1" ht="18" customHeight="1" x14ac:dyDescent="0.25">
      <c r="A31" s="8">
        <v>5</v>
      </c>
      <c r="B31" s="78">
        <v>1429</v>
      </c>
      <c r="C31" s="1">
        <f>IFERROR((VLOOKUP(B31,INSCRITOS!A:B,2,0)),"")</f>
        <v>106530</v>
      </c>
      <c r="D31" s="1" t="str">
        <f>IFERROR((VLOOKUP(B31,INSCRITOS!A:C,3,0)),"")</f>
        <v>BEN</v>
      </c>
      <c r="E31" s="5" t="str">
        <f>IFERROR((VLOOKUP(B31,INSCRITOS!A:D,4,0)),"")</f>
        <v>Beatriz Pinto</v>
      </c>
      <c r="F31" s="1" t="str">
        <f>IFERROR((VLOOKUP(B31,INSCRITOS!A:F,6,0)),"")</f>
        <v>F</v>
      </c>
      <c r="G31" s="5" t="str">
        <f>IFERROR((VLOOKUP(B31,INSCRITOS!A:H,8,0)),"")</f>
        <v>Clube de Natação de Torres Novas</v>
      </c>
      <c r="H31" s="52"/>
      <c r="I31" s="79">
        <v>96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</row>
    <row r="32" spans="1:1010" s="14" customFormat="1" ht="18" customHeight="1" x14ac:dyDescent="0.25">
      <c r="A32" s="8">
        <v>6</v>
      </c>
      <c r="B32" s="78">
        <v>43</v>
      </c>
      <c r="C32" s="1">
        <f>IFERROR((VLOOKUP(B32,INSCRITOS!A:B,2,0)),"")</f>
        <v>106668</v>
      </c>
      <c r="D32" s="1" t="str">
        <f>IFERROR((VLOOKUP(B32,INSCRITOS!A:C,3,0)),"")</f>
        <v>BEN</v>
      </c>
      <c r="E32" s="5" t="str">
        <f>IFERROR((VLOOKUP(B32,INSCRITOS!A:D,4,0)),"")</f>
        <v>Vera Sokolyk</v>
      </c>
      <c r="F32" s="1" t="str">
        <f>IFERROR((VLOOKUP(B32,INSCRITOS!A:F,6,0)),"")</f>
        <v>F</v>
      </c>
      <c r="G32" s="5" t="str">
        <f>IFERROR((VLOOKUP(B32,INSCRITOS!A:H,8,0)),"")</f>
        <v>FET-Fátima Escola de Triatlo</v>
      </c>
      <c r="H32" s="52"/>
      <c r="I32" s="79">
        <v>95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</row>
    <row r="33" spans="1:1010" s="14" customFormat="1" ht="18" customHeight="1" x14ac:dyDescent="0.25">
      <c r="A33" s="8">
        <v>7</v>
      </c>
      <c r="B33" s="78">
        <v>31</v>
      </c>
      <c r="C33" s="1">
        <f>IFERROR((VLOOKUP(B33,INSCRITOS!A:B,2,0)),"")</f>
        <v>106588</v>
      </c>
      <c r="D33" s="1" t="str">
        <f>IFERROR((VLOOKUP(B33,INSCRITOS!A:C,3,0)),"")</f>
        <v>BEN</v>
      </c>
      <c r="E33" s="5" t="str">
        <f>IFERROR((VLOOKUP(B33,INSCRITOS!A:D,4,0)),"")</f>
        <v>Ângela Machado</v>
      </c>
      <c r="F33" s="1" t="str">
        <f>IFERROR((VLOOKUP(B33,INSCRITOS!A:F,6,0)),"")</f>
        <v>F</v>
      </c>
      <c r="G33" s="5" t="str">
        <f>IFERROR((VLOOKUP(B33,INSCRITOS!A:H,8,0)),"")</f>
        <v>FET-Fátima Escola de Triatlo</v>
      </c>
      <c r="H33" s="52"/>
      <c r="I33" s="79">
        <v>94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</row>
    <row r="34" spans="1:1010" s="14" customFormat="1" ht="18" customHeight="1" x14ac:dyDescent="0.25">
      <c r="A34" s="8">
        <v>8</v>
      </c>
      <c r="B34" s="78">
        <v>2528</v>
      </c>
      <c r="C34" s="1">
        <f>IFERROR((VLOOKUP(B34,INSCRITOS!A:B,2,0)),"")</f>
        <v>106687</v>
      </c>
      <c r="D34" s="1" t="str">
        <f>IFERROR((VLOOKUP(B34,INSCRITOS!A:C,3,0)),"")</f>
        <v>BEN</v>
      </c>
      <c r="E34" s="5" t="str">
        <f>IFERROR((VLOOKUP(B34,INSCRITOS!A:D,4,0)),"")</f>
        <v>Clara Ribeiro Martins</v>
      </c>
      <c r="F34" s="1" t="str">
        <f>IFERROR((VLOOKUP(B34,INSCRITOS!A:F,6,0)),"")</f>
        <v>F</v>
      </c>
      <c r="G34" s="5" t="str">
        <f>IFERROR((VLOOKUP(B34,INSCRITOS!A:H,8,0)),"")</f>
        <v>Clube Triatlo de Abrantes/ Não federado</v>
      </c>
      <c r="H34" s="52"/>
      <c r="I34" s="79"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</row>
    <row r="35" spans="1:1010" s="14" customFormat="1" ht="18" customHeight="1" x14ac:dyDescent="0.25">
      <c r="A35" s="8">
        <v>9</v>
      </c>
      <c r="B35" s="78">
        <v>1446</v>
      </c>
      <c r="C35" s="1">
        <f>IFERROR((VLOOKUP(B35,INSCRITOS!A:B,2,0)),"")</f>
        <v>106556</v>
      </c>
      <c r="D35" s="1" t="str">
        <f>IFERROR((VLOOKUP(B35,INSCRITOS!A:C,3,0)),"")</f>
        <v>BEN</v>
      </c>
      <c r="E35" s="5" t="str">
        <f>IFERROR((VLOOKUP(B35,INSCRITOS!A:D,4,0)),"")</f>
        <v>Érica Silva</v>
      </c>
      <c r="F35" s="1" t="str">
        <f>IFERROR((VLOOKUP(B35,INSCRITOS!A:F,6,0)),"")</f>
        <v>F</v>
      </c>
      <c r="G35" s="5" t="str">
        <f>IFERROR((VLOOKUP(B35,INSCRITOS!A:H,8,0)),"")</f>
        <v>FET-Fátima Escola de Triatlo</v>
      </c>
      <c r="H35" s="52"/>
      <c r="I35" s="79">
        <v>93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</row>
    <row r="36" spans="1:1010" ht="18" customHeight="1" x14ac:dyDescent="0.25">
      <c r="A36" s="2"/>
      <c r="C36" s="2"/>
      <c r="D36" s="2"/>
      <c r="F36" s="2"/>
    </row>
    <row r="37" spans="1:1010" ht="18" customHeight="1" x14ac:dyDescent="0.25">
      <c r="A37" s="22" t="s">
        <v>13</v>
      </c>
      <c r="B37" s="22"/>
      <c r="C37" s="22"/>
      <c r="D37" s="22"/>
      <c r="E37" s="22"/>
      <c r="F37" s="22"/>
      <c r="G37" s="22"/>
      <c r="I37" s="22"/>
    </row>
    <row r="38" spans="1:1010" x14ac:dyDescent="0.25">
      <c r="A38" s="4" t="s">
        <v>9</v>
      </c>
      <c r="B38" s="19" t="s">
        <v>10</v>
      </c>
      <c r="C38" s="4" t="s">
        <v>1</v>
      </c>
      <c r="D38" s="4" t="s">
        <v>2</v>
      </c>
      <c r="E38" s="4" t="s">
        <v>3</v>
      </c>
      <c r="F38" s="4" t="s">
        <v>5</v>
      </c>
      <c r="G38" s="4" t="s">
        <v>7</v>
      </c>
      <c r="H38" s="84"/>
      <c r="I38" s="40" t="s">
        <v>11</v>
      </c>
    </row>
    <row r="39" spans="1:1010" ht="18" customHeight="1" x14ac:dyDescent="0.25">
      <c r="A39" s="1">
        <v>1</v>
      </c>
      <c r="B39" s="80">
        <v>1018</v>
      </c>
      <c r="C39" s="1">
        <f>IFERROR((VLOOKUP(B39,INSCRITOS!A:B,2,0)),"")</f>
        <v>105568</v>
      </c>
      <c r="D39" s="1" t="str">
        <f>IFERROR((VLOOKUP(B39,INSCRITOS!A:C,3,0)),"")</f>
        <v>INF</v>
      </c>
      <c r="E39" s="5" t="str">
        <f>IFERROR((VLOOKUP(B39,INSCRITOS!A:D,4,0)),"")</f>
        <v>Tomé Sentieiro</v>
      </c>
      <c r="F39" s="1" t="str">
        <f>IFERROR((VLOOKUP(B39,INSCRITOS!A:F,6,0)),"")</f>
        <v>M</v>
      </c>
      <c r="G39" s="5" t="str">
        <f>IFERROR((VLOOKUP(B39,INSCRITOS!A:H,8,0)),"")</f>
        <v>Clube de Natação de Torres Novas</v>
      </c>
      <c r="H39" s="52"/>
      <c r="I39" s="79">
        <v>100</v>
      </c>
    </row>
    <row r="40" spans="1:1010" ht="18" customHeight="1" x14ac:dyDescent="0.25">
      <c r="A40" s="1">
        <v>2</v>
      </c>
      <c r="B40" s="80">
        <v>2515</v>
      </c>
      <c r="C40" s="1">
        <f>IFERROR((VLOOKUP(B40,INSCRITOS!A:B,2,0)),"")</f>
        <v>106689</v>
      </c>
      <c r="D40" s="1" t="str">
        <f>IFERROR((VLOOKUP(B40,INSCRITOS!A:C,3,0)),"")</f>
        <v>INF</v>
      </c>
      <c r="E40" s="5" t="str">
        <f>IFERROR((VLOOKUP(B40,INSCRITOS!A:D,4,0)),"")</f>
        <v>Francisco Dias Feiteira</v>
      </c>
      <c r="F40" s="1" t="str">
        <f>IFERROR((VLOOKUP(B40,INSCRITOS!A:F,6,0)),"")</f>
        <v>M</v>
      </c>
      <c r="G40" s="5" t="str">
        <f>IFERROR((VLOOKUP(B40,INSCRITOS!A:H,8,0)),"")</f>
        <v>Clube Triatlo de Abrantes</v>
      </c>
      <c r="H40" s="52"/>
      <c r="I40" s="79">
        <v>99</v>
      </c>
    </row>
    <row r="41" spans="1:1010" ht="18" customHeight="1" x14ac:dyDescent="0.25">
      <c r="A41" s="1">
        <v>3</v>
      </c>
      <c r="B41" s="80">
        <v>1424</v>
      </c>
      <c r="C41" s="1">
        <f>IFERROR((VLOOKUP(B41,INSCRITOS!A:B,2,0)),"")</f>
        <v>106477</v>
      </c>
      <c r="D41" s="1" t="str">
        <f>IFERROR((VLOOKUP(B41,INSCRITOS!A:C,3,0)),"")</f>
        <v>INF</v>
      </c>
      <c r="E41" s="5" t="str">
        <f>IFERROR((VLOOKUP(B41,INSCRITOS!A:D,4,0)),"")</f>
        <v>Guilherme Violante</v>
      </c>
      <c r="F41" s="1" t="str">
        <f>IFERROR((VLOOKUP(B41,INSCRITOS!A:F,6,0)),"")</f>
        <v>M</v>
      </c>
      <c r="G41" s="5" t="str">
        <f>IFERROR((VLOOKUP(B41,INSCRITOS!A:H,8,0)),"")</f>
        <v>Clube de Natação de Torres Novas</v>
      </c>
      <c r="H41" s="52"/>
      <c r="I41" s="79">
        <v>98</v>
      </c>
    </row>
    <row r="42" spans="1:1010" ht="18" customHeight="1" x14ac:dyDescent="0.25">
      <c r="A42" s="1">
        <v>4</v>
      </c>
      <c r="B42" s="80">
        <v>36</v>
      </c>
      <c r="C42" s="1">
        <f>IFERROR((VLOOKUP(B42,INSCRITOS!A:B,2,0)),"")</f>
        <v>106662</v>
      </c>
      <c r="D42" s="1" t="str">
        <f>IFERROR((VLOOKUP(B42,INSCRITOS!A:C,3,0)),"")</f>
        <v>INF</v>
      </c>
      <c r="E42" s="5" t="str">
        <f>IFERROR((VLOOKUP(B42,INSCRITOS!A:D,4,0)),"")</f>
        <v>Dinis Pereira</v>
      </c>
      <c r="F42" s="1" t="str">
        <f>IFERROR((VLOOKUP(B42,INSCRITOS!A:F,6,0)),"")</f>
        <v>M</v>
      </c>
      <c r="G42" s="5" t="str">
        <f>IFERROR((VLOOKUP(B42,INSCRITOS!A:H,8,0)),"")</f>
        <v>FET-Fátima Escola de Triatlo</v>
      </c>
      <c r="H42" s="52"/>
      <c r="I42" s="79">
        <v>97</v>
      </c>
    </row>
    <row r="43" spans="1:1010" ht="18" customHeight="1" x14ac:dyDescent="0.25">
      <c r="A43" s="1">
        <v>5</v>
      </c>
      <c r="B43" s="80">
        <v>26</v>
      </c>
      <c r="C43" s="1">
        <f>IFERROR((VLOOKUP(B43,INSCRITOS!A:B,2,0)),"")</f>
        <v>105759</v>
      </c>
      <c r="D43" s="1" t="str">
        <f>IFERROR((VLOOKUP(B43,INSCRITOS!A:C,3,0)),"")</f>
        <v>INF</v>
      </c>
      <c r="E43" s="5" t="str">
        <f>IFERROR((VLOOKUP(B43,INSCRITOS!A:D,4,0)),"")</f>
        <v>Gabriel Silva</v>
      </c>
      <c r="F43" s="1" t="str">
        <f>IFERROR((VLOOKUP(B43,INSCRITOS!A:F,6,0)),"")</f>
        <v>M</v>
      </c>
      <c r="G43" s="5" t="str">
        <f>IFERROR((VLOOKUP(B43,INSCRITOS!A:H,8,0)),"")</f>
        <v>Clube de Natação de Torres Novas</v>
      </c>
      <c r="H43" s="52"/>
      <c r="I43" s="79">
        <v>96</v>
      </c>
    </row>
    <row r="44" spans="1:1010" ht="18" customHeight="1" x14ac:dyDescent="0.25">
      <c r="A44" s="2"/>
      <c r="C44" s="2"/>
      <c r="D44" s="2"/>
      <c r="F44" s="2"/>
      <c r="I44" s="9"/>
    </row>
    <row r="45" spans="1:1010" ht="18" customHeight="1" x14ac:dyDescent="0.25">
      <c r="A45" s="22" t="s">
        <v>14</v>
      </c>
      <c r="B45" s="22"/>
      <c r="C45" s="22"/>
      <c r="D45" s="22"/>
      <c r="E45" s="22"/>
      <c r="F45" s="22"/>
      <c r="G45" s="22"/>
      <c r="I45" s="22"/>
    </row>
    <row r="46" spans="1:1010" x14ac:dyDescent="0.25">
      <c r="A46" s="4" t="s">
        <v>9</v>
      </c>
      <c r="B46" s="19" t="s">
        <v>10</v>
      </c>
      <c r="C46" s="4" t="s">
        <v>1</v>
      </c>
      <c r="D46" s="4" t="s">
        <v>2</v>
      </c>
      <c r="E46" s="4" t="s">
        <v>3</v>
      </c>
      <c r="F46" s="4" t="s">
        <v>5</v>
      </c>
      <c r="G46" s="4" t="s">
        <v>7</v>
      </c>
      <c r="H46" s="84"/>
      <c r="I46" s="40" t="s">
        <v>11</v>
      </c>
    </row>
    <row r="47" spans="1:1010" ht="18" customHeight="1" x14ac:dyDescent="0.25">
      <c r="A47" s="1">
        <v>1</v>
      </c>
      <c r="B47" s="81">
        <v>879</v>
      </c>
      <c r="C47" s="1">
        <f>IFERROR((VLOOKUP(B47,INSCRITOS!A:B,2,0)),"")</f>
        <v>103919</v>
      </c>
      <c r="D47" s="1" t="str">
        <f>IFERROR((VLOOKUP(B47,INSCRITOS!A:C,3,0)),"")</f>
        <v>INF</v>
      </c>
      <c r="E47" s="5" t="str">
        <f>IFERROR((VLOOKUP(B47,INSCRITOS!A:D,4,0)),"")</f>
        <v>Francisca Leirião</v>
      </c>
      <c r="F47" s="1" t="str">
        <f>IFERROR((VLOOKUP(B47,INSCRITOS!A:F,6,0)),"")</f>
        <v>F</v>
      </c>
      <c r="G47" s="5" t="str">
        <f>IFERROR((VLOOKUP(B47,INSCRITOS!A:H,8,0)),"")</f>
        <v>Clube de Natação de Torres Novas</v>
      </c>
      <c r="H47" s="52"/>
      <c r="I47" s="79">
        <v>100</v>
      </c>
    </row>
    <row r="48" spans="1:1010" ht="18" customHeight="1" x14ac:dyDescent="0.25">
      <c r="A48" s="1">
        <v>2</v>
      </c>
      <c r="B48" s="81">
        <v>2519</v>
      </c>
      <c r="C48" s="1">
        <f>IFERROR((VLOOKUP(B48,INSCRITOS!A:B,2,0)),"")</f>
        <v>0</v>
      </c>
      <c r="D48" s="1" t="str">
        <f>IFERROR((VLOOKUP(B48,INSCRITOS!A:C,3,0)),"")</f>
        <v>INF</v>
      </c>
      <c r="E48" s="5" t="str">
        <f>IFERROR((VLOOKUP(B48,INSCRITOS!A:D,4,0)),"")</f>
        <v>Carolina Aurélio</v>
      </c>
      <c r="F48" s="1" t="str">
        <f>IFERROR((VLOOKUP(B48,INSCRITOS!A:F,6,0)),"")</f>
        <v>F</v>
      </c>
      <c r="G48" s="5" t="str">
        <f>IFERROR((VLOOKUP(B48,INSCRITOS!A:H,8,0)),"")</f>
        <v>CD "Os Águias" de Alpiarça/ Não federado</v>
      </c>
      <c r="H48" s="52"/>
      <c r="I48" s="79">
        <v>0</v>
      </c>
    </row>
    <row r="49" spans="1:1010" ht="18" customHeight="1" x14ac:dyDescent="0.25">
      <c r="A49" s="1">
        <v>3</v>
      </c>
      <c r="B49" s="81">
        <v>2510</v>
      </c>
      <c r="C49" s="1">
        <f>IFERROR((VLOOKUP(B49,INSCRITOS!A:B,2,0)),"")</f>
        <v>0</v>
      </c>
      <c r="D49" s="1" t="str">
        <f>IFERROR((VLOOKUP(B49,INSCRITOS!A:C,3,0)),"")</f>
        <v>INF</v>
      </c>
      <c r="E49" s="5" t="str">
        <f>IFERROR((VLOOKUP(B49,INSCRITOS!A:D,4,0)),"")</f>
        <v>Beatriz Rodrigues</v>
      </c>
      <c r="F49" s="1" t="str">
        <f>IFERROR((VLOOKUP(B49,INSCRITOS!A:F,6,0)),"")</f>
        <v>F</v>
      </c>
      <c r="G49" s="5" t="str">
        <f>IFERROR((VLOOKUP(B49,INSCRITOS!A:H,8,0)),"")</f>
        <v>CD "Os Águias" de Alpiarça/ Não federado</v>
      </c>
      <c r="H49" s="52"/>
      <c r="I49" s="79">
        <v>0</v>
      </c>
    </row>
    <row r="50" spans="1:1010" ht="18" customHeight="1" x14ac:dyDescent="0.25">
      <c r="A50" s="1">
        <v>4</v>
      </c>
      <c r="B50" s="81">
        <v>96</v>
      </c>
      <c r="C50" s="1">
        <f>IFERROR((VLOOKUP(B50,INSCRITOS!A:B,2,0)),"")</f>
        <v>104753</v>
      </c>
      <c r="D50" s="1" t="str">
        <f>IFERROR((VLOOKUP(B50,INSCRITOS!A:C,3,0)),"")</f>
        <v>INF</v>
      </c>
      <c r="E50" s="5" t="str">
        <f>IFERROR((VLOOKUP(B50,INSCRITOS!A:D,4,0)),"")</f>
        <v>Maria Sousa</v>
      </c>
      <c r="F50" s="1" t="str">
        <f>IFERROR((VLOOKUP(B50,INSCRITOS!A:F,6,0)),"")</f>
        <v>F</v>
      </c>
      <c r="G50" s="5" t="str">
        <f>IFERROR((VLOOKUP(B50,INSCRITOS!A:H,8,0)),"")</f>
        <v>Clube de Natação de Torres Novas</v>
      </c>
      <c r="H50" s="52"/>
      <c r="I50" s="79">
        <v>99</v>
      </c>
    </row>
    <row r="51" spans="1:1010" ht="18" customHeight="1" x14ac:dyDescent="0.25">
      <c r="A51" s="1">
        <v>5</v>
      </c>
      <c r="B51" s="81">
        <v>1075</v>
      </c>
      <c r="C51" s="1">
        <f>IFERROR((VLOOKUP(B51,INSCRITOS!A:B,2,0)),"")</f>
        <v>105843</v>
      </c>
      <c r="D51" s="1" t="str">
        <f>IFERROR((VLOOKUP(B51,INSCRITOS!A:C,3,0)),"")</f>
        <v>INF</v>
      </c>
      <c r="E51" s="5" t="str">
        <f>IFERROR((VLOOKUP(B51,INSCRITOS!A:D,4,0)),"")</f>
        <v>Joana Torres</v>
      </c>
      <c r="F51" s="1" t="str">
        <f>IFERROR((VLOOKUP(B51,INSCRITOS!A:F,6,0)),"")</f>
        <v>F</v>
      </c>
      <c r="G51" s="5" t="str">
        <f>IFERROR((VLOOKUP(B51,INSCRITOS!A:H,8,0)),"")</f>
        <v>Clube Triatlo de Abrantes</v>
      </c>
      <c r="H51" s="52"/>
      <c r="I51" s="79">
        <v>98</v>
      </c>
    </row>
    <row r="52" spans="1:1010" ht="18" customHeight="1" x14ac:dyDescent="0.25">
      <c r="A52" s="1">
        <v>6</v>
      </c>
      <c r="B52" s="81">
        <v>1033</v>
      </c>
      <c r="C52" s="1">
        <f>IFERROR((VLOOKUP(B52,INSCRITOS!A:B,2,0)),"")</f>
        <v>105589</v>
      </c>
      <c r="D52" s="1" t="str">
        <f>IFERROR((VLOOKUP(B52,INSCRITOS!A:C,3,0)),"")</f>
        <v>INF</v>
      </c>
      <c r="E52" s="5" t="str">
        <f>IFERROR((VLOOKUP(B52,INSCRITOS!A:D,4,0)),"")</f>
        <v>Matilde Albuquerque</v>
      </c>
      <c r="F52" s="1" t="str">
        <f>IFERROR((VLOOKUP(B52,INSCRITOS!A:F,6,0)),"")</f>
        <v>F</v>
      </c>
      <c r="G52" s="5" t="str">
        <f>IFERROR((VLOOKUP(B52,INSCRITOS!A:H,8,0)),"")</f>
        <v>Clube de Natação de Torres Novas</v>
      </c>
      <c r="H52" s="52"/>
      <c r="I52" s="79">
        <v>97</v>
      </c>
    </row>
    <row r="53" spans="1:1010" ht="18" customHeight="1" x14ac:dyDescent="0.25">
      <c r="A53" s="1">
        <v>7</v>
      </c>
      <c r="B53" s="81">
        <v>2533</v>
      </c>
      <c r="C53" s="1">
        <f>IFERROR((VLOOKUP(B53,INSCRITOS!A:B,2,0)),"")</f>
        <v>0</v>
      </c>
      <c r="D53" s="1" t="str">
        <f>IFERROR((VLOOKUP(B53,INSCRITOS!A:C,3,0)),"")</f>
        <v>INF</v>
      </c>
      <c r="E53" s="5" t="str">
        <f>IFERROR((VLOOKUP(B53,INSCRITOS!A:D,4,0)),"")</f>
        <v>Inês Carvalhinho</v>
      </c>
      <c r="F53" s="1" t="str">
        <f>IFERROR((VLOOKUP(B53,INSCRITOS!A:F,6,0)),"")</f>
        <v>F</v>
      </c>
      <c r="G53" s="5" t="str">
        <f>IFERROR((VLOOKUP(B53,INSCRITOS!A:H,8,0)),"")</f>
        <v>Não federado</v>
      </c>
      <c r="H53" s="52"/>
      <c r="I53" s="79">
        <v>0</v>
      </c>
    </row>
    <row r="54" spans="1:1010" ht="18" customHeight="1" x14ac:dyDescent="0.25">
      <c r="A54" s="1">
        <v>8</v>
      </c>
      <c r="B54" s="81">
        <v>235</v>
      </c>
      <c r="C54" s="1">
        <f>IFERROR((VLOOKUP(B54,INSCRITOS!A:B,2,0)),"")</f>
        <v>103342</v>
      </c>
      <c r="D54" s="1" t="str">
        <f>IFERROR((VLOOKUP(B54,INSCRITOS!A:C,3,0)),"")</f>
        <v>INF</v>
      </c>
      <c r="E54" s="5" t="str">
        <f>IFERROR((VLOOKUP(B54,INSCRITOS!A:D,4,0)),"")</f>
        <v>Ema Maria</v>
      </c>
      <c r="F54" s="1" t="str">
        <f>IFERROR((VLOOKUP(B54,INSCRITOS!A:F,6,0)),"")</f>
        <v>F</v>
      </c>
      <c r="G54" s="5" t="str">
        <f>IFERROR((VLOOKUP(B54,INSCRITOS!A:H,8,0)),"")</f>
        <v>Clube de Triatlo do Fundão</v>
      </c>
      <c r="H54" s="52"/>
      <c r="I54" s="79">
        <v>96</v>
      </c>
    </row>
    <row r="55" spans="1:1010" ht="18" customHeight="1" x14ac:dyDescent="0.25">
      <c r="A55" s="1">
        <v>9</v>
      </c>
      <c r="B55" s="81">
        <v>35</v>
      </c>
      <c r="C55" s="1">
        <f>IFERROR((VLOOKUP(B55,INSCRITOS!A:B,2,0)),"")</f>
        <v>103150</v>
      </c>
      <c r="D55" s="1" t="str">
        <f>IFERROR((VLOOKUP(B55,INSCRITOS!A:C,3,0)),"")</f>
        <v>INF</v>
      </c>
      <c r="E55" s="5" t="str">
        <f>IFERROR((VLOOKUP(B55,INSCRITOS!A:D,4,0)),"")</f>
        <v>Margarida Marques</v>
      </c>
      <c r="F55" s="1" t="str">
        <f>IFERROR((VLOOKUP(B55,INSCRITOS!A:F,6,0)),"")</f>
        <v>F</v>
      </c>
      <c r="G55" s="5" t="str">
        <f>IFERROR((VLOOKUP(B55,INSCRITOS!A:H,8,0)),"")</f>
        <v>FET-Fátima Escola de Triatlo</v>
      </c>
      <c r="H55" s="52"/>
      <c r="I55" s="79">
        <v>95</v>
      </c>
    </row>
    <row r="56" spans="1:1010" ht="18" customHeight="1" x14ac:dyDescent="0.25">
      <c r="A56" s="1">
        <v>10</v>
      </c>
      <c r="B56" s="81">
        <v>2534</v>
      </c>
      <c r="C56" s="1">
        <f>IFERROR((VLOOKUP(B56,INSCRITOS!A:B,2,0)),"")</f>
        <v>0</v>
      </c>
      <c r="D56" s="1" t="str">
        <f>IFERROR((VLOOKUP(B56,INSCRITOS!A:C,3,0)),"")</f>
        <v>INF</v>
      </c>
      <c r="E56" s="5" t="str">
        <f>IFERROR((VLOOKUP(B56,INSCRITOS!A:D,4,0)),"")</f>
        <v>Clara Rodrigues</v>
      </c>
      <c r="F56" s="1" t="str">
        <f>IFERROR((VLOOKUP(B56,INSCRITOS!A:F,6,0)),"")</f>
        <v>F</v>
      </c>
      <c r="G56" s="5" t="str">
        <f>IFERROR((VLOOKUP(B56,INSCRITOS!A:H,8,0)),"")</f>
        <v>CD "Os Águias" de Alpiarça/ Não federado</v>
      </c>
      <c r="H56" s="52"/>
      <c r="I56" s="79">
        <v>0</v>
      </c>
    </row>
    <row r="57" spans="1:1010" ht="18" customHeight="1" x14ac:dyDescent="0.25">
      <c r="A57" s="1">
        <v>11</v>
      </c>
      <c r="B57" s="81">
        <v>1019</v>
      </c>
      <c r="C57" s="1">
        <f>IFERROR((VLOOKUP(B57,INSCRITOS!A:B,2,0)),"")</f>
        <v>105569</v>
      </c>
      <c r="D57" s="1" t="str">
        <f>IFERROR((VLOOKUP(B57,INSCRITOS!A:C,3,0)),"")</f>
        <v>INF</v>
      </c>
      <c r="E57" s="5" t="str">
        <f>IFERROR((VLOOKUP(B57,INSCRITOS!A:D,4,0)),"")</f>
        <v>Leonor Gonçalves</v>
      </c>
      <c r="F57" s="1" t="str">
        <f>IFERROR((VLOOKUP(B57,INSCRITOS!A:F,6,0)),"")</f>
        <v>F</v>
      </c>
      <c r="G57" s="5" t="str">
        <f>IFERROR((VLOOKUP(B57,INSCRITOS!A:H,8,0)),"")</f>
        <v>Clube de Natação de Torres Novas</v>
      </c>
      <c r="H57" s="52"/>
      <c r="I57" s="79">
        <v>94</v>
      </c>
    </row>
    <row r="58" spans="1:1010" ht="18" customHeight="1" x14ac:dyDescent="0.25">
      <c r="A58" s="1">
        <v>12</v>
      </c>
      <c r="B58" s="81">
        <v>587</v>
      </c>
      <c r="C58" s="1">
        <f>IFERROR((VLOOKUP(B58,INSCRITOS!A:B,2,0)),"")</f>
        <v>104469</v>
      </c>
      <c r="D58" s="1" t="str">
        <f>IFERROR((VLOOKUP(B58,INSCRITOS!A:C,3,0)),"")</f>
        <v>INF</v>
      </c>
      <c r="E58" s="5" t="str">
        <f>IFERROR((VLOOKUP(B58,INSCRITOS!A:D,4,0)),"")</f>
        <v>Núria Piedade</v>
      </c>
      <c r="F58" s="1" t="str">
        <f>IFERROR((VLOOKUP(B58,INSCRITOS!A:F,6,0)),"")</f>
        <v>F</v>
      </c>
      <c r="G58" s="5" t="str">
        <f>IFERROR((VLOOKUP(B58,INSCRITOS!A:H,8,0)),"")</f>
        <v>FET-Fátima Escola de Triatlo</v>
      </c>
      <c r="H58" s="52"/>
      <c r="I58" s="79">
        <v>93</v>
      </c>
    </row>
    <row r="59" spans="1:1010" ht="18" customHeight="1" x14ac:dyDescent="0.25">
      <c r="A59" s="1">
        <v>13</v>
      </c>
      <c r="B59" s="81">
        <v>962</v>
      </c>
      <c r="C59" s="1">
        <f>IFERROR((VLOOKUP(B59,INSCRITOS!A:B,2,0)),"")</f>
        <v>105296</v>
      </c>
      <c r="D59" s="1" t="str">
        <f>IFERROR((VLOOKUP(B59,INSCRITOS!A:C,3,0)),"")</f>
        <v>INF</v>
      </c>
      <c r="E59" s="5" t="str">
        <f>IFERROR((VLOOKUP(B59,INSCRITOS!A:D,4,0)),"")</f>
        <v>Vitoria Neves</v>
      </c>
      <c r="F59" s="1" t="str">
        <f>IFERROR((VLOOKUP(B59,INSCRITOS!A:F,6,0)),"")</f>
        <v>F</v>
      </c>
      <c r="G59" s="5" t="str">
        <f>IFERROR((VLOOKUP(B59,INSCRITOS!A:H,8,0)),"")</f>
        <v>FET-Fátima Escola de Triatlo</v>
      </c>
      <c r="H59" s="52"/>
      <c r="I59" s="79">
        <v>92</v>
      </c>
    </row>
    <row r="60" spans="1:1010" ht="18" customHeight="1" x14ac:dyDescent="0.25">
      <c r="A60" s="1">
        <v>14</v>
      </c>
      <c r="B60" s="81">
        <v>909</v>
      </c>
      <c r="C60" s="1">
        <f>IFERROR((VLOOKUP(B60,INSCRITOS!A:B,2,0)),"")</f>
        <v>105270</v>
      </c>
      <c r="D60" s="1" t="str">
        <f>IFERROR((VLOOKUP(B60,INSCRITOS!A:C,3,0)),"")</f>
        <v>INF</v>
      </c>
      <c r="E60" s="5" t="str">
        <f>IFERROR((VLOOKUP(B60,INSCRITOS!A:D,4,0)),"")</f>
        <v>Inês Mesquita</v>
      </c>
      <c r="F60" s="1" t="str">
        <f>IFERROR((VLOOKUP(B60,INSCRITOS!A:F,6,0)),"")</f>
        <v>F</v>
      </c>
      <c r="G60" s="5" t="str">
        <f>IFERROR((VLOOKUP(B60,INSCRITOS!A:H,8,0)),"")</f>
        <v>Clube de Triatlo do Fundão</v>
      </c>
      <c r="H60" s="52"/>
      <c r="I60" s="79">
        <v>91</v>
      </c>
    </row>
    <row r="61" spans="1:1010" s="14" customFormat="1" ht="18" customHeight="1" x14ac:dyDescent="0.25">
      <c r="A61" s="11"/>
      <c r="B61" s="20"/>
      <c r="C61" s="11"/>
      <c r="D61" s="11"/>
      <c r="E61" s="12"/>
      <c r="F61" s="11"/>
      <c r="G61" s="12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</row>
    <row r="62" spans="1:1010" ht="18" customHeight="1" x14ac:dyDescent="0.25">
      <c r="A62" s="22" t="s">
        <v>15</v>
      </c>
      <c r="B62" s="22"/>
      <c r="C62" s="22"/>
      <c r="D62" s="22"/>
      <c r="E62" s="22"/>
      <c r="F62" s="22"/>
      <c r="G62" s="22"/>
      <c r="I62" s="22"/>
    </row>
    <row r="63" spans="1:1010" x14ac:dyDescent="0.25">
      <c r="A63" s="4" t="s">
        <v>9</v>
      </c>
      <c r="B63" s="19" t="s">
        <v>10</v>
      </c>
      <c r="C63" s="4" t="s">
        <v>1</v>
      </c>
      <c r="D63" s="4" t="s">
        <v>2</v>
      </c>
      <c r="E63" s="4" t="s">
        <v>3</v>
      </c>
      <c r="F63" s="4" t="s">
        <v>5</v>
      </c>
      <c r="G63" s="4" t="s">
        <v>7</v>
      </c>
      <c r="H63" s="84"/>
      <c r="I63" s="40" t="s">
        <v>11</v>
      </c>
    </row>
    <row r="64" spans="1:1010" ht="18" customHeight="1" x14ac:dyDescent="0.25">
      <c r="A64" s="1">
        <v>1</v>
      </c>
      <c r="B64" s="78">
        <v>255</v>
      </c>
      <c r="C64" s="66">
        <f>IFERROR((VLOOKUP(B64,INSCRITOS!A:B,2,0)),"")</f>
        <v>102643</v>
      </c>
      <c r="D64" s="1" t="str">
        <f>IFERROR((VLOOKUP(B64,INSCRITOS!A:C,3,0)),"")</f>
        <v>INIC</v>
      </c>
      <c r="E64" s="5" t="str">
        <f>IFERROR((VLOOKUP(B64,INSCRITOS!A:D,4,0)),"")</f>
        <v>Guilherme Neves</v>
      </c>
      <c r="F64" s="1" t="str">
        <f>IFERROR((VLOOKUP(B64,INSCRITOS!A:F,6,0)),"")</f>
        <v>M</v>
      </c>
      <c r="G64" s="5" t="str">
        <f>IFERROR((VLOOKUP(B64,INSCRITOS!A:H,8,0)),"")</f>
        <v>Clube de Natação de Torres Novas</v>
      </c>
      <c r="H64" s="52"/>
      <c r="I64" s="79">
        <v>100</v>
      </c>
    </row>
    <row r="65" spans="1:9" ht="18" customHeight="1" x14ac:dyDescent="0.25">
      <c r="A65" s="1">
        <v>2</v>
      </c>
      <c r="B65" s="78">
        <v>663</v>
      </c>
      <c r="C65" s="1">
        <f>IFERROR((VLOOKUP(B65,INSCRITOS!A:B,2,0)),"")</f>
        <v>101594</v>
      </c>
      <c r="D65" s="1" t="str">
        <f>IFERROR((VLOOKUP(B65,INSCRITOS!A:C,3,0)),"")</f>
        <v>INIC</v>
      </c>
      <c r="E65" s="5" t="str">
        <f>IFERROR((VLOOKUP(B65,INSCRITOS!A:D,4,0)),"")</f>
        <v>Francisco Carvalho</v>
      </c>
      <c r="F65" s="1" t="str">
        <f>IFERROR((VLOOKUP(B65,INSCRITOS!A:F,6,0)),"")</f>
        <v>M</v>
      </c>
      <c r="G65" s="5" t="str">
        <f>IFERROR((VLOOKUP(B65,INSCRITOS!A:H,8,0)),"")</f>
        <v>Clube de Natação de Torres Novas</v>
      </c>
      <c r="H65" s="52"/>
      <c r="I65" s="79">
        <v>99</v>
      </c>
    </row>
    <row r="66" spans="1:9" ht="18" customHeight="1" x14ac:dyDescent="0.25">
      <c r="A66" s="1">
        <v>3</v>
      </c>
      <c r="B66" s="78">
        <v>943</v>
      </c>
      <c r="C66" s="1">
        <f>IFERROR((VLOOKUP(B66,INSCRITOS!A:B,2,0)),"")</f>
        <v>104059</v>
      </c>
      <c r="D66" s="1" t="str">
        <f>IFERROR((VLOOKUP(B66,INSCRITOS!A:C,3,0)),"")</f>
        <v>INIC</v>
      </c>
      <c r="E66" s="5" t="str">
        <f>IFERROR((VLOOKUP(B66,INSCRITOS!A:D,4,0)),"")</f>
        <v>Afonso Seco</v>
      </c>
      <c r="F66" s="1" t="str">
        <f>IFERROR((VLOOKUP(B66,INSCRITOS!A:F,6,0)),"")</f>
        <v>M</v>
      </c>
      <c r="G66" s="5" t="str">
        <f>IFERROR((VLOOKUP(B66,INSCRITOS!A:H,8,0)),"")</f>
        <v>Clube Natação do Cartaxo</v>
      </c>
      <c r="H66" s="52"/>
      <c r="I66" s="79">
        <v>98</v>
      </c>
    </row>
    <row r="67" spans="1:9" ht="18" customHeight="1" x14ac:dyDescent="0.25">
      <c r="A67" s="1">
        <v>4</v>
      </c>
      <c r="B67" s="78">
        <v>2520</v>
      </c>
      <c r="C67" s="1">
        <f>IFERROR((VLOOKUP(B67,INSCRITOS!A:B,2,0)),"")</f>
        <v>0</v>
      </c>
      <c r="D67" s="1" t="str">
        <f>IFERROR((VLOOKUP(B67,INSCRITOS!A:C,3,0)),"")</f>
        <v>INIC</v>
      </c>
      <c r="E67" s="5" t="str">
        <f>IFERROR((VLOOKUP(B67,INSCRITOS!A:D,4,0)),"")</f>
        <v>Guilherme Aurélio</v>
      </c>
      <c r="F67" s="1" t="str">
        <f>IFERROR((VLOOKUP(B67,INSCRITOS!A:F,6,0)),"")</f>
        <v>M</v>
      </c>
      <c r="G67" s="5" t="str">
        <f>IFERROR((VLOOKUP(B67,INSCRITOS!A:H,8,0)),"")</f>
        <v>CD "Os Águias" de Alpiarça/ Não federado</v>
      </c>
      <c r="H67" s="52"/>
      <c r="I67" s="79">
        <v>0</v>
      </c>
    </row>
    <row r="68" spans="1:9" ht="18" customHeight="1" x14ac:dyDescent="0.25">
      <c r="A68" s="1">
        <v>5</v>
      </c>
      <c r="B68" s="78">
        <v>272</v>
      </c>
      <c r="C68" s="1">
        <f>IFERROR((VLOOKUP(B68,INSCRITOS!A:B,2,0)),"")</f>
        <v>0</v>
      </c>
      <c r="D68" s="1" t="str">
        <f>IFERROR((VLOOKUP(B68,INSCRITOS!A:C,3,0)),"")</f>
        <v>INIC</v>
      </c>
      <c r="E68" s="5" t="str">
        <f>IFERROR((VLOOKUP(B68,INSCRITOS!A:D,4,0)),"")</f>
        <v>Dinis Ferreira</v>
      </c>
      <c r="F68" s="1" t="str">
        <f>IFERROR((VLOOKUP(B68,INSCRITOS!A:F,6,0)),"")</f>
        <v>M</v>
      </c>
      <c r="G68" s="5" t="str">
        <f>IFERROR((VLOOKUP(B68,INSCRITOS!A:H,8,0)),"")</f>
        <v>Não federado</v>
      </c>
      <c r="H68" s="52"/>
      <c r="I68" s="79">
        <v>0</v>
      </c>
    </row>
    <row r="69" spans="1:9" ht="18" customHeight="1" x14ac:dyDescent="0.25">
      <c r="A69" s="1">
        <v>6</v>
      </c>
      <c r="B69" s="78">
        <v>699</v>
      </c>
      <c r="C69" s="1">
        <f>IFERROR((VLOOKUP(B69,INSCRITOS!A:B,2,0)),"")</f>
        <v>105158</v>
      </c>
      <c r="D69" s="1" t="str">
        <f>IFERROR((VLOOKUP(B69,INSCRITOS!A:C,3,0)),"")</f>
        <v>INIC</v>
      </c>
      <c r="E69" s="5" t="str">
        <f>IFERROR((VLOOKUP(B69,INSCRITOS!A:D,4,0)),"")</f>
        <v>João Afonso Gil</v>
      </c>
      <c r="F69" s="1" t="str">
        <f>IFERROR((VLOOKUP(B69,INSCRITOS!A:F,6,0)),"")</f>
        <v>M</v>
      </c>
      <c r="G69" s="5" t="str">
        <f>IFERROR((VLOOKUP(B69,INSCRITOS!A:H,8,0)),"")</f>
        <v>FET-Fátima Escola de Triatlo</v>
      </c>
      <c r="H69" s="52"/>
      <c r="I69" s="79">
        <v>97</v>
      </c>
    </row>
    <row r="70" spans="1:9" ht="18" customHeight="1" x14ac:dyDescent="0.25">
      <c r="A70" s="1">
        <v>7</v>
      </c>
      <c r="B70" s="78">
        <v>854</v>
      </c>
      <c r="C70" s="1">
        <f>IFERROR((VLOOKUP(B70,INSCRITOS!A:B,2,0)),"")</f>
        <v>0</v>
      </c>
      <c r="D70" s="1" t="str">
        <f>IFERROR((VLOOKUP(B70,INSCRITOS!A:C,3,0)),"")</f>
        <v>INIC</v>
      </c>
      <c r="E70" s="5" t="str">
        <f>IFERROR((VLOOKUP(B70,INSCRITOS!A:D,4,0)),"")</f>
        <v>Guilherme Santos</v>
      </c>
      <c r="F70" s="1" t="str">
        <f>IFERROR((VLOOKUP(B70,INSCRITOS!A:F,6,0)),"")</f>
        <v>M</v>
      </c>
      <c r="G70" s="5" t="str">
        <f>IFERROR((VLOOKUP(B70,INSCRITOS!A:H,8,0)),"")</f>
        <v>Não federado</v>
      </c>
      <c r="H70" s="52"/>
      <c r="I70" s="79">
        <v>0</v>
      </c>
    </row>
    <row r="71" spans="1:9" ht="18" customHeight="1" x14ac:dyDescent="0.25">
      <c r="A71" s="1">
        <v>8</v>
      </c>
      <c r="B71" s="78">
        <v>857</v>
      </c>
      <c r="C71" s="1">
        <f>IFERROR((VLOOKUP(B71,INSCRITOS!A:B,2,0)),"")</f>
        <v>102147</v>
      </c>
      <c r="D71" s="1" t="str">
        <f>IFERROR((VLOOKUP(B71,INSCRITOS!A:C,3,0)),"")</f>
        <v>INIC</v>
      </c>
      <c r="E71" s="5" t="str">
        <f>IFERROR((VLOOKUP(B71,INSCRITOS!A:D,4,0)),"")</f>
        <v>Francisco Frazão</v>
      </c>
      <c r="F71" s="1" t="str">
        <f>IFERROR((VLOOKUP(B71,INSCRITOS!A:F,6,0)),"")</f>
        <v>M</v>
      </c>
      <c r="G71" s="5" t="str">
        <f>IFERROR((VLOOKUP(B71,INSCRITOS!A:H,8,0)),"")</f>
        <v>FET-Fátima Escola de Triatlo</v>
      </c>
      <c r="H71" s="52"/>
      <c r="I71" s="79">
        <v>96</v>
      </c>
    </row>
    <row r="72" spans="1:9" ht="18" customHeight="1" x14ac:dyDescent="0.25">
      <c r="A72" s="1">
        <v>9</v>
      </c>
      <c r="B72" s="78">
        <v>75</v>
      </c>
      <c r="C72" s="1">
        <f>IFERROR((VLOOKUP(B72,INSCRITOS!A:B,2,0)),"")</f>
        <v>0</v>
      </c>
      <c r="D72" s="1" t="str">
        <f>IFERROR((VLOOKUP(B72,INSCRITOS!A:C,3,0)),"")</f>
        <v>INIC</v>
      </c>
      <c r="E72" s="5" t="str">
        <f>IFERROR((VLOOKUP(B72,INSCRITOS!A:D,4,0)),"")</f>
        <v>Diogo Cabral</v>
      </c>
      <c r="F72" s="1" t="str">
        <f>IFERROR((VLOOKUP(B72,INSCRITOS!A:F,6,0)),"")</f>
        <v>M</v>
      </c>
      <c r="G72" s="5" t="str">
        <f>IFERROR((VLOOKUP(B72,INSCRITOS!A:H,8,0)),"")</f>
        <v>Não federado</v>
      </c>
      <c r="H72" s="52"/>
      <c r="I72" s="79">
        <v>0</v>
      </c>
    </row>
    <row r="73" spans="1:9" ht="18" customHeight="1" x14ac:dyDescent="0.25">
      <c r="A73" s="1">
        <v>10</v>
      </c>
      <c r="B73" s="78">
        <v>34</v>
      </c>
      <c r="C73" s="1">
        <f>IFERROR((VLOOKUP(B73,INSCRITOS!A:B,2,0)),"")</f>
        <v>103149</v>
      </c>
      <c r="D73" s="1" t="str">
        <f>IFERROR((VLOOKUP(B73,INSCRITOS!A:C,3,0)),"")</f>
        <v>INIC</v>
      </c>
      <c r="E73" s="5" t="str">
        <f>IFERROR((VLOOKUP(B73,INSCRITOS!A:D,4,0)),"")</f>
        <v>Francisco Marques</v>
      </c>
      <c r="F73" s="1" t="str">
        <f>IFERROR((VLOOKUP(B73,INSCRITOS!A:F,6,0)),"")</f>
        <v>M</v>
      </c>
      <c r="G73" s="5" t="str">
        <f>IFERROR((VLOOKUP(B73,INSCRITOS!A:H,8,0)),"")</f>
        <v>FET-Fátima Escola de Triatlo</v>
      </c>
      <c r="H73" s="52"/>
      <c r="I73" s="79">
        <v>95</v>
      </c>
    </row>
    <row r="74" spans="1:9" ht="18" customHeight="1" x14ac:dyDescent="0.25">
      <c r="A74" s="1">
        <v>11</v>
      </c>
      <c r="B74" s="78">
        <v>2541</v>
      </c>
      <c r="C74" s="1">
        <f>IFERROR((VLOOKUP(B74,INSCRITOS!A:B,2,0)),"")</f>
        <v>0</v>
      </c>
      <c r="D74" s="1" t="str">
        <f>IFERROR((VLOOKUP(B74,INSCRITOS!A:C,3,0)),"")</f>
        <v>INIC</v>
      </c>
      <c r="E74" s="5" t="str">
        <f>IFERROR((VLOOKUP(B74,INSCRITOS!A:D,4,0)),"")</f>
        <v>Martim Pereira da Silva</v>
      </c>
      <c r="F74" s="1" t="str">
        <f>IFERROR((VLOOKUP(B74,INSCRITOS!A:F,6,0)),"")</f>
        <v>M</v>
      </c>
      <c r="G74" s="5" t="str">
        <f>IFERROR((VLOOKUP(B74,INSCRITOS!A:H,8,0)),"")</f>
        <v>FET-Fátima Escola de Triatlo/Não Federado</v>
      </c>
      <c r="H74" s="52"/>
      <c r="I74" s="79">
        <v>0</v>
      </c>
    </row>
    <row r="75" spans="1:9" ht="18" customHeight="1" x14ac:dyDescent="0.25">
      <c r="A75" s="1">
        <v>12</v>
      </c>
      <c r="B75" s="78">
        <v>25</v>
      </c>
      <c r="C75" s="1">
        <f>IFERROR((VLOOKUP(B75,INSCRITOS!A:B,2,0)),"")</f>
        <v>0</v>
      </c>
      <c r="D75" s="1" t="str">
        <f>IFERROR((VLOOKUP(B75,INSCRITOS!A:C,3,0)),"")</f>
        <v>INIC</v>
      </c>
      <c r="E75" s="5" t="str">
        <f>IFERROR((VLOOKUP(B75,INSCRITOS!A:D,4,0)),"")</f>
        <v>Rodrigo Oliveira</v>
      </c>
      <c r="F75" s="1" t="str">
        <f>IFERROR((VLOOKUP(B75,INSCRITOS!A:F,6,0)),"")</f>
        <v>M</v>
      </c>
      <c r="G75" s="5" t="str">
        <f>IFERROR((VLOOKUP(B75,INSCRITOS!A:H,8,0)),"")</f>
        <v>FET-Fátima Escola de Triatlo/Não Federado</v>
      </c>
      <c r="H75" s="52"/>
      <c r="I75" s="79">
        <v>0</v>
      </c>
    </row>
    <row r="76" spans="1:9" ht="18" customHeight="1" x14ac:dyDescent="0.25">
      <c r="A76" s="1">
        <v>13</v>
      </c>
      <c r="B76" s="78">
        <v>39</v>
      </c>
      <c r="C76" s="1">
        <f>IFERROR((VLOOKUP(B76,INSCRITOS!A:B,2,0)),"")</f>
        <v>106664</v>
      </c>
      <c r="D76" s="1" t="str">
        <f>IFERROR((VLOOKUP(B76,INSCRITOS!A:C,3,0)),"")</f>
        <v>INIC</v>
      </c>
      <c r="E76" s="5" t="str">
        <f>IFERROR((VLOOKUP(B76,INSCRITOS!A:D,4,0)),"")</f>
        <v>Antonio Guedes</v>
      </c>
      <c r="F76" s="1" t="str">
        <f>IFERROR((VLOOKUP(B76,INSCRITOS!A:F,6,0)),"")</f>
        <v>M</v>
      </c>
      <c r="G76" s="5" t="str">
        <f>IFERROR((VLOOKUP(B76,INSCRITOS!A:H,8,0)),"")</f>
        <v>FET-Fátima Escola de Triatlo</v>
      </c>
      <c r="H76" s="52"/>
      <c r="I76" s="79">
        <v>94</v>
      </c>
    </row>
    <row r="77" spans="1:9" ht="18" customHeight="1" x14ac:dyDescent="0.25">
      <c r="A77" s="1">
        <v>14</v>
      </c>
      <c r="B77" s="78">
        <v>42</v>
      </c>
      <c r="C77" s="1">
        <f>IFERROR((VLOOKUP(B77,INSCRITOS!A:B,2,0)),"")</f>
        <v>106667</v>
      </c>
      <c r="D77" s="1" t="str">
        <f>IFERROR((VLOOKUP(B77,INSCRITOS!A:C,3,0)),"")</f>
        <v>INIC</v>
      </c>
      <c r="E77" s="5" t="str">
        <f>IFERROR((VLOOKUP(B77,INSCRITOS!A:D,4,0)),"")</f>
        <v>Pedro e Silva</v>
      </c>
      <c r="F77" s="1" t="str">
        <f>IFERROR((VLOOKUP(B77,INSCRITOS!A:F,6,0)),"")</f>
        <v>M</v>
      </c>
      <c r="G77" s="5" t="str">
        <f>IFERROR((VLOOKUP(B77,INSCRITOS!A:H,8,0)),"")</f>
        <v>FET-Fátima Escola de Triatlo</v>
      </c>
      <c r="H77" s="52"/>
      <c r="I77" s="79">
        <v>93</v>
      </c>
    </row>
    <row r="78" spans="1:9" ht="18" customHeight="1" x14ac:dyDescent="0.25">
      <c r="A78" s="11"/>
      <c r="C78" s="2"/>
      <c r="D78" s="2"/>
      <c r="F78" s="2"/>
    </row>
    <row r="79" spans="1:9" ht="18" customHeight="1" x14ac:dyDescent="0.25">
      <c r="A79" s="22" t="s">
        <v>16</v>
      </c>
      <c r="B79" s="22"/>
      <c r="C79" s="22"/>
      <c r="D79" s="22"/>
      <c r="E79" s="22"/>
      <c r="F79" s="22"/>
      <c r="G79" s="22"/>
      <c r="I79" s="22"/>
    </row>
    <row r="80" spans="1:9" x14ac:dyDescent="0.25">
      <c r="A80" s="4" t="s">
        <v>9</v>
      </c>
      <c r="B80" s="19" t="s">
        <v>10</v>
      </c>
      <c r="C80" s="4" t="s">
        <v>1</v>
      </c>
      <c r="D80" s="4" t="s">
        <v>2</v>
      </c>
      <c r="E80" s="4" t="s">
        <v>3</v>
      </c>
      <c r="F80" s="4" t="s">
        <v>5</v>
      </c>
      <c r="G80" s="4" t="s">
        <v>7</v>
      </c>
      <c r="H80" s="84"/>
      <c r="I80" s="40" t="s">
        <v>11</v>
      </c>
    </row>
    <row r="81" spans="1:9" ht="18" customHeight="1" x14ac:dyDescent="0.25">
      <c r="A81" s="1">
        <v>1</v>
      </c>
      <c r="B81" s="78">
        <v>371</v>
      </c>
      <c r="C81" s="1">
        <f>IFERROR((VLOOKUP(B81,INSCRITOS!A:B,2,0)),"")</f>
        <v>103512</v>
      </c>
      <c r="D81" s="1" t="str">
        <f>IFERROR((VLOOKUP(B81,INSCRITOS!A:C,3,0)),"")</f>
        <v>INIC</v>
      </c>
      <c r="E81" s="5" t="str">
        <f>IFERROR((VLOOKUP(B81,INSCRITOS!A:D,4,0)),"")</f>
        <v>Sara Realinho</v>
      </c>
      <c r="F81" s="1" t="str">
        <f>IFERROR((VLOOKUP(B81,INSCRITOS!A:F,6,0)),"")</f>
        <v>F</v>
      </c>
      <c r="G81" s="5" t="str">
        <f>IFERROR((VLOOKUP(B81,INSCRITOS!A:H,8,0)),"")</f>
        <v>Clube 4 Estilos</v>
      </c>
      <c r="H81" s="52"/>
      <c r="I81" s="79">
        <v>100</v>
      </c>
    </row>
    <row r="82" spans="1:9" ht="18" customHeight="1" x14ac:dyDescent="0.25">
      <c r="A82" s="1">
        <v>2</v>
      </c>
      <c r="B82" s="78">
        <v>600</v>
      </c>
      <c r="C82" s="1">
        <f>IFERROR((VLOOKUP(B82,INSCRITOS!A:B,2,0)),"")</f>
        <v>103667</v>
      </c>
      <c r="D82" s="1" t="str">
        <f>IFERROR((VLOOKUP(B82,INSCRITOS!A:C,3,0)),"")</f>
        <v>INIC</v>
      </c>
      <c r="E82" s="5" t="str">
        <f>IFERROR((VLOOKUP(B82,INSCRITOS!A:D,4,0)),"")</f>
        <v>Matilde Bilé</v>
      </c>
      <c r="F82" s="1" t="str">
        <f>IFERROR((VLOOKUP(B82,INSCRITOS!A:F,6,0)),"")</f>
        <v>F</v>
      </c>
      <c r="G82" s="5" t="str">
        <f>IFERROR((VLOOKUP(B82,INSCRITOS!A:H,8,0)),"")</f>
        <v>Clube 4 Estilos</v>
      </c>
      <c r="H82" s="52"/>
      <c r="I82" s="79">
        <v>99</v>
      </c>
    </row>
    <row r="83" spans="1:9" ht="18" customHeight="1" x14ac:dyDescent="0.25">
      <c r="A83" s="1">
        <v>3</v>
      </c>
      <c r="B83" s="78">
        <v>567</v>
      </c>
      <c r="C83" s="1">
        <f>IFERROR((VLOOKUP(B83,INSCRITOS!A:B,2,0)),"")</f>
        <v>102881</v>
      </c>
      <c r="D83" s="1" t="str">
        <f>IFERROR((VLOOKUP(B83,INSCRITOS!A:C,3,0)),"")</f>
        <v>INIC</v>
      </c>
      <c r="E83" s="5" t="str">
        <f>IFERROR((VLOOKUP(B83,INSCRITOS!A:D,4,0)),"")</f>
        <v>Júlia Marques</v>
      </c>
      <c r="F83" s="1" t="str">
        <f>IFERROR((VLOOKUP(B83,INSCRITOS!A:F,6,0)),"")</f>
        <v>F</v>
      </c>
      <c r="G83" s="5" t="str">
        <f>IFERROR((VLOOKUP(B83,INSCRITOS!A:H,8,0)),"")</f>
        <v>Clube de Natação de Torres Novas</v>
      </c>
      <c r="H83" s="52"/>
      <c r="I83" s="79">
        <v>98</v>
      </c>
    </row>
    <row r="84" spans="1:9" ht="18" customHeight="1" x14ac:dyDescent="0.25">
      <c r="A84" s="1">
        <v>4</v>
      </c>
      <c r="B84" s="78">
        <v>985</v>
      </c>
      <c r="C84" s="1">
        <f>IFERROR((VLOOKUP(B84,INSCRITOS!A:B,2,0)),"")</f>
        <v>104699</v>
      </c>
      <c r="D84" s="1" t="str">
        <f>IFERROR((VLOOKUP(B84,INSCRITOS!A:C,3,0)),"")</f>
        <v>INIC</v>
      </c>
      <c r="E84" s="5" t="str">
        <f>IFERROR((VLOOKUP(B84,INSCRITOS!A:D,4,0)),"")</f>
        <v>Inês Caldeira Bargão</v>
      </c>
      <c r="F84" s="1" t="str">
        <f>IFERROR((VLOOKUP(B84,INSCRITOS!A:F,6,0)),"")</f>
        <v>F</v>
      </c>
      <c r="G84" s="5" t="str">
        <f>IFERROR((VLOOKUP(B84,INSCRITOS!A:H,8,0)),"")</f>
        <v>Clube de Natação de Torres Novas</v>
      </c>
      <c r="H84" s="52"/>
      <c r="I84" s="79">
        <v>97</v>
      </c>
    </row>
    <row r="85" spans="1:9" ht="18" customHeight="1" x14ac:dyDescent="0.25">
      <c r="A85" s="1">
        <v>5</v>
      </c>
      <c r="B85" s="78">
        <v>1021</v>
      </c>
      <c r="C85" s="1">
        <f>IFERROR((VLOOKUP(B85,INSCRITOS!A:B,2,0)),"")</f>
        <v>105572</v>
      </c>
      <c r="D85" s="1" t="str">
        <f>IFERROR((VLOOKUP(B85,INSCRITOS!A:C,3,0)),"")</f>
        <v>INIC</v>
      </c>
      <c r="E85" s="5" t="str">
        <f>IFERROR((VLOOKUP(B85,INSCRITOS!A:D,4,0)),"")</f>
        <v>Bárbara Rações</v>
      </c>
      <c r="F85" s="1" t="str">
        <f>IFERROR((VLOOKUP(B85,INSCRITOS!A:F,6,0)),"")</f>
        <v>F</v>
      </c>
      <c r="G85" s="5" t="str">
        <f>IFERROR((VLOOKUP(B85,INSCRITOS!A:H,8,0)),"")</f>
        <v>Clube Natação do Cartaxo</v>
      </c>
      <c r="H85" s="52"/>
      <c r="I85" s="79">
        <v>96</v>
      </c>
    </row>
    <row r="86" spans="1:9" ht="18" customHeight="1" x14ac:dyDescent="0.25">
      <c r="A86" s="1">
        <v>6</v>
      </c>
      <c r="B86" s="78">
        <v>602</v>
      </c>
      <c r="C86" s="1">
        <f>IFERROR((VLOOKUP(B86,INSCRITOS!A:B,2,0)),"")</f>
        <v>103668</v>
      </c>
      <c r="D86" s="1" t="str">
        <f>IFERROR((VLOOKUP(B86,INSCRITOS!A:C,3,0)),"")</f>
        <v>INIC</v>
      </c>
      <c r="E86" s="5" t="str">
        <f>IFERROR((VLOOKUP(B86,INSCRITOS!A:D,4,0)),"")</f>
        <v>Inês Azeitona</v>
      </c>
      <c r="F86" s="1" t="str">
        <f>IFERROR((VLOOKUP(B86,INSCRITOS!A:F,6,0)),"")</f>
        <v>F</v>
      </c>
      <c r="G86" s="5" t="str">
        <f>IFERROR((VLOOKUP(B86,INSCRITOS!A:H,8,0)),"")</f>
        <v>Clube 4 Estilos</v>
      </c>
      <c r="H86" s="52"/>
      <c r="I86" s="79">
        <v>95</v>
      </c>
    </row>
    <row r="87" spans="1:9" ht="18" customHeight="1" x14ac:dyDescent="0.25">
      <c r="A87" s="1">
        <v>7</v>
      </c>
      <c r="B87" s="78">
        <v>1036</v>
      </c>
      <c r="C87" s="1">
        <f>IFERROR((VLOOKUP(B87,INSCRITOS!A:B,2,0)),"")</f>
        <v>105704</v>
      </c>
      <c r="D87" s="1" t="str">
        <f>IFERROR((VLOOKUP(B87,INSCRITOS!A:C,3,0)),"")</f>
        <v>INIC</v>
      </c>
      <c r="E87" s="5" t="str">
        <f>IFERROR((VLOOKUP(B87,INSCRITOS!A:D,4,0)),"")</f>
        <v>Noémi Silva</v>
      </c>
      <c r="F87" s="1" t="str">
        <f>IFERROR((VLOOKUP(B87,INSCRITOS!A:F,6,0)),"")</f>
        <v>F</v>
      </c>
      <c r="G87" s="5" t="str">
        <f>IFERROR((VLOOKUP(B87,INSCRITOS!A:H,8,0)),"")</f>
        <v>Clube de Natação de Torres Novas</v>
      </c>
      <c r="H87" s="52"/>
      <c r="I87" s="79">
        <v>94</v>
      </c>
    </row>
    <row r="88" spans="1:9" ht="18" customHeight="1" x14ac:dyDescent="0.25">
      <c r="A88" s="1">
        <v>8</v>
      </c>
      <c r="B88" s="78">
        <v>858</v>
      </c>
      <c r="C88" s="1">
        <f>IFERROR((VLOOKUP(B88,INSCRITOS!A:B,2,0)),"")</f>
        <v>105250</v>
      </c>
      <c r="D88" s="1" t="str">
        <f>IFERROR((VLOOKUP(B88,INSCRITOS!A:C,3,0)),"")</f>
        <v>INIC</v>
      </c>
      <c r="E88" s="5" t="str">
        <f>IFERROR((VLOOKUP(B88,INSCRITOS!A:D,4,0)),"")</f>
        <v>Noa Araújo</v>
      </c>
      <c r="F88" s="1" t="str">
        <f>IFERROR((VLOOKUP(B88,INSCRITOS!A:F,6,0)),"")</f>
        <v>F</v>
      </c>
      <c r="G88" s="5" t="str">
        <f>IFERROR((VLOOKUP(B88,INSCRITOS!A:H,8,0)),"")</f>
        <v>Clube de Natação de Torres Novas</v>
      </c>
      <c r="H88" s="52"/>
      <c r="I88" s="79">
        <v>93</v>
      </c>
    </row>
    <row r="89" spans="1:9" ht="18" customHeight="1" x14ac:dyDescent="0.25">
      <c r="A89" s="1">
        <v>9</v>
      </c>
      <c r="B89" s="78">
        <v>74</v>
      </c>
      <c r="C89" s="1">
        <f>IFERROR((VLOOKUP(B89,INSCRITOS!A:B,2,0)),"")</f>
        <v>100180</v>
      </c>
      <c r="D89" s="1" t="str">
        <f>IFERROR((VLOOKUP(B89,INSCRITOS!A:C,3,0)),"")</f>
        <v>INIC</v>
      </c>
      <c r="E89" s="5" t="str">
        <f>IFERROR((VLOOKUP(B89,INSCRITOS!A:D,4,0)),"")</f>
        <v>Margarida Inácio</v>
      </c>
      <c r="F89" s="1" t="str">
        <f>IFERROR((VLOOKUP(B89,INSCRITOS!A:F,6,0)),"")</f>
        <v>F</v>
      </c>
      <c r="G89" s="5" t="str">
        <f>IFERROR((VLOOKUP(B89,INSCRITOS!A:H,8,0)),"")</f>
        <v>Clube de Natação de Torres Novas</v>
      </c>
      <c r="H89" s="52"/>
      <c r="I89" s="79">
        <v>92</v>
      </c>
    </row>
    <row r="90" spans="1:9" ht="18" customHeight="1" x14ac:dyDescent="0.25">
      <c r="A90" s="1">
        <v>10</v>
      </c>
      <c r="B90" s="78">
        <v>856</v>
      </c>
      <c r="C90" s="1">
        <f>IFERROR((VLOOKUP(B90,INSCRITOS!A:B,2,0)),"")</f>
        <v>102155</v>
      </c>
      <c r="D90" s="1" t="str">
        <f>IFERROR((VLOOKUP(B90,INSCRITOS!A:C,3,0)),"")</f>
        <v>INIC</v>
      </c>
      <c r="E90" s="5" t="str">
        <f>IFERROR((VLOOKUP(B90,INSCRITOS!A:D,4,0)),"")</f>
        <v>Joana Gomes Ribeiro</v>
      </c>
      <c r="F90" s="1" t="str">
        <f>IFERROR((VLOOKUP(B90,INSCRITOS!A:F,6,0)),"")</f>
        <v>F</v>
      </c>
      <c r="G90" s="5" t="str">
        <f>IFERROR((VLOOKUP(B90,INSCRITOS!A:H,8,0)),"")</f>
        <v>FET-Fátima Escola de Triatlo</v>
      </c>
      <c r="H90" s="52"/>
      <c r="I90" s="79">
        <v>91</v>
      </c>
    </row>
    <row r="91" spans="1:9" ht="18" customHeight="1" x14ac:dyDescent="0.25">
      <c r="A91" s="2"/>
      <c r="C91" s="2"/>
      <c r="D91" s="2"/>
      <c r="F91" s="2"/>
    </row>
    <row r="92" spans="1:9" ht="18" customHeight="1" x14ac:dyDescent="0.25">
      <c r="A92" s="2"/>
      <c r="C92" s="2"/>
      <c r="D92" s="2"/>
      <c r="F92" s="2"/>
    </row>
    <row r="93" spans="1:9" ht="18" customHeight="1" x14ac:dyDescent="0.25">
      <c r="A93" s="2"/>
      <c r="C93" s="2"/>
      <c r="D93" s="2"/>
      <c r="F93" s="2"/>
    </row>
    <row r="94" spans="1:9" ht="18" customHeight="1" x14ac:dyDescent="0.25">
      <c r="A94" s="22" t="s">
        <v>17</v>
      </c>
      <c r="B94" s="22"/>
      <c r="C94" s="22"/>
      <c r="D94" s="22"/>
      <c r="E94" s="22"/>
      <c r="F94" s="22"/>
      <c r="G94" s="22"/>
      <c r="H94" s="55"/>
      <c r="I94" s="22"/>
    </row>
    <row r="95" spans="1:9" x14ac:dyDescent="0.25">
      <c r="A95" s="4" t="s">
        <v>9</v>
      </c>
      <c r="B95" s="19" t="s">
        <v>10</v>
      </c>
      <c r="C95" s="4" t="s">
        <v>1</v>
      </c>
      <c r="D95" s="4" t="s">
        <v>2</v>
      </c>
      <c r="E95" s="4" t="s">
        <v>3</v>
      </c>
      <c r="F95" s="4" t="s">
        <v>5</v>
      </c>
      <c r="G95" s="4" t="s">
        <v>7</v>
      </c>
      <c r="H95" s="84"/>
      <c r="I95" s="40" t="s">
        <v>11</v>
      </c>
    </row>
    <row r="96" spans="1:9" ht="18" customHeight="1" x14ac:dyDescent="0.25">
      <c r="A96" s="1">
        <v>1</v>
      </c>
      <c r="B96" s="78">
        <v>239</v>
      </c>
      <c r="C96" s="1">
        <f>IFERROR((VLOOKUP(B96,INSCRITOS!A:B,2,0)),"")</f>
        <v>101609</v>
      </c>
      <c r="D96" s="1" t="str">
        <f>IFERROR((VLOOKUP(B96,INSCRITOS!A:C,3,0)),"")</f>
        <v>JUV</v>
      </c>
      <c r="E96" s="5" t="str">
        <f>IFERROR((VLOOKUP(B96,INSCRITOS!A:D,4,0)),"")</f>
        <v>João Nuno Batista</v>
      </c>
      <c r="F96" s="1" t="str">
        <f>IFERROR((VLOOKUP(B96,INSCRITOS!A:F,6,0)),"")</f>
        <v>M</v>
      </c>
      <c r="G96" s="5" t="str">
        <f>IFERROR((VLOOKUP(B96,INSCRITOS!A:H,8,0)),"")</f>
        <v>Clube de Natação de Torres Novas</v>
      </c>
      <c r="H96" s="52"/>
      <c r="I96" s="79">
        <v>100</v>
      </c>
    </row>
    <row r="97" spans="1:9" ht="18" customHeight="1" x14ac:dyDescent="0.25">
      <c r="A97" s="1">
        <v>2</v>
      </c>
      <c r="B97" s="78">
        <v>241</v>
      </c>
      <c r="C97" s="1">
        <f>IFERROR((VLOOKUP(B97,INSCRITOS!A:B,2,0)),"")</f>
        <v>101627</v>
      </c>
      <c r="D97" s="1" t="str">
        <f>IFERROR((VLOOKUP(B97,INSCRITOS!A:C,3,0)),"")</f>
        <v>JUV</v>
      </c>
      <c r="E97" s="5" t="str">
        <f>IFERROR((VLOOKUP(B97,INSCRITOS!A:D,4,0)),"")</f>
        <v>Pedro Afonso Razões</v>
      </c>
      <c r="F97" s="1" t="str">
        <f>IFERROR((VLOOKUP(B97,INSCRITOS!A:F,6,0)),"")</f>
        <v>M</v>
      </c>
      <c r="G97" s="5" t="str">
        <f>IFERROR((VLOOKUP(B97,INSCRITOS!A:H,8,0)),"")</f>
        <v>Clube de Natação de Torres Novas/ Não federado</v>
      </c>
      <c r="H97" s="52"/>
      <c r="I97" s="79">
        <v>0</v>
      </c>
    </row>
    <row r="98" spans="1:9" ht="18" customHeight="1" x14ac:dyDescent="0.25">
      <c r="A98" s="1">
        <v>3</v>
      </c>
      <c r="B98" s="78">
        <v>706</v>
      </c>
      <c r="C98" s="1">
        <f>IFERROR((VLOOKUP(B98,INSCRITOS!A:B,2,0)),"")</f>
        <v>101621</v>
      </c>
      <c r="D98" s="1" t="str">
        <f>IFERROR((VLOOKUP(B98,INSCRITOS!A:C,3,0)),"")</f>
        <v>JUV</v>
      </c>
      <c r="E98" s="5" t="str">
        <f>IFERROR((VLOOKUP(B98,INSCRITOS!A:D,4,0)),"")</f>
        <v>Martim Salvador</v>
      </c>
      <c r="F98" s="1" t="str">
        <f>IFERROR((VLOOKUP(B98,INSCRITOS!A:F,6,0)),"")</f>
        <v>M</v>
      </c>
      <c r="G98" s="5" t="str">
        <f>IFERROR((VLOOKUP(B98,INSCRITOS!A:H,8,0)),"")</f>
        <v>Clube de Natação de Torres Novas</v>
      </c>
      <c r="H98" s="52"/>
      <c r="I98" s="79">
        <v>99</v>
      </c>
    </row>
    <row r="99" spans="1:9" ht="18" customHeight="1" x14ac:dyDescent="0.25">
      <c r="A99" s="1">
        <v>4</v>
      </c>
      <c r="B99" s="78">
        <v>590</v>
      </c>
      <c r="C99" s="1">
        <f>IFERROR((VLOOKUP(B99,INSCRITOS!A:B,2,0)),"")</f>
        <v>104099</v>
      </c>
      <c r="D99" s="1" t="str">
        <f>IFERROR((VLOOKUP(B99,INSCRITOS!A:C,3,0)),"")</f>
        <v>JUV</v>
      </c>
      <c r="E99" s="5" t="str">
        <f>IFERROR((VLOOKUP(B99,INSCRITOS!A:D,4,0)),"")</f>
        <v>Manel Bartolomeu</v>
      </c>
      <c r="F99" s="1" t="str">
        <f>IFERROR((VLOOKUP(B99,INSCRITOS!A:F,6,0)),"")</f>
        <v>M</v>
      </c>
      <c r="G99" s="5" t="str">
        <f>IFERROR((VLOOKUP(B99,INSCRITOS!A:H,8,0)),"")</f>
        <v>FET-Fátima Escola de Triatlo</v>
      </c>
      <c r="H99" s="52"/>
      <c r="I99" s="79">
        <v>98</v>
      </c>
    </row>
    <row r="100" spans="1:9" ht="18" customHeight="1" x14ac:dyDescent="0.25">
      <c r="A100" s="1">
        <v>5</v>
      </c>
      <c r="B100" s="78">
        <v>820</v>
      </c>
      <c r="C100" s="1">
        <f>IFERROR((VLOOKUP(B100,INSCRITOS!A:B,2,0)),"")</f>
        <v>101581</v>
      </c>
      <c r="D100" s="1" t="str">
        <f>IFERROR((VLOOKUP(B100,INSCRITOS!A:C,3,0)),"")</f>
        <v>JUV</v>
      </c>
      <c r="E100" s="5" t="str">
        <f>IFERROR((VLOOKUP(B100,INSCRITOS!A:D,4,0)),"")</f>
        <v>André Neves</v>
      </c>
      <c r="F100" s="1" t="str">
        <f>IFERROR((VLOOKUP(B100,INSCRITOS!A:F,6,0)),"")</f>
        <v>M</v>
      </c>
      <c r="G100" s="5" t="str">
        <f>IFERROR((VLOOKUP(B100,INSCRITOS!A:H,8,0)),"")</f>
        <v>Clube de Natação de Torres Novas</v>
      </c>
      <c r="H100" s="52"/>
      <c r="I100" s="79">
        <v>97</v>
      </c>
    </row>
    <row r="101" spans="1:9" ht="18" customHeight="1" x14ac:dyDescent="0.25">
      <c r="A101" s="1">
        <v>6</v>
      </c>
      <c r="B101" s="78">
        <v>925</v>
      </c>
      <c r="C101" s="1">
        <f>IFERROR((VLOOKUP(B101,INSCRITOS!A:B,2,0)),"")</f>
        <v>102466</v>
      </c>
      <c r="D101" s="1" t="str">
        <f>IFERROR((VLOOKUP(B101,INSCRITOS!A:C,3,0)),"")</f>
        <v>JUV</v>
      </c>
      <c r="E101" s="5" t="str">
        <f>IFERROR((VLOOKUP(B101,INSCRITOS!A:D,4,0)),"")</f>
        <v>Manuel Dias</v>
      </c>
      <c r="F101" s="1" t="str">
        <f>IFERROR((VLOOKUP(B101,INSCRITOS!A:F,6,0)),"")</f>
        <v>M</v>
      </c>
      <c r="G101" s="5" t="str">
        <f>IFERROR((VLOOKUP(B101,INSCRITOS!A:H,8,0)),"")</f>
        <v>Clube de Triatlo do Fundão</v>
      </c>
      <c r="H101" s="52"/>
      <c r="I101" s="79">
        <v>96</v>
      </c>
    </row>
    <row r="102" spans="1:9" ht="18" customHeight="1" x14ac:dyDescent="0.25">
      <c r="A102" s="1">
        <v>7</v>
      </c>
      <c r="B102" s="78">
        <v>216</v>
      </c>
      <c r="C102" s="1">
        <f>IFERROR((VLOOKUP(B102,INSCRITOS!A:B,2,0)),"")</f>
        <v>103335</v>
      </c>
      <c r="D102" s="1" t="str">
        <f>IFERROR((VLOOKUP(B102,INSCRITOS!A:C,3,0)),"")</f>
        <v>JUV</v>
      </c>
      <c r="E102" s="5" t="str">
        <f>IFERROR((VLOOKUP(B102,INSCRITOS!A:D,4,0)),"")</f>
        <v>David Fernandes</v>
      </c>
      <c r="F102" s="1" t="str">
        <f>IFERROR((VLOOKUP(B102,INSCRITOS!A:F,6,0)),"")</f>
        <v>M</v>
      </c>
      <c r="G102" s="5" t="str">
        <f>IFERROR((VLOOKUP(B102,INSCRITOS!A:H,8,0)),"")</f>
        <v>Clube Triatlo de Abrantes</v>
      </c>
      <c r="H102" s="52"/>
      <c r="I102" s="79">
        <v>95</v>
      </c>
    </row>
    <row r="103" spans="1:9" ht="18" customHeight="1" x14ac:dyDescent="0.25">
      <c r="A103" s="1">
        <v>8</v>
      </c>
      <c r="B103" s="78">
        <v>951</v>
      </c>
      <c r="C103" s="1">
        <f>IFERROR((VLOOKUP(B103,INSCRITOS!A:B,2,0)),"")</f>
        <v>104060</v>
      </c>
      <c r="D103" s="1" t="str">
        <f>IFERROR((VLOOKUP(B103,INSCRITOS!A:C,3,0)),"")</f>
        <v>JUV</v>
      </c>
      <c r="E103" s="5" t="str">
        <f>IFERROR((VLOOKUP(B103,INSCRITOS!A:D,4,0)),"")</f>
        <v>Vasco Nunes</v>
      </c>
      <c r="F103" s="1" t="str">
        <f>IFERROR((VLOOKUP(B103,INSCRITOS!A:F,6,0)),"")</f>
        <v>M</v>
      </c>
      <c r="G103" s="5" t="str">
        <f>IFERROR((VLOOKUP(B103,INSCRITOS!A:H,8,0)),"")</f>
        <v>Clube Natação do Cartaxo</v>
      </c>
      <c r="H103" s="52"/>
      <c r="I103" s="79">
        <v>94</v>
      </c>
    </row>
    <row r="104" spans="1:9" ht="18" customHeight="1" x14ac:dyDescent="0.25">
      <c r="A104" s="1">
        <v>9</v>
      </c>
      <c r="B104" s="78">
        <v>66</v>
      </c>
      <c r="C104" s="1">
        <f>IFERROR((VLOOKUP(B104,INSCRITOS!A:B,2,0)),"")</f>
        <v>104777</v>
      </c>
      <c r="D104" s="1" t="str">
        <f>IFERROR((VLOOKUP(B104,INSCRITOS!A:C,3,0)),"")</f>
        <v>JUV</v>
      </c>
      <c r="E104" s="5" t="str">
        <f>IFERROR((VLOOKUP(B104,INSCRITOS!A:D,4,0)),"")</f>
        <v>Francisco Martim</v>
      </c>
      <c r="F104" s="1" t="str">
        <f>IFERROR((VLOOKUP(B104,INSCRITOS!A:F,6,0)),"")</f>
        <v>M</v>
      </c>
      <c r="G104" s="5" t="str">
        <f>IFERROR((VLOOKUP(B104,INSCRITOS!A:H,8,0)),"")</f>
        <v>FET-Fátima Escola de Triatlo</v>
      </c>
      <c r="H104" s="52"/>
      <c r="I104" s="79">
        <v>93</v>
      </c>
    </row>
    <row r="105" spans="1:9" ht="18" customHeight="1" x14ac:dyDescent="0.25">
      <c r="A105" s="1">
        <v>10</v>
      </c>
      <c r="B105" s="78">
        <v>1271</v>
      </c>
      <c r="C105" s="1">
        <f>IFERROR((VLOOKUP(B105,INSCRITOS!A:B,2,0)),"")</f>
        <v>106236</v>
      </c>
      <c r="D105" s="1" t="str">
        <f>IFERROR((VLOOKUP(B105,INSCRITOS!A:C,3,0)),"")</f>
        <v>JUV</v>
      </c>
      <c r="E105" s="5" t="str">
        <f>IFERROR((VLOOKUP(B105,INSCRITOS!A:D,4,0)),"")</f>
        <v>Bruno Figueiredo</v>
      </c>
      <c r="F105" s="1" t="str">
        <f>IFERROR((VLOOKUP(B105,INSCRITOS!A:F,6,0)),"")</f>
        <v>M</v>
      </c>
      <c r="G105" s="5" t="str">
        <f>IFERROR((VLOOKUP(B105,INSCRITOS!A:H,8,0)),"")</f>
        <v>Clube Triatlo de Abrantes</v>
      </c>
      <c r="H105" s="52"/>
      <c r="I105" s="79">
        <v>92</v>
      </c>
    </row>
    <row r="106" spans="1:9" ht="18" customHeight="1" x14ac:dyDescent="0.25">
      <c r="A106" s="1">
        <v>11</v>
      </c>
      <c r="B106" s="78">
        <v>436</v>
      </c>
      <c r="C106" s="1">
        <f>IFERROR((VLOOKUP(B106,INSCRITOS!A:B,2,0)),"")</f>
        <v>103058</v>
      </c>
      <c r="D106" s="1" t="str">
        <f>IFERROR((VLOOKUP(B106,INSCRITOS!A:C,3,0)),"")</f>
        <v>JUV</v>
      </c>
      <c r="E106" s="5" t="str">
        <f>IFERROR((VLOOKUP(B106,INSCRITOS!A:D,4,0)),"")</f>
        <v>Tiago Carvalho</v>
      </c>
      <c r="F106" s="1" t="str">
        <f>IFERROR((VLOOKUP(B106,INSCRITOS!A:F,6,0)),"")</f>
        <v>M</v>
      </c>
      <c r="G106" s="5" t="str">
        <f>IFERROR((VLOOKUP(B106,INSCRITOS!A:H,8,0)),"")</f>
        <v>Clube Natação do Cartaxo</v>
      </c>
      <c r="H106" s="52"/>
      <c r="I106" s="79">
        <v>91</v>
      </c>
    </row>
    <row r="107" spans="1:9" ht="18" customHeight="1" x14ac:dyDescent="0.25">
      <c r="A107" s="1">
        <v>12</v>
      </c>
      <c r="B107" s="78">
        <v>765</v>
      </c>
      <c r="C107" s="1">
        <f>IFERROR((VLOOKUP(B107,INSCRITOS!A:B,2,0)),"")</f>
        <v>103775</v>
      </c>
      <c r="D107" s="1" t="str">
        <f>IFERROR((VLOOKUP(B107,INSCRITOS!A:C,3,0)),"")</f>
        <v>JUV</v>
      </c>
      <c r="E107" s="5" t="str">
        <f>IFERROR((VLOOKUP(B107,INSCRITOS!A:D,4,0)),"")</f>
        <v>Francisco Borges</v>
      </c>
      <c r="F107" s="1" t="str">
        <f>IFERROR((VLOOKUP(B107,INSCRITOS!A:F,6,0)),"")</f>
        <v>M</v>
      </c>
      <c r="G107" s="5" t="str">
        <f>IFERROR((VLOOKUP(B107,INSCRITOS!A:H,8,0)),"")</f>
        <v>Clube de Natação de Torres Novas/ Não federado</v>
      </c>
      <c r="H107" s="52"/>
      <c r="I107" s="79">
        <v>0</v>
      </c>
    </row>
    <row r="108" spans="1:9" ht="18" customHeight="1" x14ac:dyDescent="0.25">
      <c r="A108" s="1">
        <v>13</v>
      </c>
      <c r="B108" s="78">
        <v>906</v>
      </c>
      <c r="C108" s="1">
        <f>IFERROR((VLOOKUP(B108,INSCRITOS!A:B,2,0)),"")</f>
        <v>102822</v>
      </c>
      <c r="D108" s="1" t="str">
        <f>IFERROR((VLOOKUP(B108,INSCRITOS!A:C,3,0)),"")</f>
        <v>JUV</v>
      </c>
      <c r="E108" s="5" t="str">
        <f>IFERROR((VLOOKUP(B108,INSCRITOS!A:D,4,0)),"")</f>
        <v>Duarte Moreira</v>
      </c>
      <c r="F108" s="1" t="str">
        <f>IFERROR((VLOOKUP(B108,INSCRITOS!A:F,6,0)),"")</f>
        <v>M</v>
      </c>
      <c r="G108" s="5" t="str">
        <f>IFERROR((VLOOKUP(B108,INSCRITOS!A:H,8,0)),"")</f>
        <v>FET-Fátima Escola de Triatlo</v>
      </c>
      <c r="H108" s="52"/>
      <c r="I108" s="79">
        <v>90</v>
      </c>
    </row>
    <row r="109" spans="1:9" ht="18" customHeight="1" x14ac:dyDescent="0.25">
      <c r="A109" s="1">
        <v>14</v>
      </c>
      <c r="B109" s="78">
        <v>2527</v>
      </c>
      <c r="C109" s="1">
        <f>IFERROR((VLOOKUP(B109,INSCRITOS!A:B,2,0)),"")</f>
        <v>0</v>
      </c>
      <c r="D109" s="1" t="str">
        <f>IFERROR((VLOOKUP(B109,INSCRITOS!A:C,3,0)),"")</f>
        <v>JUV</v>
      </c>
      <c r="E109" s="5" t="str">
        <f>IFERROR((VLOOKUP(B109,INSCRITOS!A:D,4,0)),"")</f>
        <v>Diogo Cortez</v>
      </c>
      <c r="F109" s="1" t="str">
        <f>IFERROR((VLOOKUP(B109,INSCRITOS!A:F,6,0)),"")</f>
        <v>M</v>
      </c>
      <c r="G109" s="5" t="str">
        <f>IFERROR((VLOOKUP(B109,INSCRITOS!A:H,8,0)),"")</f>
        <v>Não federado</v>
      </c>
      <c r="H109" s="52"/>
      <c r="I109" s="79">
        <v>0</v>
      </c>
    </row>
    <row r="110" spans="1:9" ht="18" customHeight="1" x14ac:dyDescent="0.25">
      <c r="A110" s="1">
        <v>15</v>
      </c>
      <c r="B110" s="78">
        <v>780</v>
      </c>
      <c r="C110" s="1">
        <f>IFERROR((VLOOKUP(B110,INSCRITOS!A:B,2,0)),"")</f>
        <v>102362</v>
      </c>
      <c r="D110" s="1" t="str">
        <f>IFERROR((VLOOKUP(B110,INSCRITOS!A:C,3,0)),"")</f>
        <v>JUV</v>
      </c>
      <c r="E110" s="5" t="str">
        <f>IFERROR((VLOOKUP(B110,INSCRITOS!A:D,4,0)),"")</f>
        <v>Vasco Santos</v>
      </c>
      <c r="F110" s="1" t="str">
        <f>IFERROR((VLOOKUP(B110,INSCRITOS!A:F,6,0)),"")</f>
        <v>M</v>
      </c>
      <c r="G110" s="5" t="str">
        <f>IFERROR((VLOOKUP(B110,INSCRITOS!A:H,8,0)),"")</f>
        <v>Clube de Natação de Torres Novas</v>
      </c>
      <c r="H110" s="52"/>
      <c r="I110" s="79">
        <v>89</v>
      </c>
    </row>
    <row r="111" spans="1:9" ht="18" customHeight="1" x14ac:dyDescent="0.25">
      <c r="A111" s="1">
        <v>16</v>
      </c>
      <c r="B111" s="78">
        <v>157</v>
      </c>
      <c r="C111" s="1">
        <f>IFERROR((VLOOKUP(B111,INSCRITOS!A:B,2,0)),"")</f>
        <v>103300</v>
      </c>
      <c r="D111" s="1" t="str">
        <f>IFERROR((VLOOKUP(B111,INSCRITOS!A:C,3,0)),"")</f>
        <v>JUV</v>
      </c>
      <c r="E111" s="5" t="str">
        <f>IFERROR((VLOOKUP(B111,INSCRITOS!A:D,4,0)),"")</f>
        <v>Leonardo Oliveira</v>
      </c>
      <c r="F111" s="1" t="str">
        <f>IFERROR((VLOOKUP(B111,INSCRITOS!A:F,6,0)),"")</f>
        <v>M</v>
      </c>
      <c r="G111" s="5" t="str">
        <f>IFERROR((VLOOKUP(B111,INSCRITOS!A:H,8,0)),"")</f>
        <v>Clube de Triatlo do Fundão</v>
      </c>
      <c r="H111" s="52"/>
      <c r="I111" s="79">
        <v>88</v>
      </c>
    </row>
    <row r="112" spans="1:9" ht="18" customHeight="1" x14ac:dyDescent="0.25">
      <c r="A112" s="1">
        <v>17</v>
      </c>
      <c r="B112" s="78">
        <v>426</v>
      </c>
      <c r="C112" s="1">
        <f>IFERROR((VLOOKUP(B112,INSCRITOS!A:B,2,0)),"")</f>
        <v>105631</v>
      </c>
      <c r="D112" s="1" t="str">
        <f>IFERROR((VLOOKUP(B112,INSCRITOS!A:C,3,0)),"")</f>
        <v>JUV</v>
      </c>
      <c r="E112" s="5" t="str">
        <f>IFERROR((VLOOKUP(B112,INSCRITOS!A:D,4,0)),"")</f>
        <v>Martim Morais</v>
      </c>
      <c r="F112" s="1" t="str">
        <f>IFERROR((VLOOKUP(B112,INSCRITOS!A:F,6,0)),"")</f>
        <v>M</v>
      </c>
      <c r="G112" s="5" t="str">
        <f>IFERROR((VLOOKUP(B112,INSCRITOS!A:H,8,0)),"")</f>
        <v>Clube Natação do Cartaxo</v>
      </c>
      <c r="H112" s="52"/>
      <c r="I112" s="79">
        <v>87</v>
      </c>
    </row>
    <row r="113" spans="1:9" ht="18" customHeight="1" x14ac:dyDescent="0.25">
      <c r="A113" s="1">
        <v>18</v>
      </c>
      <c r="B113" s="78">
        <v>759</v>
      </c>
      <c r="C113" s="1">
        <f>IFERROR((VLOOKUP(B113,INSCRITOS!A:B,2,0)),"")</f>
        <v>102391</v>
      </c>
      <c r="D113" s="1" t="str">
        <f>IFERROR((VLOOKUP(B113,INSCRITOS!A:C,3,0)),"")</f>
        <v>JUV</v>
      </c>
      <c r="E113" s="5" t="str">
        <f>IFERROR((VLOOKUP(B113,INSCRITOS!A:D,4,0)),"")</f>
        <v>Francisco Pires</v>
      </c>
      <c r="F113" s="1" t="str">
        <f>IFERROR((VLOOKUP(B113,INSCRITOS!A:F,6,0)),"")</f>
        <v>M</v>
      </c>
      <c r="G113" s="5" t="str">
        <f>IFERROR((VLOOKUP(B113,INSCRITOS!A:H,8,0)),"")</f>
        <v>Clube Triatlo de Abrantes</v>
      </c>
      <c r="H113" s="52"/>
      <c r="I113" s="79">
        <v>86</v>
      </c>
    </row>
    <row r="114" spans="1:9" ht="18" customHeight="1" x14ac:dyDescent="0.25">
      <c r="A114" s="1">
        <v>19</v>
      </c>
      <c r="B114" s="78">
        <v>91</v>
      </c>
      <c r="C114" s="1">
        <f>IFERROR((VLOOKUP(B114,INSCRITOS!A:B,2,0)),"")</f>
        <v>101574</v>
      </c>
      <c r="D114" s="1" t="str">
        <f>IFERROR((VLOOKUP(B114,INSCRITOS!A:C,3,0)),"")</f>
        <v>JUV</v>
      </c>
      <c r="E114" s="5" t="str">
        <f>IFERROR((VLOOKUP(B114,INSCRITOS!A:D,4,0)),"")</f>
        <v>Afonso Mourão</v>
      </c>
      <c r="F114" s="1" t="str">
        <f>IFERROR((VLOOKUP(B114,INSCRITOS!A:F,6,0)),"")</f>
        <v>M</v>
      </c>
      <c r="G114" s="5" t="str">
        <f>IFERROR((VLOOKUP(B114,INSCRITOS!A:H,8,0)),"")</f>
        <v>Clube de Natação de Torres Novas</v>
      </c>
      <c r="H114" s="52"/>
      <c r="I114" s="79">
        <v>85</v>
      </c>
    </row>
    <row r="115" spans="1:9" ht="18" customHeight="1" x14ac:dyDescent="0.25">
      <c r="A115" s="1" t="s">
        <v>175</v>
      </c>
      <c r="B115" s="78">
        <v>1074</v>
      </c>
      <c r="C115" s="1">
        <f>IFERROR((VLOOKUP(B115,INSCRITOS!A:B,2,0)),"")</f>
        <v>105842</v>
      </c>
      <c r="D115" s="1" t="str">
        <f>IFERROR((VLOOKUP(B115,INSCRITOS!A:C,3,0)),"")</f>
        <v>JUV</v>
      </c>
      <c r="E115" s="5" t="str">
        <f>IFERROR((VLOOKUP(B115,INSCRITOS!A:D,4,0)),"")</f>
        <v>João Torres</v>
      </c>
      <c r="F115" s="1" t="str">
        <f>IFERROR((VLOOKUP(B115,INSCRITOS!A:F,6,0)),"")</f>
        <v>M</v>
      </c>
      <c r="G115" s="5" t="str">
        <f>IFERROR((VLOOKUP(B115,INSCRITOS!A:H,8,0)),"")</f>
        <v>Clube Triatlo de Abrantes</v>
      </c>
      <c r="H115" s="52"/>
      <c r="I115" s="79">
        <v>0</v>
      </c>
    </row>
    <row r="116" spans="1:9" s="6" customFormat="1" ht="18" customHeight="1" x14ac:dyDescent="0.25">
      <c r="A116" s="2"/>
      <c r="B116" s="21"/>
      <c r="C116" s="2"/>
      <c r="D116" s="2"/>
      <c r="F116" s="2"/>
      <c r="H116" s="54"/>
      <c r="I116" s="10"/>
    </row>
    <row r="117" spans="1:9" ht="18" customHeight="1" x14ac:dyDescent="0.25">
      <c r="A117" s="22" t="s">
        <v>18</v>
      </c>
      <c r="B117" s="22"/>
      <c r="C117" s="22"/>
      <c r="D117" s="22"/>
      <c r="E117" s="22"/>
      <c r="F117" s="22"/>
      <c r="G117" s="22"/>
      <c r="H117" s="54"/>
      <c r="I117" s="22"/>
    </row>
    <row r="118" spans="1:9" ht="18" customHeight="1" x14ac:dyDescent="0.25">
      <c r="A118" s="4" t="s">
        <v>9</v>
      </c>
      <c r="B118" s="19" t="s">
        <v>10</v>
      </c>
      <c r="C118" s="4" t="s">
        <v>1</v>
      </c>
      <c r="D118" s="4" t="s">
        <v>2</v>
      </c>
      <c r="E118" s="4" t="s">
        <v>3</v>
      </c>
      <c r="F118" s="4" t="s">
        <v>5</v>
      </c>
      <c r="G118" s="4" t="s">
        <v>7</v>
      </c>
      <c r="H118" s="51"/>
      <c r="I118" s="40" t="s">
        <v>11</v>
      </c>
    </row>
    <row r="119" spans="1:9" ht="18" customHeight="1" x14ac:dyDescent="0.25">
      <c r="A119" s="1">
        <v>1</v>
      </c>
      <c r="B119" s="26">
        <v>673</v>
      </c>
      <c r="C119" s="1">
        <f>IFERROR((VLOOKUP(B119,INSCRITOS!A:B,2,0)),"")</f>
        <v>103703</v>
      </c>
      <c r="D119" s="1" t="str">
        <f>IFERROR((VLOOKUP(B119,INSCRITOS!A:C,3,0)),"")</f>
        <v>JUV</v>
      </c>
      <c r="E119" s="5" t="str">
        <f>IFERROR((VLOOKUP(B119,INSCRITOS!A:D,4,0)),"")</f>
        <v>Sofia Corrêa</v>
      </c>
      <c r="F119" s="1" t="str">
        <f>IFERROR((VLOOKUP(B119,INSCRITOS!A:F,6,0)),"")</f>
        <v>F</v>
      </c>
      <c r="G119" s="5" t="str">
        <f>IFERROR((VLOOKUP(B119,INSCRITOS!A:H,8,0)),"")</f>
        <v>Clube Natação do Cartaxo</v>
      </c>
      <c r="H119" s="52"/>
      <c r="I119" s="37">
        <v>100</v>
      </c>
    </row>
    <row r="120" spans="1:9" ht="18" customHeight="1" x14ac:dyDescent="0.25">
      <c r="A120" s="1">
        <v>2</v>
      </c>
      <c r="B120" s="26">
        <v>656</v>
      </c>
      <c r="C120" s="1">
        <f>IFERROR((VLOOKUP(B120,INSCRITOS!A:B,2,0)),"")</f>
        <v>100502</v>
      </c>
      <c r="D120" s="1" t="str">
        <f>IFERROR((VLOOKUP(B120,INSCRITOS!A:C,3,0)),"")</f>
        <v>JUV</v>
      </c>
      <c r="E120" s="5" t="str">
        <f>IFERROR((VLOOKUP(B120,INSCRITOS!A:D,4,0)),"")</f>
        <v>Beatriz Boal</v>
      </c>
      <c r="F120" s="1" t="str">
        <f>IFERROR((VLOOKUP(B120,INSCRITOS!A:F,6,0)),"")</f>
        <v>F</v>
      </c>
      <c r="G120" s="5" t="str">
        <f>IFERROR((VLOOKUP(B120,INSCRITOS!A:H,8,0)),"")</f>
        <v>Clube Natação do Cartaxo</v>
      </c>
      <c r="H120" s="52"/>
      <c r="I120" s="37">
        <v>99</v>
      </c>
    </row>
    <row r="121" spans="1:9" ht="18" customHeight="1" x14ac:dyDescent="0.25">
      <c r="A121" s="1">
        <v>3</v>
      </c>
      <c r="B121" s="26">
        <v>787</v>
      </c>
      <c r="C121" s="1">
        <f>IFERROR((VLOOKUP(B121,INSCRITOS!A:B,2,0)),"")</f>
        <v>103813</v>
      </c>
      <c r="D121" s="1" t="str">
        <f>IFERROR((VLOOKUP(B121,INSCRITOS!A:C,3,0)),"")</f>
        <v>JUV</v>
      </c>
      <c r="E121" s="5" t="str">
        <f>IFERROR((VLOOKUP(B121,INSCRITOS!A:D,4,0)),"")</f>
        <v>Matilde Moita</v>
      </c>
      <c r="F121" s="1" t="str">
        <f>IFERROR((VLOOKUP(B121,INSCRITOS!A:F,6,0)),"")</f>
        <v>F</v>
      </c>
      <c r="G121" s="5" t="str">
        <f>IFERROR((VLOOKUP(B121,INSCRITOS!A:H,8,0)),"")</f>
        <v>Clube de Natação de Torres Novas</v>
      </c>
      <c r="H121" s="52"/>
      <c r="I121" s="37">
        <v>98</v>
      </c>
    </row>
    <row r="122" spans="1:9" ht="18" customHeight="1" x14ac:dyDescent="0.25">
      <c r="A122" s="1">
        <v>4</v>
      </c>
      <c r="B122" s="26">
        <v>863</v>
      </c>
      <c r="C122" s="1">
        <f>IFERROR((VLOOKUP(B122,INSCRITOS!A:B,2,0)),"")</f>
        <v>103917</v>
      </c>
      <c r="D122" s="1" t="str">
        <f>IFERROR((VLOOKUP(B122,INSCRITOS!A:C,3,0)),"")</f>
        <v>JUV</v>
      </c>
      <c r="E122" s="5" t="str">
        <f>IFERROR((VLOOKUP(B122,INSCRITOS!A:D,4,0)),"")</f>
        <v>Joana Silva</v>
      </c>
      <c r="F122" s="1" t="str">
        <f>IFERROR((VLOOKUP(B122,INSCRITOS!A:F,6,0)),"")</f>
        <v>F</v>
      </c>
      <c r="G122" s="5" t="str">
        <f>IFERROR((VLOOKUP(B122,INSCRITOS!A:H,8,0)),"")</f>
        <v>Clube de Natação de Torres Novas</v>
      </c>
      <c r="H122" s="52"/>
      <c r="I122" s="37">
        <v>97</v>
      </c>
    </row>
    <row r="123" spans="1:9" ht="18" customHeight="1" x14ac:dyDescent="0.25">
      <c r="A123" s="1">
        <v>5</v>
      </c>
      <c r="B123" s="26">
        <v>376</v>
      </c>
      <c r="C123" s="1">
        <f>IFERROR((VLOOKUP(B123,INSCRITOS!A:B,2,0)),"")</f>
        <v>102739</v>
      </c>
      <c r="D123" s="1" t="str">
        <f>IFERROR((VLOOKUP(B123,INSCRITOS!A:C,3,0)),"")</f>
        <v>JUV</v>
      </c>
      <c r="E123" s="5" t="str">
        <f>IFERROR((VLOOKUP(B123,INSCRITOS!A:D,4,0)),"")</f>
        <v>Simone Lopes Fernandes</v>
      </c>
      <c r="F123" s="1" t="str">
        <f>IFERROR((VLOOKUP(B123,INSCRITOS!A:F,6,0)),"")</f>
        <v>F</v>
      </c>
      <c r="G123" s="5" t="str">
        <f>IFERROR((VLOOKUP(B123,INSCRITOS!A:H,8,0)),"")</f>
        <v>Clube 4 Estilos</v>
      </c>
      <c r="H123" s="52"/>
      <c r="I123" s="37">
        <v>96</v>
      </c>
    </row>
    <row r="124" spans="1:9" ht="18" customHeight="1" x14ac:dyDescent="0.25">
      <c r="A124" s="1">
        <v>6</v>
      </c>
      <c r="B124" s="26">
        <v>115</v>
      </c>
      <c r="C124" s="1">
        <f>IFERROR((VLOOKUP(B124,INSCRITOS!A:B,2,0)),"")</f>
        <v>102221</v>
      </c>
      <c r="D124" s="1" t="str">
        <f>IFERROR((VLOOKUP(B124,INSCRITOS!A:C,3,0)),"")</f>
        <v>JUV</v>
      </c>
      <c r="E124" s="5" t="str">
        <f>IFERROR((VLOOKUP(B124,INSCRITOS!A:D,4,0)),"")</f>
        <v>Raquel Vital</v>
      </c>
      <c r="F124" s="1" t="str">
        <f>IFERROR((VLOOKUP(B124,INSCRITOS!A:F,6,0)),"")</f>
        <v>F</v>
      </c>
      <c r="G124" s="5" t="str">
        <f>IFERROR((VLOOKUP(B124,INSCRITOS!A:H,8,0)),"")</f>
        <v>Clube Triatlo de Abrantes</v>
      </c>
      <c r="H124" s="52"/>
      <c r="I124" s="37">
        <v>95</v>
      </c>
    </row>
    <row r="125" spans="1:9" ht="18" customHeight="1" x14ac:dyDescent="0.25">
      <c r="A125" s="1">
        <v>7</v>
      </c>
      <c r="B125" s="26">
        <v>715</v>
      </c>
      <c r="C125" s="1">
        <f>IFERROR((VLOOKUP(B125,INSCRITOS!A:B,2,0)),"")</f>
        <v>104550</v>
      </c>
      <c r="D125" s="1" t="str">
        <f>IFERROR((VLOOKUP(B125,INSCRITOS!A:C,3,0)),"")</f>
        <v>JUV</v>
      </c>
      <c r="E125" s="5" t="str">
        <f>IFERROR((VLOOKUP(B125,INSCRITOS!A:D,4,0)),"")</f>
        <v>Mafalda Leirião</v>
      </c>
      <c r="F125" s="1" t="str">
        <f>IFERROR((VLOOKUP(B125,INSCRITOS!A:F,6,0)),"")</f>
        <v>F</v>
      </c>
      <c r="G125" s="5" t="str">
        <f>IFERROR((VLOOKUP(B125,INSCRITOS!A:H,8,0)),"")</f>
        <v>Clube de Natação de Torres Novas</v>
      </c>
      <c r="H125" s="52"/>
      <c r="I125" s="37">
        <v>94</v>
      </c>
    </row>
    <row r="126" spans="1:9" ht="18" customHeight="1" x14ac:dyDescent="0.25">
      <c r="A126" s="1">
        <v>8</v>
      </c>
      <c r="B126" s="26">
        <v>1027</v>
      </c>
      <c r="C126" s="1">
        <f>IFERROR((VLOOKUP(B126,INSCRITOS!A:B,2,0)),"")</f>
        <v>105579</v>
      </c>
      <c r="D126" s="1" t="str">
        <f>IFERROR((VLOOKUP(B126,INSCRITOS!A:C,3,0)),"")</f>
        <v>JUV</v>
      </c>
      <c r="E126" s="5" t="str">
        <f>IFERROR((VLOOKUP(B126,INSCRITOS!A:D,4,0)),"")</f>
        <v>Margarida Cancela</v>
      </c>
      <c r="F126" s="1" t="str">
        <f>IFERROR((VLOOKUP(B126,INSCRITOS!A:F,6,0)),"")</f>
        <v>F</v>
      </c>
      <c r="G126" s="5" t="str">
        <f>IFERROR((VLOOKUP(B126,INSCRITOS!A:H,8,0)),"")</f>
        <v>Clube de Natação de Torres Novas/ Não federado</v>
      </c>
      <c r="H126" s="61"/>
      <c r="I126" s="37">
        <v>0</v>
      </c>
    </row>
    <row r="127" spans="1:9" ht="18" customHeight="1" x14ac:dyDescent="0.25">
      <c r="A127" s="1">
        <v>9</v>
      </c>
      <c r="B127" s="26">
        <v>400</v>
      </c>
      <c r="C127" s="1">
        <f>IFERROR((VLOOKUP(B127,INSCRITOS!A:B,2,0)),"")</f>
        <v>102724</v>
      </c>
      <c r="D127" s="1" t="str">
        <f>IFERROR((VLOOKUP(B127,INSCRITOS!A:C,3,0)),"")</f>
        <v>JUV</v>
      </c>
      <c r="E127" s="5" t="str">
        <f>IFERROR((VLOOKUP(B127,INSCRITOS!A:D,4,0)),"")</f>
        <v>Maria Pires</v>
      </c>
      <c r="F127" s="1" t="str">
        <f>IFERROR((VLOOKUP(B127,INSCRITOS!A:F,6,0)),"")</f>
        <v>F</v>
      </c>
      <c r="G127" s="5" t="str">
        <f>IFERROR((VLOOKUP(B127,INSCRITOS!A:H,8,0)),"")</f>
        <v>Clube 4 Estilos</v>
      </c>
      <c r="H127" s="52"/>
      <c r="I127" s="37">
        <v>93</v>
      </c>
    </row>
    <row r="128" spans="1:9" ht="18" customHeight="1" x14ac:dyDescent="0.25">
      <c r="A128" s="1">
        <v>10</v>
      </c>
      <c r="B128" s="26">
        <v>580</v>
      </c>
      <c r="C128" s="1">
        <f>IFERROR((VLOOKUP(B128,INSCRITOS!A:B,2,0)),"")</f>
        <v>103637</v>
      </c>
      <c r="D128" s="1" t="str">
        <f>IFERROR((VLOOKUP(B128,INSCRITOS!A:C,3,0)),"")</f>
        <v>JUV</v>
      </c>
      <c r="E128" s="5" t="str">
        <f>IFERROR((VLOOKUP(B128,INSCRITOS!A:D,4,0)),"")</f>
        <v>Beatriz Amoreira</v>
      </c>
      <c r="F128" s="1" t="str">
        <f>IFERROR((VLOOKUP(B128,INSCRITOS!A:F,6,0)),"")</f>
        <v>F</v>
      </c>
      <c r="G128" s="5" t="str">
        <f>IFERROR((VLOOKUP(B128,INSCRITOS!A:H,8,0)),"")</f>
        <v>Clube de Triatlo do Fundão</v>
      </c>
      <c r="H128" s="52"/>
      <c r="I128" s="37">
        <v>92</v>
      </c>
    </row>
    <row r="129" spans="1:9" ht="18" customHeight="1" x14ac:dyDescent="0.25">
      <c r="A129" s="1">
        <v>11</v>
      </c>
      <c r="B129" s="26">
        <v>153</v>
      </c>
      <c r="C129" s="1">
        <f>IFERROR((VLOOKUP(B129,INSCRITOS!A:B,2,0)),"")</f>
        <v>103299</v>
      </c>
      <c r="D129" s="1" t="str">
        <f>IFERROR((VLOOKUP(B129,INSCRITOS!A:C,3,0)),"")</f>
        <v>JUV</v>
      </c>
      <c r="E129" s="5" t="str">
        <f>IFERROR((VLOOKUP(B129,INSCRITOS!A:D,4,0)),"")</f>
        <v>Inês Freire</v>
      </c>
      <c r="F129" s="1" t="str">
        <f>IFERROR((VLOOKUP(B129,INSCRITOS!A:F,6,0)),"")</f>
        <v>F</v>
      </c>
      <c r="G129" s="5" t="str">
        <f>IFERROR((VLOOKUP(B129,INSCRITOS!A:H,8,0)),"")</f>
        <v>Clube de Triatlo do Fundão</v>
      </c>
      <c r="H129" s="52"/>
      <c r="I129" s="37">
        <v>91</v>
      </c>
    </row>
    <row r="130" spans="1:9" x14ac:dyDescent="0.25">
      <c r="A130" s="2"/>
      <c r="C130" s="2"/>
      <c r="D130" s="2"/>
      <c r="F130" s="2"/>
      <c r="I130" s="17"/>
    </row>
    <row r="131" spans="1:9" ht="18" customHeight="1" x14ac:dyDescent="0.25">
      <c r="A131" s="22" t="s">
        <v>21</v>
      </c>
      <c r="B131" s="22"/>
      <c r="C131" s="22"/>
      <c r="D131" s="22"/>
      <c r="E131" s="22"/>
      <c r="F131" s="22"/>
      <c r="G131" s="22"/>
      <c r="I131" s="22"/>
    </row>
    <row r="132" spans="1:9" ht="18" customHeight="1" x14ac:dyDescent="0.25">
      <c r="A132" s="4" t="s">
        <v>9</v>
      </c>
      <c r="B132" s="19" t="s">
        <v>0</v>
      </c>
      <c r="C132" s="4" t="s">
        <v>1</v>
      </c>
      <c r="D132" s="4" t="s">
        <v>2</v>
      </c>
      <c r="E132" s="4" t="s">
        <v>3</v>
      </c>
      <c r="F132" s="4" t="s">
        <v>5</v>
      </c>
      <c r="G132" s="4" t="s">
        <v>7</v>
      </c>
      <c r="H132" s="51"/>
      <c r="I132" s="40" t="s">
        <v>11</v>
      </c>
    </row>
    <row r="133" spans="1:9" ht="18" customHeight="1" x14ac:dyDescent="0.25">
      <c r="A133" s="1">
        <v>1</v>
      </c>
      <c r="B133" s="25">
        <v>1754</v>
      </c>
      <c r="C133" s="1">
        <f>IFERROR((VLOOKUP(B133,INSCRITOS!A:B,2,0)),"")</f>
        <v>104093</v>
      </c>
      <c r="D133" s="1" t="str">
        <f>IFERROR((VLOOKUP(B133,INSCRITOS!A:C,3,0)),"")</f>
        <v>CAD</v>
      </c>
      <c r="E133" s="5" t="str">
        <f>IFERROR((VLOOKUP(B133,INSCRITOS!A:D,4,0)),"")</f>
        <v>Dinis Santos</v>
      </c>
      <c r="F133" s="1" t="str">
        <f>IFERROR((VLOOKUP(B133,INSCRITOS!A:F,6,0)),"")</f>
        <v>M</v>
      </c>
      <c r="G133" s="5" t="str">
        <f>IFERROR((VLOOKUP(B133,INSCRITOS!A:H,8,0)),"")</f>
        <v>FET-Fátima Escola de Triatlo</v>
      </c>
      <c r="H133" s="52"/>
      <c r="I133" s="39">
        <v>100</v>
      </c>
    </row>
    <row r="134" spans="1:9" ht="18" customHeight="1" x14ac:dyDescent="0.25">
      <c r="A134" s="1">
        <v>2</v>
      </c>
      <c r="B134" s="25">
        <v>1686</v>
      </c>
      <c r="C134" s="1">
        <f>IFERROR((VLOOKUP(B134,INSCRITOS!A:B,2,0)),"")</f>
        <v>105867</v>
      </c>
      <c r="D134" s="1" t="str">
        <f>IFERROR((VLOOKUP(B134,INSCRITOS!A:C,3,0)),"")</f>
        <v>CAD</v>
      </c>
      <c r="E134" s="5" t="str">
        <f>IFERROR((VLOOKUP(B134,INSCRITOS!A:D,4,0)),"")</f>
        <v>José Francisco Arco</v>
      </c>
      <c r="F134" s="1" t="str">
        <f>IFERROR((VLOOKUP(B134,INSCRITOS!A:F,6,0)),"")</f>
        <v>M</v>
      </c>
      <c r="G134" s="5" t="str">
        <f>IFERROR((VLOOKUP(B134,INSCRITOS!A:H,8,0)),"")</f>
        <v>Clube 4 Estilos</v>
      </c>
      <c r="H134" s="52"/>
      <c r="I134" s="39">
        <v>99</v>
      </c>
    </row>
    <row r="135" spans="1:9" ht="18" customHeight="1" x14ac:dyDescent="0.25">
      <c r="A135" s="2"/>
      <c r="C135" s="2"/>
      <c r="D135" s="2"/>
      <c r="F135" s="2"/>
      <c r="H135" s="53"/>
      <c r="I135" s="10"/>
    </row>
    <row r="136" spans="1:9" ht="18" customHeight="1" x14ac:dyDescent="0.25">
      <c r="A136" s="22" t="s">
        <v>22</v>
      </c>
      <c r="B136" s="22"/>
      <c r="C136" s="22"/>
      <c r="D136" s="22"/>
      <c r="E136" s="22"/>
      <c r="F136" s="22"/>
      <c r="G136" s="22"/>
      <c r="H136" s="53"/>
      <c r="I136" s="22"/>
    </row>
    <row r="137" spans="1:9" ht="18" customHeight="1" x14ac:dyDescent="0.25">
      <c r="A137" s="40" t="s">
        <v>9</v>
      </c>
      <c r="B137" s="56" t="s">
        <v>0</v>
      </c>
      <c r="C137" s="40" t="s">
        <v>1</v>
      </c>
      <c r="D137" s="40" t="s">
        <v>2</v>
      </c>
      <c r="E137" s="40" t="s">
        <v>3</v>
      </c>
      <c r="F137" s="40" t="s">
        <v>5</v>
      </c>
      <c r="G137" s="40" t="s">
        <v>7</v>
      </c>
      <c r="H137" s="51"/>
      <c r="I137" s="40" t="s">
        <v>11</v>
      </c>
    </row>
    <row r="138" spans="1:9" ht="18" customHeight="1" x14ac:dyDescent="0.25">
      <c r="A138" s="23">
        <v>1</v>
      </c>
      <c r="B138" s="80">
        <v>1782</v>
      </c>
      <c r="C138" s="23">
        <f>IFERROR((VLOOKUP(B138,INSCRITOS!A:B,2,0)),"")</f>
        <v>104085</v>
      </c>
      <c r="D138" s="23" t="str">
        <f>IFERROR((VLOOKUP(B138,INSCRITOS!A:C,3,0)),"")</f>
        <v>CAD</v>
      </c>
      <c r="E138" s="24" t="str">
        <f>IFERROR((VLOOKUP(B138,INSCRITOS!A:D,4,0)),"")</f>
        <v>Maria Gonçalves</v>
      </c>
      <c r="F138" s="23" t="str">
        <f>IFERROR((VLOOKUP(B138,INSCRITOS!A:F,6,0)),"")</f>
        <v>F</v>
      </c>
      <c r="G138" s="24" t="str">
        <f>IFERROR((VLOOKUP(B138,INSCRITOS!A:H,8,0)),"")</f>
        <v>Clube de Triatlo do Fundão</v>
      </c>
      <c r="H138" s="52"/>
      <c r="I138" s="38">
        <v>100</v>
      </c>
    </row>
    <row r="139" spans="1:9" ht="18" customHeight="1" x14ac:dyDescent="0.25">
      <c r="A139" s="23">
        <v>2</v>
      </c>
      <c r="B139" s="80">
        <v>1684</v>
      </c>
      <c r="C139" s="23">
        <f>IFERROR((VLOOKUP(B139,INSCRITOS!A:B,2,0)),"")</f>
        <v>102722</v>
      </c>
      <c r="D139" s="23" t="str">
        <f>IFERROR((VLOOKUP(B139,INSCRITOS!A:C,3,0)),"")</f>
        <v>CAD</v>
      </c>
      <c r="E139" s="24" t="str">
        <f>IFERROR((VLOOKUP(B139,INSCRITOS!A:D,4,0)),"")</f>
        <v>Helena Feiteira</v>
      </c>
      <c r="F139" s="23" t="str">
        <f>IFERROR((VLOOKUP(B139,INSCRITOS!A:F,6,0)),"")</f>
        <v>F</v>
      </c>
      <c r="G139" s="24" t="str">
        <f>IFERROR((VLOOKUP(B139,INSCRITOS!A:H,8,0)),"")</f>
        <v>Clube 4 Estilos</v>
      </c>
      <c r="H139" s="52"/>
      <c r="I139" s="38">
        <v>99</v>
      </c>
    </row>
    <row r="140" spans="1:9" ht="18" customHeight="1" x14ac:dyDescent="0.25">
      <c r="A140" s="23">
        <v>3</v>
      </c>
      <c r="B140" s="80">
        <v>1781</v>
      </c>
      <c r="C140" s="23">
        <f>IFERROR((VLOOKUP(B140,INSCRITOS!A:B,2,0)),"")</f>
        <v>102342</v>
      </c>
      <c r="D140" s="23" t="str">
        <f>IFERROR((VLOOKUP(B140,INSCRITOS!A:C,3,0)),"")</f>
        <v>CAD</v>
      </c>
      <c r="E140" s="24" t="str">
        <f>IFERROR((VLOOKUP(B140,INSCRITOS!A:D,4,0)),"")</f>
        <v>Rita Matos</v>
      </c>
      <c r="F140" s="23" t="str">
        <f>IFERROR((VLOOKUP(B140,INSCRITOS!A:F,6,0)),"")</f>
        <v>F</v>
      </c>
      <c r="G140" s="24" t="str">
        <f>IFERROR((VLOOKUP(B140,INSCRITOS!A:H,8,0)),"")</f>
        <v>Clube de Triatlo do Fundão</v>
      </c>
      <c r="H140" s="52"/>
      <c r="I140" s="38">
        <v>98</v>
      </c>
    </row>
    <row r="141" spans="1:9" x14ac:dyDescent="0.25">
      <c r="H141" s="53"/>
    </row>
    <row r="142" spans="1:9" ht="21.95" customHeight="1" x14ac:dyDescent="0.25">
      <c r="F142" s="83" t="s">
        <v>19</v>
      </c>
      <c r="G142" s="83"/>
      <c r="H142" s="83"/>
    </row>
    <row r="143" spans="1:9" ht="21.95" customHeight="1" x14ac:dyDescent="0.25">
      <c r="F143" s="63" t="s">
        <v>9</v>
      </c>
      <c r="G143" s="64" t="s">
        <v>7</v>
      </c>
      <c r="H143" s="63" t="s">
        <v>11</v>
      </c>
    </row>
    <row r="144" spans="1:9" x14ac:dyDescent="0.25">
      <c r="F144" s="43">
        <v>1</v>
      </c>
      <c r="G144" s="58" t="s">
        <v>51</v>
      </c>
      <c r="H144" s="62">
        <f>SUMIF('Escalões Final'!G:G,G144,'Escalões Final'!I:I)</f>
        <v>2596</v>
      </c>
    </row>
    <row r="145" spans="6:8" x14ac:dyDescent="0.25">
      <c r="F145" s="43">
        <v>2</v>
      </c>
      <c r="G145" s="58" t="s">
        <v>49</v>
      </c>
      <c r="H145" s="62">
        <f>SUMIF('Escalões Final'!G:G,G145,'Escalões Final'!I:I)</f>
        <v>2174</v>
      </c>
    </row>
    <row r="146" spans="6:8" x14ac:dyDescent="0.25">
      <c r="F146" s="43">
        <v>3</v>
      </c>
      <c r="G146" s="58" t="s">
        <v>63</v>
      </c>
      <c r="H146" s="62">
        <f>SUMIF('Escalões Final'!G:G,G146,'Escalões Final'!I:I)</f>
        <v>945</v>
      </c>
    </row>
    <row r="147" spans="6:8" x14ac:dyDescent="0.25">
      <c r="F147" s="43">
        <v>4</v>
      </c>
      <c r="G147" s="58" t="s">
        <v>138</v>
      </c>
      <c r="H147" s="62">
        <f>SUMIF('Escalões Final'!G:G,G147,'Escalões Final'!I:I)</f>
        <v>851</v>
      </c>
    </row>
    <row r="148" spans="6:8" x14ac:dyDescent="0.25">
      <c r="F148" s="43">
        <v>5</v>
      </c>
      <c r="G148" s="58" t="s">
        <v>60</v>
      </c>
      <c r="H148" s="62">
        <f>SUMIF('Escalões Final'!G:G,G148,'Escalões Final'!I:I)</f>
        <v>681</v>
      </c>
    </row>
    <row r="149" spans="6:8" x14ac:dyDescent="0.25">
      <c r="F149" s="60">
        <v>6</v>
      </c>
      <c r="G149" s="58" t="s">
        <v>56</v>
      </c>
      <c r="H149" s="62">
        <f>SUMIF('Escalões Final'!G:G,G149,'Escalões Final'!I:I)</f>
        <v>762</v>
      </c>
    </row>
  </sheetData>
  <sortState ref="G144:H149">
    <sortCondition descending="1" ref="H144:H149"/>
  </sortState>
  <mergeCells count="1">
    <mergeCell ref="F142:H142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20" firstPageNumber="0" orientation="landscape" copies="2" r:id="rId1"/>
  <rowBreaks count="3" manualBreakCount="3">
    <brk id="35" max="8" man="1"/>
    <brk id="60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Final</vt:lpstr>
      <vt:lpstr>'Escalões Final'!Área_de_Impressão</vt:lpstr>
      <vt:lpstr>INSCRITOS!Área_de_Impressão</vt:lpstr>
      <vt:lpstr>'Escalões Final'!Títulos_de_Impressão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2020-02-08T17:34:28Z</cp:lastPrinted>
  <dcterms:created xsi:type="dcterms:W3CDTF">2016-04-26T14:30:14Z</dcterms:created>
  <dcterms:modified xsi:type="dcterms:W3CDTF">2020-02-10T14:58:24Z</dcterms:modified>
  <dc:language>pt-PT</dc:language>
</cp:coreProperties>
</file>