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parreira\Desktop\2020\REGIÕES\MÉDIO SUL\2020_02_15_Aquatlo Jovem Segmentado de Seixal\INSCRIÇÕES E RESULTADOS\"/>
    </mc:Choice>
  </mc:AlternateContent>
  <bookViews>
    <workbookView xWindow="0" yWindow="0" windowWidth="16380" windowHeight="8190" tabRatio="667" firstSheet="1" activeTab="1"/>
  </bookViews>
  <sheets>
    <sheet name="INSCRITOS" sheetId="1" state="hidden" r:id="rId1"/>
    <sheet name="Resultados" sheetId="2" r:id="rId2"/>
  </sheets>
  <definedNames>
    <definedName name="_xlnm._FilterDatabase" localSheetId="0" hidden="1">INSCRITOS!$A$1:$I$68</definedName>
    <definedName name="_xlnm._FilterDatabase" localSheetId="1">Resultados!$G$1:$G$113</definedName>
    <definedName name="_xlnm.Print_Area" localSheetId="0">INSCRITOS!$A$1:$I$65</definedName>
    <definedName name="_xlnm.Print_Area" localSheetId="1">Resultados!$A$1:$I$109</definedName>
    <definedName name="_xlnm.Print_Titles" localSheetId="1">Resultados!$1:$2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96" i="2" l="1"/>
  <c r="F96" i="2"/>
  <c r="E96" i="2"/>
  <c r="D96" i="2"/>
  <c r="C96" i="2"/>
  <c r="G95" i="2"/>
  <c r="F95" i="2"/>
  <c r="E95" i="2"/>
  <c r="D95" i="2"/>
  <c r="C95" i="2"/>
  <c r="G94" i="2"/>
  <c r="F94" i="2"/>
  <c r="E94" i="2"/>
  <c r="D94" i="2"/>
  <c r="C94" i="2"/>
  <c r="G89" i="2"/>
  <c r="F89" i="2"/>
  <c r="E89" i="2"/>
  <c r="D89" i="2"/>
  <c r="C89" i="2"/>
  <c r="G88" i="2"/>
  <c r="F88" i="2"/>
  <c r="E88" i="2"/>
  <c r="D88" i="2"/>
  <c r="C88" i="2"/>
  <c r="G87" i="2"/>
  <c r="F87" i="2"/>
  <c r="E87" i="2"/>
  <c r="D87" i="2"/>
  <c r="C87" i="2"/>
  <c r="G82" i="2"/>
  <c r="F82" i="2"/>
  <c r="E82" i="2"/>
  <c r="D82" i="2"/>
  <c r="C82" i="2"/>
  <c r="G81" i="2"/>
  <c r="F81" i="2"/>
  <c r="E81" i="2"/>
  <c r="D81" i="2"/>
  <c r="C81" i="2"/>
  <c r="G80" i="2"/>
  <c r="F80" i="2"/>
  <c r="E80" i="2"/>
  <c r="D80" i="2"/>
  <c r="C80" i="2"/>
  <c r="G79" i="2"/>
  <c r="F79" i="2"/>
  <c r="E79" i="2"/>
  <c r="D79" i="2"/>
  <c r="C79" i="2"/>
  <c r="G78" i="2"/>
  <c r="F78" i="2"/>
  <c r="E78" i="2"/>
  <c r="D78" i="2"/>
  <c r="C78" i="2"/>
  <c r="G77" i="2"/>
  <c r="F77" i="2"/>
  <c r="E77" i="2"/>
  <c r="D77" i="2"/>
  <c r="C77" i="2"/>
  <c r="G76" i="2"/>
  <c r="F76" i="2"/>
  <c r="E76" i="2"/>
  <c r="D76" i="2"/>
  <c r="C76" i="2"/>
  <c r="G75" i="2"/>
  <c r="F75" i="2"/>
  <c r="E75" i="2"/>
  <c r="D75" i="2"/>
  <c r="C75" i="2"/>
  <c r="G70" i="2"/>
  <c r="F70" i="2"/>
  <c r="E70" i="2"/>
  <c r="D70" i="2"/>
  <c r="C70" i="2"/>
  <c r="G69" i="2"/>
  <c r="F69" i="2"/>
  <c r="E69" i="2"/>
  <c r="D69" i="2"/>
  <c r="C69" i="2"/>
  <c r="G68" i="2"/>
  <c r="F68" i="2"/>
  <c r="E68" i="2"/>
  <c r="D68" i="2"/>
  <c r="C68" i="2"/>
  <c r="G67" i="2"/>
  <c r="F67" i="2"/>
  <c r="E67" i="2"/>
  <c r="D67" i="2"/>
  <c r="C67" i="2"/>
  <c r="G66" i="2"/>
  <c r="F66" i="2"/>
  <c r="E66" i="2"/>
  <c r="D66" i="2"/>
  <c r="C66" i="2"/>
  <c r="G65" i="2"/>
  <c r="F65" i="2"/>
  <c r="E65" i="2"/>
  <c r="D65" i="2"/>
  <c r="C65" i="2"/>
  <c r="G64" i="2"/>
  <c r="F64" i="2"/>
  <c r="E64" i="2"/>
  <c r="D64" i="2"/>
  <c r="C64" i="2"/>
  <c r="G63" i="2"/>
  <c r="F63" i="2"/>
  <c r="E63" i="2"/>
  <c r="D63" i="2"/>
  <c r="C63" i="2"/>
  <c r="G62" i="2"/>
  <c r="F62" i="2"/>
  <c r="E62" i="2"/>
  <c r="D62" i="2"/>
  <c r="C62" i="2"/>
  <c r="G57" i="2"/>
  <c r="F57" i="2"/>
  <c r="E57" i="2"/>
  <c r="D57" i="2"/>
  <c r="C57" i="2"/>
  <c r="G56" i="2"/>
  <c r="F56" i="2"/>
  <c r="E56" i="2"/>
  <c r="D56" i="2"/>
  <c r="C56" i="2"/>
  <c r="G55" i="2"/>
  <c r="F55" i="2"/>
  <c r="E55" i="2"/>
  <c r="D55" i="2"/>
  <c r="C55" i="2"/>
  <c r="G54" i="2"/>
  <c r="F54" i="2"/>
  <c r="E54" i="2"/>
  <c r="D54" i="2"/>
  <c r="C54" i="2"/>
  <c r="G53" i="2"/>
  <c r="F53" i="2"/>
  <c r="E53" i="2"/>
  <c r="D53" i="2"/>
  <c r="C53" i="2"/>
  <c r="G52" i="2"/>
  <c r="F52" i="2"/>
  <c r="E52" i="2"/>
  <c r="D52" i="2"/>
  <c r="C52" i="2"/>
  <c r="G51" i="2"/>
  <c r="F51" i="2"/>
  <c r="E51" i="2"/>
  <c r="D51" i="2"/>
  <c r="C51" i="2"/>
  <c r="G50" i="2"/>
  <c r="F50" i="2"/>
  <c r="E50" i="2"/>
  <c r="D50" i="2"/>
  <c r="C50" i="2"/>
  <c r="G45" i="2"/>
  <c r="F45" i="2"/>
  <c r="E45" i="2"/>
  <c r="D45" i="2"/>
  <c r="C45" i="2"/>
  <c r="G44" i="2"/>
  <c r="F44" i="2"/>
  <c r="E44" i="2"/>
  <c r="D44" i="2"/>
  <c r="C44" i="2"/>
  <c r="G43" i="2"/>
  <c r="F43" i="2"/>
  <c r="E43" i="2"/>
  <c r="D43" i="2"/>
  <c r="C43" i="2"/>
  <c r="G42" i="2"/>
  <c r="F42" i="2"/>
  <c r="E42" i="2"/>
  <c r="D42" i="2"/>
  <c r="C42" i="2"/>
  <c r="G41" i="2"/>
  <c r="F41" i="2"/>
  <c r="E41" i="2"/>
  <c r="D41" i="2"/>
  <c r="C41" i="2"/>
  <c r="G40" i="2"/>
  <c r="F40" i="2"/>
  <c r="E40" i="2"/>
  <c r="D40" i="2"/>
  <c r="C40" i="2"/>
  <c r="G39" i="2"/>
  <c r="F39" i="2"/>
  <c r="E39" i="2"/>
  <c r="D39" i="2"/>
  <c r="C39" i="2"/>
  <c r="G38" i="2"/>
  <c r="F38" i="2"/>
  <c r="E38" i="2"/>
  <c r="D38" i="2"/>
  <c r="C38" i="2"/>
  <c r="G34" i="2"/>
  <c r="F34" i="2"/>
  <c r="E34" i="2"/>
  <c r="D34" i="2"/>
  <c r="C34" i="2"/>
  <c r="G33" i="2"/>
  <c r="F33" i="2"/>
  <c r="E33" i="2"/>
  <c r="D33" i="2"/>
  <c r="C33" i="2"/>
  <c r="G32" i="2"/>
  <c r="F32" i="2"/>
  <c r="E32" i="2"/>
  <c r="D32" i="2"/>
  <c r="C32" i="2"/>
  <c r="G31" i="2"/>
  <c r="F31" i="2"/>
  <c r="E31" i="2"/>
  <c r="D31" i="2"/>
  <c r="C31" i="2"/>
  <c r="G30" i="2"/>
  <c r="F30" i="2"/>
  <c r="E30" i="2"/>
  <c r="D30" i="2"/>
  <c r="C30" i="2"/>
  <c r="G29" i="2"/>
  <c r="F29" i="2"/>
  <c r="E29" i="2"/>
  <c r="D29" i="2"/>
  <c r="C29" i="2"/>
  <c r="G28" i="2"/>
  <c r="F28" i="2"/>
  <c r="E28" i="2"/>
  <c r="D28" i="2"/>
  <c r="C28" i="2"/>
  <c r="G23" i="2"/>
  <c r="F23" i="2"/>
  <c r="E23" i="2"/>
  <c r="D23" i="2"/>
  <c r="C23" i="2"/>
  <c r="G22" i="2"/>
  <c r="F22" i="2"/>
  <c r="E22" i="2"/>
  <c r="D22" i="2"/>
  <c r="C22" i="2"/>
  <c r="G21" i="2"/>
  <c r="F21" i="2"/>
  <c r="E21" i="2"/>
  <c r="D21" i="2"/>
  <c r="C21" i="2"/>
  <c r="G20" i="2"/>
  <c r="F20" i="2"/>
  <c r="E20" i="2"/>
  <c r="D20" i="2"/>
  <c r="C20" i="2"/>
  <c r="G19" i="2"/>
  <c r="F19" i="2"/>
  <c r="E19" i="2"/>
  <c r="D19" i="2"/>
  <c r="C19" i="2"/>
  <c r="G18" i="2"/>
  <c r="F18" i="2"/>
  <c r="E18" i="2"/>
  <c r="D18" i="2"/>
  <c r="C18" i="2"/>
  <c r="G17" i="2"/>
  <c r="F17" i="2"/>
  <c r="E17" i="2"/>
  <c r="D17" i="2"/>
  <c r="C17" i="2"/>
  <c r="G16" i="2"/>
  <c r="F16" i="2"/>
  <c r="E16" i="2"/>
  <c r="D16" i="2"/>
  <c r="C16" i="2"/>
  <c r="G11" i="2"/>
  <c r="F11" i="2"/>
  <c r="E11" i="2"/>
  <c r="D11" i="2"/>
  <c r="C11" i="2"/>
  <c r="G10" i="2"/>
  <c r="F10" i="2"/>
  <c r="E10" i="2"/>
  <c r="D10" i="2"/>
  <c r="C10" i="2"/>
  <c r="G9" i="2"/>
  <c r="F9" i="2"/>
  <c r="E9" i="2"/>
  <c r="D9" i="2"/>
  <c r="C9" i="2"/>
  <c r="G8" i="2"/>
  <c r="F8" i="2"/>
  <c r="E8" i="2"/>
  <c r="D8" i="2"/>
  <c r="C8" i="2"/>
  <c r="G7" i="2"/>
  <c r="F7" i="2"/>
  <c r="E7" i="2"/>
  <c r="D7" i="2"/>
  <c r="C7" i="2"/>
  <c r="G6" i="2"/>
  <c r="F6" i="2"/>
  <c r="E6" i="2"/>
  <c r="D6" i="2"/>
  <c r="C6" i="2"/>
</calcChain>
</file>

<file path=xl/sharedStrings.xml><?xml version="1.0" encoding="utf-8"?>
<sst xmlns="http://schemas.openxmlformats.org/spreadsheetml/2006/main" count="462" uniqueCount="133">
  <si>
    <t>Dorsal</t>
  </si>
  <si>
    <t>Licença</t>
  </si>
  <si>
    <t>Escalão</t>
  </si>
  <si>
    <t>Nome</t>
  </si>
  <si>
    <t>Data Nasc.</t>
  </si>
  <si>
    <t>Género</t>
  </si>
  <si>
    <t>Atestado médico</t>
  </si>
  <si>
    <t>Clube</t>
  </si>
  <si>
    <t>Pagar</t>
  </si>
  <si>
    <t>BENJ</t>
  </si>
  <si>
    <t>Joana Gomes</t>
  </si>
  <si>
    <t>F</t>
  </si>
  <si>
    <t>INV</t>
  </si>
  <si>
    <t>AMICICLO GRÂNDOLA</t>
  </si>
  <si>
    <t>Idades</t>
  </si>
  <si>
    <t>INF</t>
  </si>
  <si>
    <t>Sofia Alexandra Pereira</t>
  </si>
  <si>
    <t>Benjamins</t>
  </si>
  <si>
    <t>7, 8 e 9 anos (Nascidos entre 2011 e 2013)</t>
  </si>
  <si>
    <t>Duarte Galhego</t>
  </si>
  <si>
    <t>M</t>
  </si>
  <si>
    <t>VAL</t>
  </si>
  <si>
    <t>Infantis</t>
  </si>
  <si>
    <t>10 e 11 anos (Nascidos em 2009 e 2010)</t>
  </si>
  <si>
    <t>INIC</t>
  </si>
  <si>
    <t>José Miguel Vicente</t>
  </si>
  <si>
    <t>Iniciados</t>
  </si>
  <si>
    <t>12 e 13 anos (Nascidos em 2007 e 2008)</t>
  </si>
  <si>
    <t>David Jordão</t>
  </si>
  <si>
    <t>Juvenis</t>
  </si>
  <si>
    <t>14 e 15 anos (Nascidos em 2005 e 2006)</t>
  </si>
  <si>
    <t>Madalena Rodrigues</t>
  </si>
  <si>
    <t>Cadetes</t>
  </si>
  <si>
    <t>16 e 17 anos (Nascidos em 2003 e 2004)</t>
  </si>
  <si>
    <t>Diogo Gamito</t>
  </si>
  <si>
    <t>Carolina Luis</t>
  </si>
  <si>
    <t>AMICICLO GRÂNDOLA/ Não federado</t>
  </si>
  <si>
    <t>Não são atribuídos pontos aos Individuais, não federados e outra região.</t>
  </si>
  <si>
    <t>Rafael Romão Pinela</t>
  </si>
  <si>
    <t>Gabriel Gonçalves</t>
  </si>
  <si>
    <t>JUV</t>
  </si>
  <si>
    <t>Francisco Jacinto</t>
  </si>
  <si>
    <t>Ivan Fragoso</t>
  </si>
  <si>
    <t>Associação Naval Amorense</t>
  </si>
  <si>
    <t>Os atletas e equipas de outras regiões de Portugal não têm acesso aos pódios.</t>
  </si>
  <si>
    <t>Martim Rodrigues</t>
  </si>
  <si>
    <t>Denis Fragoso</t>
  </si>
  <si>
    <t>Tomás Moreno</t>
  </si>
  <si>
    <t>Inscrições no dia: Federados (confirmar na Lista de Federados), 5€</t>
  </si>
  <si>
    <t>Leticia Pires</t>
  </si>
  <si>
    <t>Tomás Sousa</t>
  </si>
  <si>
    <t>Francisco Jorge</t>
  </si>
  <si>
    <t xml:space="preserve">Carolina Namora </t>
  </si>
  <si>
    <t>Associação Naval Amorense/ Não federado</t>
  </si>
  <si>
    <t>Miguel Medronheira</t>
  </si>
  <si>
    <t>C. D. R. R. Baixa da Banheira</t>
  </si>
  <si>
    <t>Inscrições no dia: Não Federados (confirmar que não estão na Lista de Federados), 7,5€</t>
  </si>
  <si>
    <t>Diego Soares</t>
  </si>
  <si>
    <t>Carolina Fonseca</t>
  </si>
  <si>
    <t>Leonor Medronheira</t>
  </si>
  <si>
    <t>Luana Monteiro</t>
  </si>
  <si>
    <t>C. D. R. R. Baixa da Banheira/ Não federado</t>
  </si>
  <si>
    <t>Joana Moreiras</t>
  </si>
  <si>
    <t>Touca ou dorsal em falta de atletas federados?:  5€, a não ser que ainda não os tenham recebido da Federação, então 0€</t>
  </si>
  <si>
    <t>Hélio Mendes</t>
  </si>
  <si>
    <t>Matilde Lopes Fialho</t>
  </si>
  <si>
    <t xml:space="preserve">Arnaldo Amândio Camões </t>
  </si>
  <si>
    <t>Escola Triatlo Palmela Desporto</t>
  </si>
  <si>
    <t>Daniela Lopes</t>
  </si>
  <si>
    <t>Os atletas sem nº de licença desportiva pagam o seguro no valor de 2,5€</t>
  </si>
  <si>
    <t xml:space="preserve">Shanon Sergent </t>
  </si>
  <si>
    <t>Cristiano Ferreira Borges</t>
  </si>
  <si>
    <t xml:space="preserve">António Gomes Serrador </t>
  </si>
  <si>
    <t xml:space="preserve">Mateus Gonçalves Ventura </t>
  </si>
  <si>
    <t>Escola Triatlo Palmela Desporto/ Não federado</t>
  </si>
  <si>
    <t>Miguel Neto</t>
  </si>
  <si>
    <t>Escola Triatlo Santo António Évora</t>
  </si>
  <si>
    <t>Margarida Magro</t>
  </si>
  <si>
    <t>José Pedro Mira</t>
  </si>
  <si>
    <t>Francisco Magro</t>
  </si>
  <si>
    <t>João Padeiro</t>
  </si>
  <si>
    <t>André Nepomuceno</t>
  </si>
  <si>
    <t>Diana Galinhola</t>
  </si>
  <si>
    <t>Miguel Revytskyy</t>
  </si>
  <si>
    <t>António Grou</t>
  </si>
  <si>
    <t>Guilherme Marques</t>
  </si>
  <si>
    <t>João Cochicho</t>
  </si>
  <si>
    <t>Beatriz Palma</t>
  </si>
  <si>
    <t>GDR Manique de Cima/ Outra região</t>
  </si>
  <si>
    <t>Pedro Vieira Neves</t>
  </si>
  <si>
    <t>Camila Dias</t>
  </si>
  <si>
    <t>Mariana Pinto</t>
  </si>
  <si>
    <t>Thomas Marques</t>
  </si>
  <si>
    <t>Beatriz Cruz</t>
  </si>
  <si>
    <t>Carolina Palma</t>
  </si>
  <si>
    <t>CAD</t>
  </si>
  <si>
    <t>João Mariz</t>
  </si>
  <si>
    <t>Individual/ Outra região</t>
  </si>
  <si>
    <t>Madalena Palma</t>
  </si>
  <si>
    <t>Não federado</t>
  </si>
  <si>
    <t>Ana Domingos</t>
  </si>
  <si>
    <t>Rita Courinha</t>
  </si>
  <si>
    <t>Rafaela Pratas</t>
  </si>
  <si>
    <t>REPSOL TRIATLO</t>
  </si>
  <si>
    <t xml:space="preserve">Filipa Rosário </t>
  </si>
  <si>
    <t>Joana Delgado</t>
  </si>
  <si>
    <t>Pedro Matias</t>
  </si>
  <si>
    <t>Iúri Mamade</t>
  </si>
  <si>
    <t>Maria Inês Raposo</t>
  </si>
  <si>
    <t>Gabriel Delgado</t>
  </si>
  <si>
    <t>Carina Parsotam</t>
  </si>
  <si>
    <t>Martim Maquinista</t>
  </si>
  <si>
    <t>Íris Pratas</t>
  </si>
  <si>
    <t>Nicole Rosário</t>
  </si>
  <si>
    <t>Hugo Nunes</t>
  </si>
  <si>
    <t>I Aquatlo Segmentado Jovem do Seixal - Campeonato Jovem do Médio Sul - 1ª Etapa</t>
  </si>
  <si>
    <t>15 de Fevereiro de 2020</t>
  </si>
  <si>
    <t>BENJAMINS MASCULINOS</t>
  </si>
  <si>
    <t>Pos</t>
  </si>
  <si>
    <t>Natação</t>
  </si>
  <si>
    <t>Pontos</t>
  </si>
  <si>
    <t>BENJAMINS FEMININOS</t>
  </si>
  <si>
    <t>INFANTIS MASCULINOS</t>
  </si>
  <si>
    <t>Só Fez Corrida</t>
  </si>
  <si>
    <t>INFANTIS FEMININOS</t>
  </si>
  <si>
    <t>Só Fez Natação</t>
  </si>
  <si>
    <t>INICIADOS MASCULINOS</t>
  </si>
  <si>
    <t>INICIADOS FEMININOS</t>
  </si>
  <si>
    <t>JUVENIS MASCULINOS</t>
  </si>
  <si>
    <t>JUVENIS FEMININOS</t>
  </si>
  <si>
    <t>CADETES MASCULINOS</t>
  </si>
  <si>
    <t>CLASSIFICAÇÃO POR CLUBES</t>
  </si>
  <si>
    <t>Considerados federados pelo Vasco em 3 de Abril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</si>
</sst>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816]dd/mm/yyyy"/>
    <numFmt numFmtId="165" formatCode="#,##0.00&quot; €&quot;;[Red]\-#,##0.00&quot; €&quot;"/>
    <numFmt numFmtId="166" formatCode="mm:ss.00"/>
  </numFmts>
  <fonts count="10" x14ac:knownFonts="1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sz val="12"/>
      <color rgb="FF000000"/>
      <name val="Calibri"/>
      <family val="2"/>
      <charset val="1"/>
    </font>
    <font>
      <sz val="12"/>
      <name val="Calibri"/>
      <family val="2"/>
      <charset val="1"/>
    </font>
    <font>
      <b/>
      <sz val="12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1"/>
      <color rgb="FF000000"/>
      <name val="Calibri"/>
      <family val="2"/>
    </font>
    <font>
      <sz val="11"/>
      <color rgb="FF000000"/>
      <name val="Calibri"/>
      <family val="2"/>
      <charset val="1"/>
    </font>
  </fonts>
  <fills count="22">
    <fill>
      <patternFill patternType="none"/>
    </fill>
    <fill>
      <patternFill patternType="gray125"/>
    </fill>
    <fill>
      <patternFill patternType="solid">
        <fgColor rgb="FFDEEBF7"/>
        <bgColor rgb="FFDAE3F3"/>
      </patternFill>
    </fill>
    <fill>
      <patternFill patternType="solid">
        <fgColor rgb="FFFBE5D6"/>
        <bgColor rgb="FFFFF2CC"/>
      </patternFill>
    </fill>
    <fill>
      <patternFill patternType="solid">
        <fgColor rgb="FFEDEDED"/>
        <bgColor rgb="FFDEEBF7"/>
      </patternFill>
    </fill>
    <fill>
      <patternFill patternType="solid">
        <fgColor rgb="FFFFF2CC"/>
        <bgColor rgb="FFFFF5CE"/>
      </patternFill>
    </fill>
    <fill>
      <patternFill patternType="solid">
        <fgColor rgb="FFDAE3F3"/>
        <bgColor rgb="FFDEEBF7"/>
      </patternFill>
    </fill>
    <fill>
      <patternFill patternType="solid">
        <fgColor rgb="FFE2F0D9"/>
        <bgColor rgb="FFEDEDED"/>
      </patternFill>
    </fill>
    <fill>
      <patternFill patternType="solid">
        <fgColor rgb="FFBDD7EE"/>
        <bgColor rgb="FFB4C7E7"/>
      </patternFill>
    </fill>
    <fill>
      <patternFill patternType="solid">
        <fgColor rgb="FFF8CBAD"/>
        <bgColor rgb="FFFFE699"/>
      </patternFill>
    </fill>
    <fill>
      <patternFill patternType="solid">
        <fgColor rgb="FFDBDBDB"/>
        <bgColor rgb="FFD9D9D9"/>
      </patternFill>
    </fill>
    <fill>
      <patternFill patternType="solid">
        <fgColor rgb="FFFFE699"/>
        <bgColor rgb="FFFFF2CC"/>
      </patternFill>
    </fill>
    <fill>
      <patternFill patternType="solid">
        <fgColor rgb="FFB4C7E7"/>
        <bgColor rgb="FFBDD7EE"/>
      </patternFill>
    </fill>
    <fill>
      <patternFill patternType="solid">
        <fgColor rgb="FFC5E0B4"/>
        <bgColor rgb="FFD9D9D9"/>
      </patternFill>
    </fill>
    <fill>
      <patternFill patternType="solid">
        <fgColor rgb="FFFFFFCC"/>
        <bgColor rgb="FFFFF5CE"/>
      </patternFill>
    </fill>
    <fill>
      <patternFill patternType="solid">
        <fgColor rgb="FFFFFFFF"/>
        <bgColor rgb="FFFFFFCC"/>
      </patternFill>
    </fill>
    <fill>
      <patternFill patternType="solid">
        <fgColor rgb="FF00B0F0"/>
        <bgColor rgb="FF33CCCC"/>
      </patternFill>
    </fill>
    <fill>
      <patternFill patternType="solid">
        <fgColor rgb="FFFFFF00"/>
        <bgColor rgb="FFFFE699"/>
      </patternFill>
    </fill>
    <fill>
      <patternFill patternType="solid">
        <fgColor rgb="FF8497B0"/>
        <bgColor rgb="FF808080"/>
      </patternFill>
    </fill>
    <fill>
      <patternFill patternType="solid">
        <fgColor rgb="FFFFF5CE"/>
        <bgColor rgb="FFFFF2CC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CC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3">
    <xf numFmtId="0" fontId="0" fillId="0" borderId="0"/>
    <xf numFmtId="0" fontId="9" fillId="2" borderId="0" applyBorder="0" applyProtection="0"/>
    <xf numFmtId="0" fontId="9" fillId="3" borderId="0" applyBorder="0" applyProtection="0"/>
    <xf numFmtId="0" fontId="9" fillId="4" borderId="0" applyBorder="0" applyProtection="0"/>
    <xf numFmtId="0" fontId="9" fillId="5" borderId="0" applyBorder="0" applyProtection="0"/>
    <xf numFmtId="0" fontId="9" fillId="6" borderId="0" applyBorder="0" applyProtection="0"/>
    <xf numFmtId="0" fontId="9" fillId="7" borderId="0" applyBorder="0" applyProtection="0"/>
    <xf numFmtId="0" fontId="9" fillId="8" borderId="0" applyBorder="0" applyProtection="0"/>
    <xf numFmtId="0" fontId="9" fillId="9" borderId="0" applyBorder="0" applyProtection="0"/>
    <xf numFmtId="0" fontId="9" fillId="10" borderId="0" applyBorder="0" applyProtection="0"/>
    <xf numFmtId="0" fontId="9" fillId="11" borderId="0" applyBorder="0" applyProtection="0"/>
    <xf numFmtId="0" fontId="9" fillId="12" borderId="0" applyBorder="0" applyProtection="0"/>
    <xf numFmtId="0" fontId="9" fillId="13" borderId="0" applyBorder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14" borderId="1" applyProtection="0"/>
    <xf numFmtId="0" fontId="9" fillId="14" borderId="1" applyProtection="0"/>
  </cellStyleXfs>
  <cellXfs count="78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1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165" fontId="2" fillId="0" borderId="2" xfId="0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0" fillId="15" borderId="2" xfId="0" applyFont="1" applyFill="1" applyBorder="1" applyAlignment="1">
      <alignment horizontal="left" vertical="center" wrapText="1"/>
    </xf>
    <xf numFmtId="164" fontId="0" fillId="15" borderId="2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16" borderId="0" xfId="0" applyFont="1" applyFill="1" applyBorder="1" applyAlignment="1">
      <alignment vertical="center"/>
    </xf>
    <xf numFmtId="0" fontId="5" fillId="16" borderId="0" xfId="0" applyFont="1" applyFill="1" applyBorder="1" applyAlignment="1">
      <alignment horizontal="center" vertical="center"/>
    </xf>
    <xf numFmtId="0" fontId="2" fillId="16" borderId="0" xfId="0" applyFont="1" applyFill="1" applyBorder="1" applyAlignment="1">
      <alignment vertical="center"/>
    </xf>
    <xf numFmtId="0" fontId="2" fillId="16" borderId="0" xfId="0" applyFont="1" applyFill="1" applyBorder="1" applyAlignment="1">
      <alignment horizontal="center" vertical="center"/>
    </xf>
    <xf numFmtId="0" fontId="6" fillId="16" borderId="0" xfId="0" applyFont="1" applyFill="1" applyBorder="1" applyAlignment="1">
      <alignment horizontal="center" vertical="center"/>
    </xf>
    <xf numFmtId="45" fontId="6" fillId="16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6" fillId="17" borderId="2" xfId="0" applyFont="1" applyFill="1" applyBorder="1" applyAlignment="1">
      <alignment horizontal="center" vertical="center"/>
    </xf>
    <xf numFmtId="0" fontId="6" fillId="17" borderId="3" xfId="0" applyFont="1" applyFill="1" applyBorder="1" applyAlignment="1">
      <alignment horizontal="center" vertical="center"/>
    </xf>
    <xf numFmtId="0" fontId="7" fillId="18" borderId="2" xfId="17" applyFont="1" applyFill="1" applyBorder="1" applyAlignment="1">
      <alignment horizontal="center" vertical="center"/>
    </xf>
    <xf numFmtId="0" fontId="0" fillId="0" borderId="2" xfId="20" applyFont="1" applyBorder="1" applyAlignment="1">
      <alignment horizontal="center" vertical="center" shrinkToFit="1"/>
    </xf>
    <xf numFmtId="0" fontId="2" fillId="0" borderId="3" xfId="0" applyFont="1" applyBorder="1" applyAlignment="1">
      <alignment vertical="center"/>
    </xf>
    <xf numFmtId="47" fontId="2" fillId="0" borderId="2" xfId="17" applyNumberFormat="1" applyFont="1" applyBorder="1" applyAlignment="1">
      <alignment horizontal="center" vertical="center"/>
    </xf>
    <xf numFmtId="1" fontId="0" fillId="0" borderId="2" xfId="20" applyNumberFormat="1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/>
    </xf>
    <xf numFmtId="0" fontId="0" fillId="0" borderId="0" xfId="20" applyFont="1" applyBorder="1" applyAlignment="1">
      <alignment horizontal="center" vertical="center" shrinkToFit="1"/>
    </xf>
    <xf numFmtId="1" fontId="0" fillId="0" borderId="0" xfId="2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wrapText="1"/>
    </xf>
    <xf numFmtId="0" fontId="9" fillId="0" borderId="2" xfId="17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19" borderId="2" xfId="20" applyFont="1" applyFill="1" applyBorder="1" applyAlignment="1">
      <alignment horizontal="center" vertical="center" shrinkToFit="1"/>
    </xf>
    <xf numFmtId="47" fontId="2" fillId="0" borderId="0" xfId="0" applyNumberFormat="1" applyFont="1" applyBorder="1" applyAlignment="1">
      <alignment vertical="center"/>
    </xf>
    <xf numFmtId="166" fontId="2" fillId="0" borderId="0" xfId="17" applyNumberFormat="1" applyFont="1" applyBorder="1" applyAlignment="1">
      <alignment horizontal="center" vertical="center"/>
    </xf>
    <xf numFmtId="45" fontId="2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" fontId="0" fillId="0" borderId="2" xfId="0" applyNumberFormat="1" applyFont="1" applyBorder="1" applyAlignment="1">
      <alignment horizontal="center" vertical="center" wrapText="1"/>
    </xf>
    <xf numFmtId="47" fontId="2" fillId="0" borderId="0" xfId="17" applyNumberFormat="1" applyFont="1" applyBorder="1" applyAlignment="1">
      <alignment horizontal="center" vertical="center"/>
    </xf>
    <xf numFmtId="0" fontId="7" fillId="17" borderId="4" xfId="0" applyFont="1" applyFill="1" applyBorder="1" applyAlignment="1">
      <alignment horizontal="center"/>
    </xf>
    <xf numFmtId="0" fontId="7" fillId="17" borderId="4" xfId="0" applyFont="1" applyFill="1" applyBorder="1" applyAlignment="1"/>
    <xf numFmtId="0" fontId="0" fillId="0" borderId="2" xfId="0" applyBorder="1" applyAlignment="1">
      <alignment horizontal="center"/>
    </xf>
    <xf numFmtId="0" fontId="8" fillId="0" borderId="2" xfId="0" applyFont="1" applyBorder="1" applyAlignment="1">
      <alignment vertical="center"/>
    </xf>
    <xf numFmtId="1" fontId="0" fillId="0" borderId="2" xfId="0" applyNumberFormat="1" applyBorder="1" applyAlignment="1">
      <alignment horizontal="center"/>
    </xf>
    <xf numFmtId="0" fontId="0" fillId="20" borderId="2" xfId="0" applyFont="1" applyFill="1" applyBorder="1" applyAlignment="1">
      <alignment vertical="center"/>
    </xf>
    <xf numFmtId="164" fontId="0" fillId="20" borderId="2" xfId="0" applyNumberFormat="1" applyFont="1" applyFill="1" applyBorder="1" applyAlignment="1">
      <alignment horizontal="center" vertical="center"/>
    </xf>
    <xf numFmtId="0" fontId="0" fillId="20" borderId="2" xfId="0" applyFont="1" applyFill="1" applyBorder="1"/>
    <xf numFmtId="164" fontId="0" fillId="20" borderId="2" xfId="0" applyNumberFormat="1" applyFont="1" applyFill="1" applyBorder="1" applyAlignment="1">
      <alignment horizontal="center"/>
    </xf>
    <xf numFmtId="0" fontId="4" fillId="20" borderId="2" xfId="0" applyFont="1" applyFill="1" applyBorder="1" applyAlignment="1">
      <alignment vertical="center"/>
    </xf>
    <xf numFmtId="164" fontId="2" fillId="20" borderId="2" xfId="0" applyNumberFormat="1" applyFont="1" applyFill="1" applyBorder="1" applyAlignment="1">
      <alignment horizontal="center" vertical="center"/>
    </xf>
    <xf numFmtId="0" fontId="0" fillId="21" borderId="2" xfId="0" applyFont="1" applyFill="1" applyBorder="1" applyAlignment="1">
      <alignment horizontal="left" vertical="center" wrapText="1"/>
    </xf>
    <xf numFmtId="164" fontId="0" fillId="21" borderId="2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 wrapText="1" shrinkToFit="1"/>
    </xf>
    <xf numFmtId="165" fontId="2" fillId="0" borderId="6" xfId="0" applyNumberFormat="1" applyFont="1" applyBorder="1" applyAlignment="1">
      <alignment horizontal="center" vertical="center" wrapText="1" shrinkToFit="1"/>
    </xf>
    <xf numFmtId="165" fontId="2" fillId="0" borderId="5" xfId="0" applyNumberFormat="1" applyFont="1" applyBorder="1" applyAlignment="1">
      <alignment horizontal="center" vertical="center" wrapText="1" shrinkToFit="1"/>
    </xf>
    <xf numFmtId="0" fontId="0" fillId="20" borderId="2" xfId="0" applyFont="1" applyFill="1" applyBorder="1" applyAlignment="1">
      <alignment horizontal="center" vertical="center"/>
    </xf>
    <xf numFmtId="0" fontId="2" fillId="2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164" fontId="0" fillId="0" borderId="2" xfId="0" applyNumberFormat="1" applyFont="1" applyFill="1" applyBorder="1" applyAlignment="1">
      <alignment horizontal="center" vertical="center"/>
    </xf>
  </cellXfs>
  <cellStyles count="23">
    <cellStyle name="20% - Cor1 2" xfId="1"/>
    <cellStyle name="20% - Cor2 2" xfId="2"/>
    <cellStyle name="20% - Cor3 2" xfId="3"/>
    <cellStyle name="20% - Cor4 2" xfId="4"/>
    <cellStyle name="20% - Cor5 2" xfId="5"/>
    <cellStyle name="20% - Cor6 2" xfId="6"/>
    <cellStyle name="40% - Cor1 2" xfId="7"/>
    <cellStyle name="40% - Cor2 2" xfId="8"/>
    <cellStyle name="40% - Cor3 2" xfId="9"/>
    <cellStyle name="40% - Cor4 2" xfId="10"/>
    <cellStyle name="40% - Cor5 2" xfId="11"/>
    <cellStyle name="40% - Cor6 2" xfId="12"/>
    <cellStyle name="Normal" xfId="0" builtinId="0"/>
    <cellStyle name="Normal 2" xfId="13"/>
    <cellStyle name="Normal 2 2" xfId="14"/>
    <cellStyle name="Normal 3" xfId="15"/>
    <cellStyle name="Normal 3 2" xfId="16"/>
    <cellStyle name="Normal 4" xfId="17"/>
    <cellStyle name="Normal 4 2" xfId="18"/>
    <cellStyle name="Normal 5" xfId="19"/>
    <cellStyle name="Normal_Folha1" xfId="20"/>
    <cellStyle name="Nota 2" xfId="21"/>
    <cellStyle name="Nota 2 2" xfId="2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808080"/>
      <rgbColor rgb="FFC5E0B4"/>
      <rgbColor rgb="FF993366"/>
      <rgbColor rgb="FFFFFFCC"/>
      <rgbColor rgb="FFDEEBF7"/>
      <rgbColor rgb="FF660066"/>
      <rgbColor rgb="FFFFF2CC"/>
      <rgbColor rgb="FF0066CC"/>
      <rgbColor rgb="FFBDD7EE"/>
      <rgbColor rgb="FF000080"/>
      <rgbColor rgb="FFFF00FF"/>
      <rgbColor rgb="FFFFE699"/>
      <rgbColor rgb="FF00FFFF"/>
      <rgbColor rgb="FF800080"/>
      <rgbColor rgb="FF800000"/>
      <rgbColor rgb="FF008080"/>
      <rgbColor rgb="FF0000FF"/>
      <rgbColor rgb="FF00B0F0"/>
      <rgbColor rgb="FFDAE3F3"/>
      <rgbColor rgb="FFE2F0D9"/>
      <rgbColor rgb="FFFFF5CE"/>
      <rgbColor rgb="FFB4C7E7"/>
      <rgbColor rgb="FFDBDBDB"/>
      <rgbColor rgb="FFD9D9D9"/>
      <rgbColor rgb="FFF8CBAD"/>
      <rgbColor rgb="FF3366FF"/>
      <rgbColor rgb="FF33CCCC"/>
      <rgbColor rgb="FFEDEDED"/>
      <rgbColor rgb="FFFBE5D6"/>
      <rgbColor rgb="FFFF9900"/>
      <rgbColor rgb="FFFF6600"/>
      <rgbColor rgb="FF666699"/>
      <rgbColor rgb="FF8497B0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68"/>
  <sheetViews>
    <sheetView topLeftCell="A25" zoomScaleNormal="100" workbookViewId="0">
      <selection activeCell="D59" sqref="D59"/>
    </sheetView>
  </sheetViews>
  <sheetFormatPr defaultColWidth="9.140625" defaultRowHeight="15" x14ac:dyDescent="0.25"/>
  <cols>
    <col min="1" max="1" width="8.7109375" style="1" customWidth="1"/>
    <col min="2" max="2" width="9.28515625" style="1" customWidth="1"/>
    <col min="3" max="3" width="7.28515625" style="1" customWidth="1"/>
    <col min="4" max="4" width="25.7109375" style="2" customWidth="1"/>
    <col min="5" max="5" width="12.7109375" style="1" customWidth="1"/>
    <col min="6" max="6" width="8.42578125" style="1" customWidth="1"/>
    <col min="7" max="7" width="9.42578125" style="1" customWidth="1"/>
    <col min="8" max="8" width="45.42578125" style="3" customWidth="1"/>
    <col min="9" max="9" width="20.140625" style="1" customWidth="1"/>
    <col min="10" max="10" width="2.85546875" style="4" customWidth="1"/>
    <col min="11" max="11" width="10.7109375" style="4" customWidth="1"/>
    <col min="12" max="12" width="41.7109375" style="4" customWidth="1"/>
    <col min="13" max="1025" width="9.140625" style="4"/>
  </cols>
  <sheetData>
    <row r="1" spans="1:12" ht="18" customHeight="1" x14ac:dyDescent="0.25">
      <c r="A1" s="5" t="s">
        <v>0</v>
      </c>
      <c r="B1" s="6" t="s">
        <v>1</v>
      </c>
      <c r="C1" s="6" t="s">
        <v>2</v>
      </c>
      <c r="D1" s="7" t="s">
        <v>3</v>
      </c>
      <c r="E1" s="6" t="s">
        <v>4</v>
      </c>
      <c r="F1" s="6" t="s">
        <v>5</v>
      </c>
      <c r="G1" s="6" t="s">
        <v>6</v>
      </c>
      <c r="H1" s="8" t="s">
        <v>7</v>
      </c>
      <c r="I1" s="6" t="s">
        <v>8</v>
      </c>
    </row>
    <row r="2" spans="1:12" ht="15" customHeight="1" x14ac:dyDescent="0.25">
      <c r="A2" s="9">
        <v>5817</v>
      </c>
      <c r="B2" s="10">
        <v>106730</v>
      </c>
      <c r="C2" s="11" t="s">
        <v>9</v>
      </c>
      <c r="D2" s="10" t="s">
        <v>10</v>
      </c>
      <c r="E2" s="12">
        <v>40603</v>
      </c>
      <c r="F2" s="9" t="s">
        <v>11</v>
      </c>
      <c r="G2" s="9" t="s">
        <v>12</v>
      </c>
      <c r="H2" s="10" t="s">
        <v>13</v>
      </c>
      <c r="I2" s="13"/>
      <c r="K2" s="6" t="s">
        <v>2</v>
      </c>
      <c r="L2" s="6" t="s">
        <v>14</v>
      </c>
    </row>
    <row r="3" spans="1:12" ht="15" customHeight="1" x14ac:dyDescent="0.25">
      <c r="A3" s="9">
        <v>5814</v>
      </c>
      <c r="B3" s="10">
        <v>106724</v>
      </c>
      <c r="C3" s="11" t="s">
        <v>15</v>
      </c>
      <c r="D3" s="10" t="s">
        <v>16</v>
      </c>
      <c r="E3" s="12">
        <v>40199</v>
      </c>
      <c r="F3" s="9" t="s">
        <v>11</v>
      </c>
      <c r="G3" s="9" t="s">
        <v>12</v>
      </c>
      <c r="H3" s="10" t="s">
        <v>13</v>
      </c>
      <c r="I3" s="13"/>
      <c r="K3" s="11" t="s">
        <v>17</v>
      </c>
      <c r="L3" s="11" t="s">
        <v>18</v>
      </c>
    </row>
    <row r="4" spans="1:12" ht="15" customHeight="1" x14ac:dyDescent="0.25">
      <c r="A4" s="9">
        <v>5835</v>
      </c>
      <c r="B4" s="10">
        <v>106146</v>
      </c>
      <c r="C4" s="11" t="s">
        <v>15</v>
      </c>
      <c r="D4" s="10" t="s">
        <v>19</v>
      </c>
      <c r="E4" s="12">
        <v>40492</v>
      </c>
      <c r="F4" s="9" t="s">
        <v>20</v>
      </c>
      <c r="G4" s="9" t="s">
        <v>21</v>
      </c>
      <c r="H4" s="10" t="s">
        <v>13</v>
      </c>
      <c r="I4" s="13"/>
      <c r="K4" s="11" t="s">
        <v>22</v>
      </c>
      <c r="L4" s="11" t="s">
        <v>23</v>
      </c>
    </row>
    <row r="5" spans="1:12" ht="15" customHeight="1" x14ac:dyDescent="0.25">
      <c r="A5" s="9">
        <v>5813</v>
      </c>
      <c r="B5" s="10">
        <v>106722</v>
      </c>
      <c r="C5" s="11" t="s">
        <v>24</v>
      </c>
      <c r="D5" s="10" t="s">
        <v>25</v>
      </c>
      <c r="E5" s="12">
        <v>39725</v>
      </c>
      <c r="F5" s="9" t="s">
        <v>20</v>
      </c>
      <c r="G5" s="9" t="s">
        <v>12</v>
      </c>
      <c r="H5" s="10" t="s">
        <v>13</v>
      </c>
      <c r="I5" s="13"/>
      <c r="K5" s="11" t="s">
        <v>26</v>
      </c>
      <c r="L5" s="11" t="s">
        <v>27</v>
      </c>
    </row>
    <row r="6" spans="1:12" ht="15" customHeight="1" x14ac:dyDescent="0.25">
      <c r="A6" s="9">
        <v>5815</v>
      </c>
      <c r="B6" s="10">
        <v>106729</v>
      </c>
      <c r="C6" s="11" t="s">
        <v>24</v>
      </c>
      <c r="D6" s="10" t="s">
        <v>28</v>
      </c>
      <c r="E6" s="12">
        <v>39605</v>
      </c>
      <c r="F6" s="9" t="s">
        <v>20</v>
      </c>
      <c r="G6" s="9" t="s">
        <v>12</v>
      </c>
      <c r="H6" s="10" t="s">
        <v>13</v>
      </c>
      <c r="I6" s="14"/>
      <c r="K6" s="11" t="s">
        <v>29</v>
      </c>
      <c r="L6" s="11" t="s">
        <v>30</v>
      </c>
    </row>
    <row r="7" spans="1:12" ht="15" customHeight="1" x14ac:dyDescent="0.25">
      <c r="A7" s="9">
        <v>5819</v>
      </c>
      <c r="B7" s="10">
        <v>104208</v>
      </c>
      <c r="C7" s="11" t="s">
        <v>24</v>
      </c>
      <c r="D7" s="10" t="s">
        <v>31</v>
      </c>
      <c r="E7" s="12">
        <v>39184</v>
      </c>
      <c r="F7" s="9" t="s">
        <v>11</v>
      </c>
      <c r="G7" s="9" t="s">
        <v>21</v>
      </c>
      <c r="H7" s="10" t="s">
        <v>13</v>
      </c>
      <c r="I7" s="13"/>
      <c r="K7" s="11" t="s">
        <v>32</v>
      </c>
      <c r="L7" s="11" t="s">
        <v>33</v>
      </c>
    </row>
    <row r="8" spans="1:12" ht="15" customHeight="1" x14ac:dyDescent="0.25">
      <c r="A8" s="9">
        <v>5825</v>
      </c>
      <c r="B8" s="10">
        <v>103550</v>
      </c>
      <c r="C8" s="11" t="s">
        <v>24</v>
      </c>
      <c r="D8" s="10" t="s">
        <v>34</v>
      </c>
      <c r="E8" s="12">
        <v>39684</v>
      </c>
      <c r="F8" s="9" t="s">
        <v>20</v>
      </c>
      <c r="G8" s="9" t="s">
        <v>12</v>
      </c>
      <c r="H8" s="10" t="s">
        <v>13</v>
      </c>
      <c r="I8" s="13"/>
    </row>
    <row r="9" spans="1:12" ht="15" customHeight="1" x14ac:dyDescent="0.25">
      <c r="A9" s="9">
        <v>5809</v>
      </c>
      <c r="B9" s="10"/>
      <c r="C9" s="11" t="s">
        <v>9</v>
      </c>
      <c r="D9" s="61" t="s">
        <v>35</v>
      </c>
      <c r="E9" s="62">
        <v>40710</v>
      </c>
      <c r="F9" s="9" t="s">
        <v>11</v>
      </c>
      <c r="G9" s="9" t="s">
        <v>12</v>
      </c>
      <c r="H9" s="10" t="s">
        <v>36</v>
      </c>
      <c r="I9" s="15">
        <v>2.5</v>
      </c>
      <c r="L9" s="69" t="s">
        <v>37</v>
      </c>
    </row>
    <row r="10" spans="1:12" ht="15" customHeight="1" x14ac:dyDescent="0.25">
      <c r="A10" s="9">
        <v>5810</v>
      </c>
      <c r="B10" s="10"/>
      <c r="C10" s="11" t="s">
        <v>9</v>
      </c>
      <c r="D10" s="61" t="s">
        <v>38</v>
      </c>
      <c r="E10" s="62">
        <v>40760</v>
      </c>
      <c r="F10" s="9" t="s">
        <v>20</v>
      </c>
      <c r="G10" s="9" t="s">
        <v>21</v>
      </c>
      <c r="H10" s="10" t="s">
        <v>36</v>
      </c>
      <c r="I10" s="15">
        <v>2.5</v>
      </c>
      <c r="K10" s="1"/>
      <c r="L10" s="69"/>
    </row>
    <row r="11" spans="1:12" ht="15" customHeight="1" x14ac:dyDescent="0.25">
      <c r="A11" s="9">
        <v>5808</v>
      </c>
      <c r="B11" s="10"/>
      <c r="C11" s="11" t="s">
        <v>24</v>
      </c>
      <c r="D11" s="61" t="s">
        <v>39</v>
      </c>
      <c r="E11" s="62">
        <v>39199</v>
      </c>
      <c r="F11" s="9" t="s">
        <v>20</v>
      </c>
      <c r="G11" s="9" t="s">
        <v>21</v>
      </c>
      <c r="H11" s="10" t="s">
        <v>36</v>
      </c>
      <c r="I11" s="15">
        <v>2.5</v>
      </c>
      <c r="K11" s="1"/>
      <c r="L11" s="69"/>
    </row>
    <row r="12" spans="1:12" ht="15" customHeight="1" x14ac:dyDescent="0.25">
      <c r="A12" s="9">
        <v>5807</v>
      </c>
      <c r="B12" s="10"/>
      <c r="C12" s="11" t="s">
        <v>40</v>
      </c>
      <c r="D12" s="61" t="s">
        <v>41</v>
      </c>
      <c r="E12" s="62">
        <v>39010</v>
      </c>
      <c r="F12" s="9" t="s">
        <v>20</v>
      </c>
      <c r="G12" s="9" t="s">
        <v>12</v>
      </c>
      <c r="H12" s="10" t="s">
        <v>36</v>
      </c>
      <c r="I12" s="15">
        <v>2.5</v>
      </c>
      <c r="K12" s="1"/>
      <c r="L12" s="2"/>
    </row>
    <row r="13" spans="1:12" ht="15" customHeight="1" x14ac:dyDescent="0.25">
      <c r="A13" s="9">
        <v>1231</v>
      </c>
      <c r="B13" s="10">
        <v>106119</v>
      </c>
      <c r="C13" s="11" t="s">
        <v>9</v>
      </c>
      <c r="D13" s="10" t="s">
        <v>42</v>
      </c>
      <c r="E13" s="12">
        <v>41120</v>
      </c>
      <c r="F13" s="9" t="s">
        <v>20</v>
      </c>
      <c r="G13" s="9" t="s">
        <v>21</v>
      </c>
      <c r="H13" s="10" t="s">
        <v>43</v>
      </c>
      <c r="I13" s="11"/>
      <c r="K13" s="1"/>
      <c r="L13" s="69" t="s">
        <v>44</v>
      </c>
    </row>
    <row r="14" spans="1:12" ht="15" customHeight="1" x14ac:dyDescent="0.25">
      <c r="A14" s="9">
        <v>836</v>
      </c>
      <c r="B14" s="10">
        <v>103904</v>
      </c>
      <c r="C14" s="11" t="s">
        <v>15</v>
      </c>
      <c r="D14" s="10" t="s">
        <v>45</v>
      </c>
      <c r="E14" s="12">
        <v>39899</v>
      </c>
      <c r="F14" s="9" t="s">
        <v>20</v>
      </c>
      <c r="G14" s="9" t="s">
        <v>12</v>
      </c>
      <c r="H14" s="10" t="s">
        <v>43</v>
      </c>
      <c r="I14" s="11"/>
      <c r="L14" s="69"/>
    </row>
    <row r="15" spans="1:12" ht="15" customHeight="1" x14ac:dyDescent="0.25">
      <c r="A15" s="9">
        <v>5787</v>
      </c>
      <c r="B15" s="10">
        <v>103164</v>
      </c>
      <c r="C15" s="11" t="s">
        <v>15</v>
      </c>
      <c r="D15" s="10" t="s">
        <v>46</v>
      </c>
      <c r="E15" s="12">
        <v>39979</v>
      </c>
      <c r="F15" s="9" t="s">
        <v>20</v>
      </c>
      <c r="G15" s="9" t="s">
        <v>21</v>
      </c>
      <c r="H15" s="10" t="s">
        <v>43</v>
      </c>
      <c r="I15" s="11"/>
      <c r="L15" s="69"/>
    </row>
    <row r="16" spans="1:12" ht="15" customHeight="1" x14ac:dyDescent="0.25">
      <c r="A16" s="9">
        <v>562</v>
      </c>
      <c r="B16" s="10">
        <v>103616</v>
      </c>
      <c r="C16" s="11" t="s">
        <v>24</v>
      </c>
      <c r="D16" s="10" t="s">
        <v>47</v>
      </c>
      <c r="E16" s="12">
        <v>39451</v>
      </c>
      <c r="F16" s="9" t="s">
        <v>20</v>
      </c>
      <c r="G16" s="9" t="s">
        <v>21</v>
      </c>
      <c r="H16" s="10" t="s">
        <v>43</v>
      </c>
      <c r="I16" s="13"/>
      <c r="L16" s="69" t="s">
        <v>48</v>
      </c>
    </row>
    <row r="17" spans="1:12" ht="15" customHeight="1" x14ac:dyDescent="0.25">
      <c r="A17" s="9">
        <v>1309</v>
      </c>
      <c r="B17" s="10">
        <v>105346</v>
      </c>
      <c r="C17" s="11" t="s">
        <v>24</v>
      </c>
      <c r="D17" s="10" t="s">
        <v>49</v>
      </c>
      <c r="E17" s="12">
        <v>39219</v>
      </c>
      <c r="F17" s="9" t="s">
        <v>11</v>
      </c>
      <c r="G17" s="9" t="s">
        <v>21</v>
      </c>
      <c r="H17" s="10" t="s">
        <v>43</v>
      </c>
      <c r="I17" s="14"/>
      <c r="L17" s="69"/>
    </row>
    <row r="18" spans="1:12" ht="15" customHeight="1" x14ac:dyDescent="0.25">
      <c r="A18" s="9">
        <v>5788</v>
      </c>
      <c r="B18" s="10">
        <v>102469</v>
      </c>
      <c r="C18" s="11" t="s">
        <v>24</v>
      </c>
      <c r="D18" s="10" t="s">
        <v>50</v>
      </c>
      <c r="E18" s="12">
        <v>39550</v>
      </c>
      <c r="F18" s="9" t="s">
        <v>20</v>
      </c>
      <c r="G18" s="9" t="s">
        <v>21</v>
      </c>
      <c r="H18" s="10" t="s">
        <v>43</v>
      </c>
      <c r="I18" s="14"/>
      <c r="L18" s="69"/>
    </row>
    <row r="19" spans="1:12" ht="15" customHeight="1" x14ac:dyDescent="0.25">
      <c r="A19" s="9">
        <v>5812</v>
      </c>
      <c r="B19" s="10">
        <v>101311</v>
      </c>
      <c r="C19" s="11" t="s">
        <v>40</v>
      </c>
      <c r="D19" s="10" t="s">
        <v>51</v>
      </c>
      <c r="E19" s="12">
        <v>38692</v>
      </c>
      <c r="F19" s="9" t="s">
        <v>20</v>
      </c>
      <c r="G19" s="9" t="s">
        <v>21</v>
      </c>
      <c r="H19" s="10" t="s">
        <v>43</v>
      </c>
      <c r="I19" s="11"/>
      <c r="L19" s="16"/>
    </row>
    <row r="20" spans="1:12" ht="15" customHeight="1" x14ac:dyDescent="0.25">
      <c r="A20" s="9">
        <v>5794</v>
      </c>
      <c r="B20" s="9"/>
      <c r="C20" s="11" t="s">
        <v>24</v>
      </c>
      <c r="D20" s="63" t="s">
        <v>52</v>
      </c>
      <c r="E20" s="64">
        <v>39763</v>
      </c>
      <c r="F20" s="9" t="s">
        <v>11</v>
      </c>
      <c r="G20" s="9"/>
      <c r="H20" s="10" t="s">
        <v>53</v>
      </c>
      <c r="I20" s="15">
        <v>2.5</v>
      </c>
      <c r="L20" s="2"/>
    </row>
    <row r="21" spans="1:12" ht="15" customHeight="1" x14ac:dyDescent="0.25">
      <c r="A21" s="9">
        <v>1039</v>
      </c>
      <c r="B21" s="10">
        <v>105730</v>
      </c>
      <c r="C21" s="11" t="s">
        <v>15</v>
      </c>
      <c r="D21" s="10" t="s">
        <v>54</v>
      </c>
      <c r="E21" s="12">
        <v>40099</v>
      </c>
      <c r="F21" s="9" t="s">
        <v>20</v>
      </c>
      <c r="G21" s="9" t="s">
        <v>21</v>
      </c>
      <c r="H21" s="10" t="s">
        <v>55</v>
      </c>
      <c r="I21" s="14"/>
      <c r="L21" s="69" t="s">
        <v>56</v>
      </c>
    </row>
    <row r="22" spans="1:12" ht="15" customHeight="1" x14ac:dyDescent="0.25">
      <c r="A22" s="9">
        <v>1040</v>
      </c>
      <c r="B22" s="10">
        <v>105731</v>
      </c>
      <c r="C22" s="11" t="s">
        <v>15</v>
      </c>
      <c r="D22" s="10" t="s">
        <v>57</v>
      </c>
      <c r="E22" s="12">
        <v>40223</v>
      </c>
      <c r="F22" s="9" t="s">
        <v>20</v>
      </c>
      <c r="G22" s="9" t="s">
        <v>21</v>
      </c>
      <c r="H22" s="10" t="s">
        <v>55</v>
      </c>
      <c r="I22" s="11"/>
      <c r="L22" s="69"/>
    </row>
    <row r="23" spans="1:12" ht="15" customHeight="1" x14ac:dyDescent="0.25">
      <c r="A23" s="9">
        <v>1263</v>
      </c>
      <c r="B23" s="10">
        <v>106201</v>
      </c>
      <c r="C23" s="11" t="s">
        <v>15</v>
      </c>
      <c r="D23" s="10" t="s">
        <v>58</v>
      </c>
      <c r="E23" s="12">
        <v>40261</v>
      </c>
      <c r="F23" s="9" t="s">
        <v>11</v>
      </c>
      <c r="G23" s="9" t="s">
        <v>21</v>
      </c>
      <c r="H23" s="10" t="s">
        <v>55</v>
      </c>
      <c r="I23" s="14"/>
      <c r="L23" s="69"/>
    </row>
    <row r="24" spans="1:12" ht="15" customHeight="1" x14ac:dyDescent="0.25">
      <c r="A24" s="9">
        <v>365</v>
      </c>
      <c r="B24" s="10">
        <v>104276</v>
      </c>
      <c r="C24" s="11" t="s">
        <v>40</v>
      </c>
      <c r="D24" s="10" t="s">
        <v>59</v>
      </c>
      <c r="E24" s="12">
        <v>38710</v>
      </c>
      <c r="F24" s="9" t="s">
        <v>11</v>
      </c>
      <c r="G24" s="9" t="s">
        <v>21</v>
      </c>
      <c r="H24" s="10" t="s">
        <v>55</v>
      </c>
      <c r="I24" s="11"/>
    </row>
    <row r="25" spans="1:12" ht="15" customHeight="1" x14ac:dyDescent="0.25">
      <c r="A25" s="9">
        <v>5865</v>
      </c>
      <c r="B25" s="9"/>
      <c r="C25" s="11" t="s">
        <v>15</v>
      </c>
      <c r="D25" s="61" t="s">
        <v>60</v>
      </c>
      <c r="E25" s="62">
        <v>40252</v>
      </c>
      <c r="F25" s="9" t="s">
        <v>11</v>
      </c>
      <c r="G25" s="9"/>
      <c r="H25" s="10" t="s">
        <v>61</v>
      </c>
      <c r="I25" s="15">
        <v>2.5</v>
      </c>
    </row>
    <row r="26" spans="1:12" ht="15" customHeight="1" x14ac:dyDescent="0.25">
      <c r="A26" s="11">
        <v>5894</v>
      </c>
      <c r="B26" s="11"/>
      <c r="C26" s="11" t="s">
        <v>15</v>
      </c>
      <c r="D26" s="65" t="s">
        <v>62</v>
      </c>
      <c r="E26" s="66">
        <v>40179</v>
      </c>
      <c r="F26" s="11" t="s">
        <v>11</v>
      </c>
      <c r="G26" s="11"/>
      <c r="H26" s="19" t="s">
        <v>61</v>
      </c>
      <c r="I26" s="13"/>
      <c r="L26" s="69" t="s">
        <v>63</v>
      </c>
    </row>
    <row r="27" spans="1:12" ht="15" customHeight="1" x14ac:dyDescent="0.25">
      <c r="A27" s="11">
        <v>5895</v>
      </c>
      <c r="B27" s="11"/>
      <c r="C27" s="11" t="s">
        <v>15</v>
      </c>
      <c r="D27" s="65" t="s">
        <v>64</v>
      </c>
      <c r="E27" s="66">
        <v>39814</v>
      </c>
      <c r="F27" s="11" t="s">
        <v>20</v>
      </c>
      <c r="G27" s="11"/>
      <c r="H27" s="19" t="s">
        <v>61</v>
      </c>
      <c r="I27" s="13"/>
      <c r="L27" s="69"/>
    </row>
    <row r="28" spans="1:12" x14ac:dyDescent="0.25">
      <c r="A28" s="9">
        <v>5897</v>
      </c>
      <c r="B28" s="9"/>
      <c r="C28" s="11" t="s">
        <v>15</v>
      </c>
      <c r="D28" s="61" t="s">
        <v>65</v>
      </c>
      <c r="E28" s="64">
        <v>39925</v>
      </c>
      <c r="F28" s="9" t="s">
        <v>11</v>
      </c>
      <c r="G28" s="9"/>
      <c r="H28" s="10" t="s">
        <v>61</v>
      </c>
      <c r="I28" s="15">
        <v>2.5</v>
      </c>
      <c r="L28" s="69"/>
    </row>
    <row r="29" spans="1:12" ht="15" customHeight="1" x14ac:dyDescent="0.25">
      <c r="A29" s="9">
        <v>5892</v>
      </c>
      <c r="B29" s="9"/>
      <c r="C29" s="11" t="s">
        <v>9</v>
      </c>
      <c r="D29" s="20" t="s">
        <v>66</v>
      </c>
      <c r="E29" s="21">
        <v>40590</v>
      </c>
      <c r="F29" s="9" t="s">
        <v>20</v>
      </c>
      <c r="G29" s="9" t="s">
        <v>21</v>
      </c>
      <c r="H29" s="10" t="s">
        <v>67</v>
      </c>
      <c r="I29" s="15"/>
      <c r="K29" s="22"/>
    </row>
    <row r="30" spans="1:12" ht="15" customHeight="1" x14ac:dyDescent="0.25">
      <c r="A30" s="11">
        <v>5890</v>
      </c>
      <c r="B30" s="11"/>
      <c r="C30" s="11" t="s">
        <v>15</v>
      </c>
      <c r="D30" s="17" t="s">
        <v>68</v>
      </c>
      <c r="E30" s="18">
        <v>39814</v>
      </c>
      <c r="F30" s="11" t="s">
        <v>11</v>
      </c>
      <c r="G30" s="11"/>
      <c r="H30" s="19" t="s">
        <v>67</v>
      </c>
      <c r="I30" s="13"/>
      <c r="K30" s="22"/>
      <c r="L30" s="69" t="s">
        <v>69</v>
      </c>
    </row>
    <row r="31" spans="1:12" ht="15" customHeight="1" x14ac:dyDescent="0.25">
      <c r="A31" s="9">
        <v>5783</v>
      </c>
      <c r="B31" s="9"/>
      <c r="C31" s="11" t="s">
        <v>24</v>
      </c>
      <c r="D31" s="20" t="s">
        <v>70</v>
      </c>
      <c r="E31" s="21">
        <v>39559</v>
      </c>
      <c r="F31" s="9" t="s">
        <v>11</v>
      </c>
      <c r="G31" s="9" t="s">
        <v>21</v>
      </c>
      <c r="H31" s="10" t="s">
        <v>67</v>
      </c>
      <c r="I31" s="15"/>
      <c r="L31" s="69"/>
    </row>
    <row r="32" spans="1:12" ht="15" customHeight="1" x14ac:dyDescent="0.25">
      <c r="A32" s="9">
        <v>5891</v>
      </c>
      <c r="B32" s="9"/>
      <c r="C32" s="11" t="s">
        <v>24</v>
      </c>
      <c r="D32" s="20" t="s">
        <v>71</v>
      </c>
      <c r="E32" s="21">
        <v>39632</v>
      </c>
      <c r="F32" s="9" t="s">
        <v>20</v>
      </c>
      <c r="G32" s="9" t="s">
        <v>21</v>
      </c>
      <c r="H32" s="10" t="s">
        <v>67</v>
      </c>
      <c r="I32" s="15"/>
    </row>
    <row r="33" spans="1:9" ht="15" customHeight="1" x14ac:dyDescent="0.25">
      <c r="A33" s="9">
        <v>5784</v>
      </c>
      <c r="B33" s="9"/>
      <c r="C33" s="11" t="s">
        <v>40</v>
      </c>
      <c r="D33" s="20" t="s">
        <v>72</v>
      </c>
      <c r="E33" s="21">
        <v>38518</v>
      </c>
      <c r="F33" s="9" t="s">
        <v>20</v>
      </c>
      <c r="G33" s="9" t="s">
        <v>21</v>
      </c>
      <c r="H33" s="10" t="s">
        <v>67</v>
      </c>
      <c r="I33" s="15"/>
    </row>
    <row r="34" spans="1:9" ht="15" customHeight="1" x14ac:dyDescent="0.25">
      <c r="A34" s="9">
        <v>5898</v>
      </c>
      <c r="B34" s="9"/>
      <c r="C34" s="11" t="s">
        <v>9</v>
      </c>
      <c r="D34" s="67" t="s">
        <v>73</v>
      </c>
      <c r="E34" s="68">
        <v>40847</v>
      </c>
      <c r="F34" s="9" t="s">
        <v>20</v>
      </c>
      <c r="G34" s="9" t="s">
        <v>21</v>
      </c>
      <c r="H34" s="10" t="s">
        <v>74</v>
      </c>
      <c r="I34" s="15"/>
    </row>
    <row r="35" spans="1:9" ht="15" customHeight="1" x14ac:dyDescent="0.25">
      <c r="A35" s="9">
        <v>252</v>
      </c>
      <c r="B35" s="10">
        <v>106733</v>
      </c>
      <c r="C35" s="11" t="s">
        <v>9</v>
      </c>
      <c r="D35" s="10" t="s">
        <v>75</v>
      </c>
      <c r="E35" s="12">
        <v>40682</v>
      </c>
      <c r="F35" s="9" t="s">
        <v>20</v>
      </c>
      <c r="G35" s="9" t="s">
        <v>12</v>
      </c>
      <c r="H35" s="10" t="s">
        <v>76</v>
      </c>
      <c r="I35" s="11"/>
    </row>
    <row r="36" spans="1:9" ht="15" customHeight="1" x14ac:dyDescent="0.25">
      <c r="A36" s="9">
        <v>614</v>
      </c>
      <c r="B36" s="10">
        <v>105123</v>
      </c>
      <c r="C36" s="11" t="s">
        <v>9</v>
      </c>
      <c r="D36" s="10" t="s">
        <v>77</v>
      </c>
      <c r="E36" s="12">
        <v>40747</v>
      </c>
      <c r="F36" s="9" t="s">
        <v>11</v>
      </c>
      <c r="G36" s="9" t="s">
        <v>21</v>
      </c>
      <c r="H36" s="10" t="s">
        <v>76</v>
      </c>
      <c r="I36" s="11"/>
    </row>
    <row r="37" spans="1:9" ht="15" customHeight="1" x14ac:dyDescent="0.25">
      <c r="A37" s="9">
        <v>1375</v>
      </c>
      <c r="B37" s="10">
        <v>105491</v>
      </c>
      <c r="C37" s="11" t="s">
        <v>15</v>
      </c>
      <c r="D37" s="10" t="s">
        <v>78</v>
      </c>
      <c r="E37" s="12">
        <v>39949</v>
      </c>
      <c r="F37" s="9" t="s">
        <v>20</v>
      </c>
      <c r="G37" s="9" t="s">
        <v>21</v>
      </c>
      <c r="H37" s="10" t="s">
        <v>76</v>
      </c>
      <c r="I37" s="11"/>
    </row>
    <row r="38" spans="1:9" ht="15" customHeight="1" x14ac:dyDescent="0.25">
      <c r="A38" s="9">
        <v>210</v>
      </c>
      <c r="B38" s="10">
        <v>104185</v>
      </c>
      <c r="C38" s="11" t="s">
        <v>40</v>
      </c>
      <c r="D38" s="10" t="s">
        <v>79</v>
      </c>
      <c r="E38" s="12">
        <v>38917</v>
      </c>
      <c r="F38" s="9" t="s">
        <v>20</v>
      </c>
      <c r="G38" s="9" t="s">
        <v>21</v>
      </c>
      <c r="H38" s="10" t="s">
        <v>76</v>
      </c>
      <c r="I38" s="11"/>
    </row>
    <row r="39" spans="1:9" ht="15" customHeight="1" x14ac:dyDescent="0.25">
      <c r="A39" s="9">
        <v>678</v>
      </c>
      <c r="B39" s="10">
        <v>103704</v>
      </c>
      <c r="C39" s="11" t="s">
        <v>40</v>
      </c>
      <c r="D39" s="10" t="s">
        <v>80</v>
      </c>
      <c r="E39" s="12">
        <v>38886</v>
      </c>
      <c r="F39" s="9" t="s">
        <v>20</v>
      </c>
      <c r="G39" s="9" t="s">
        <v>21</v>
      </c>
      <c r="H39" s="10" t="s">
        <v>76</v>
      </c>
      <c r="I39" s="11"/>
    </row>
    <row r="40" spans="1:9" ht="15" customHeight="1" x14ac:dyDescent="0.25">
      <c r="A40" s="9">
        <v>747</v>
      </c>
      <c r="B40" s="10">
        <v>102409</v>
      </c>
      <c r="C40" s="11" t="s">
        <v>40</v>
      </c>
      <c r="D40" s="10" t="s">
        <v>81</v>
      </c>
      <c r="E40" s="12">
        <v>39021</v>
      </c>
      <c r="F40" s="9" t="s">
        <v>20</v>
      </c>
      <c r="G40" s="9" t="s">
        <v>21</v>
      </c>
      <c r="H40" s="10" t="s">
        <v>76</v>
      </c>
      <c r="I40" s="11"/>
    </row>
    <row r="41" spans="1:9" ht="15" customHeight="1" x14ac:dyDescent="0.25">
      <c r="A41" s="9">
        <v>1250</v>
      </c>
      <c r="B41" s="10">
        <v>106151</v>
      </c>
      <c r="C41" s="11" t="s">
        <v>40</v>
      </c>
      <c r="D41" s="10" t="s">
        <v>82</v>
      </c>
      <c r="E41" s="12">
        <v>39066</v>
      </c>
      <c r="F41" s="9" t="s">
        <v>11</v>
      </c>
      <c r="G41" s="9" t="s">
        <v>21</v>
      </c>
      <c r="H41" s="10" t="s">
        <v>76</v>
      </c>
      <c r="I41" s="11"/>
    </row>
    <row r="42" spans="1:9" ht="15" customHeight="1" x14ac:dyDescent="0.25">
      <c r="A42" s="74">
        <v>5802</v>
      </c>
      <c r="B42" s="61"/>
      <c r="C42" s="75" t="s">
        <v>9</v>
      </c>
      <c r="D42" s="61" t="s">
        <v>83</v>
      </c>
      <c r="E42" s="62">
        <v>40830</v>
      </c>
      <c r="F42" s="74" t="s">
        <v>20</v>
      </c>
      <c r="G42" s="74" t="s">
        <v>21</v>
      </c>
      <c r="H42" s="61" t="s">
        <v>76</v>
      </c>
      <c r="I42" s="71" t="s">
        <v>132</v>
      </c>
    </row>
    <row r="43" spans="1:9" ht="15" customHeight="1" x14ac:dyDescent="0.25">
      <c r="A43" s="74">
        <v>5803</v>
      </c>
      <c r="B43" s="61"/>
      <c r="C43" s="75" t="s">
        <v>15</v>
      </c>
      <c r="D43" s="61" t="s">
        <v>84</v>
      </c>
      <c r="E43" s="62">
        <v>40284</v>
      </c>
      <c r="F43" s="74" t="s">
        <v>20</v>
      </c>
      <c r="G43" s="74" t="s">
        <v>21</v>
      </c>
      <c r="H43" s="61" t="s">
        <v>76</v>
      </c>
      <c r="I43" s="72"/>
    </row>
    <row r="44" spans="1:9" ht="15" customHeight="1" x14ac:dyDescent="0.25">
      <c r="A44" s="74"/>
      <c r="B44" s="61"/>
      <c r="C44" s="75" t="s">
        <v>24</v>
      </c>
      <c r="D44" s="61" t="s">
        <v>85</v>
      </c>
      <c r="E44" s="62">
        <v>39504</v>
      </c>
      <c r="F44" s="74" t="s">
        <v>20</v>
      </c>
      <c r="G44" s="74" t="s">
        <v>21</v>
      </c>
      <c r="H44" s="61" t="s">
        <v>76</v>
      </c>
      <c r="I44" s="72"/>
    </row>
    <row r="45" spans="1:9" ht="15" customHeight="1" x14ac:dyDescent="0.25">
      <c r="A45" s="74">
        <v>5805</v>
      </c>
      <c r="B45" s="61"/>
      <c r="C45" s="75" t="s">
        <v>40</v>
      </c>
      <c r="D45" s="61" t="s">
        <v>86</v>
      </c>
      <c r="E45" s="62">
        <v>38538</v>
      </c>
      <c r="F45" s="74" t="s">
        <v>20</v>
      </c>
      <c r="G45" s="74" t="s">
        <v>12</v>
      </c>
      <c r="H45" s="61" t="s">
        <v>76</v>
      </c>
      <c r="I45" s="73"/>
    </row>
    <row r="46" spans="1:9" ht="15" customHeight="1" x14ac:dyDescent="0.25">
      <c r="A46" s="9">
        <v>1317</v>
      </c>
      <c r="B46" s="10">
        <v>105366</v>
      </c>
      <c r="C46" s="11" t="s">
        <v>9</v>
      </c>
      <c r="D46" s="10" t="s">
        <v>87</v>
      </c>
      <c r="E46" s="12">
        <v>40733</v>
      </c>
      <c r="F46" s="9" t="s">
        <v>11</v>
      </c>
      <c r="G46" s="9" t="s">
        <v>21</v>
      </c>
      <c r="H46" s="10" t="s">
        <v>88</v>
      </c>
      <c r="I46" s="11"/>
    </row>
    <row r="47" spans="1:9" ht="15" customHeight="1" x14ac:dyDescent="0.25">
      <c r="A47" s="9">
        <v>304</v>
      </c>
      <c r="B47" s="10">
        <v>103383</v>
      </c>
      <c r="C47" s="11" t="s">
        <v>24</v>
      </c>
      <c r="D47" s="10" t="s">
        <v>89</v>
      </c>
      <c r="E47" s="12">
        <v>39540</v>
      </c>
      <c r="F47" s="9" t="s">
        <v>20</v>
      </c>
      <c r="G47" s="9" t="s">
        <v>21</v>
      </c>
      <c r="H47" s="10" t="s">
        <v>88</v>
      </c>
      <c r="I47" s="11"/>
    </row>
    <row r="48" spans="1:9" ht="15" customHeight="1" x14ac:dyDescent="0.25">
      <c r="A48" s="9">
        <v>638</v>
      </c>
      <c r="B48" s="10">
        <v>105132</v>
      </c>
      <c r="C48" s="11" t="s">
        <v>24</v>
      </c>
      <c r="D48" s="10" t="s">
        <v>90</v>
      </c>
      <c r="E48" s="12">
        <v>39591</v>
      </c>
      <c r="F48" s="9" t="s">
        <v>11</v>
      </c>
      <c r="G48" s="9" t="s">
        <v>21</v>
      </c>
      <c r="H48" s="10" t="s">
        <v>88</v>
      </c>
      <c r="I48" s="11"/>
    </row>
    <row r="49" spans="1:9" ht="15" customHeight="1" x14ac:dyDescent="0.25">
      <c r="A49" s="9">
        <v>983</v>
      </c>
      <c r="B49" s="10">
        <v>104072</v>
      </c>
      <c r="C49" s="11" t="s">
        <v>24</v>
      </c>
      <c r="D49" s="10" t="s">
        <v>91</v>
      </c>
      <c r="E49" s="12">
        <v>39409</v>
      </c>
      <c r="F49" s="9" t="s">
        <v>11</v>
      </c>
      <c r="G49" s="9" t="s">
        <v>12</v>
      </c>
      <c r="H49" s="10" t="s">
        <v>88</v>
      </c>
      <c r="I49" s="11"/>
    </row>
    <row r="50" spans="1:9" ht="15" customHeight="1" x14ac:dyDescent="0.25">
      <c r="A50" s="9">
        <v>1095</v>
      </c>
      <c r="B50" s="10">
        <v>105893</v>
      </c>
      <c r="C50" s="11" t="s">
        <v>24</v>
      </c>
      <c r="D50" s="10" t="s">
        <v>92</v>
      </c>
      <c r="E50" s="12">
        <v>39341</v>
      </c>
      <c r="F50" s="9" t="s">
        <v>20</v>
      </c>
      <c r="G50" s="9" t="s">
        <v>21</v>
      </c>
      <c r="H50" s="10" t="s">
        <v>88</v>
      </c>
      <c r="I50" s="11"/>
    </row>
    <row r="51" spans="1:9" ht="15" customHeight="1" x14ac:dyDescent="0.25">
      <c r="A51" s="9">
        <v>1120</v>
      </c>
      <c r="B51" s="10">
        <v>105919</v>
      </c>
      <c r="C51" s="11" t="s">
        <v>24</v>
      </c>
      <c r="D51" s="10" t="s">
        <v>93</v>
      </c>
      <c r="E51" s="12">
        <v>39249</v>
      </c>
      <c r="F51" s="9" t="s">
        <v>11</v>
      </c>
      <c r="G51" s="9" t="s">
        <v>12</v>
      </c>
      <c r="H51" s="10" t="s">
        <v>88</v>
      </c>
      <c r="I51" s="11"/>
    </row>
    <row r="52" spans="1:9" ht="15" customHeight="1" x14ac:dyDescent="0.25">
      <c r="A52" s="9">
        <v>187</v>
      </c>
      <c r="B52" s="10">
        <v>102059</v>
      </c>
      <c r="C52" s="11" t="s">
        <v>40</v>
      </c>
      <c r="D52" s="10" t="s">
        <v>94</v>
      </c>
      <c r="E52" s="12">
        <v>38812</v>
      </c>
      <c r="F52" s="9" t="s">
        <v>11</v>
      </c>
      <c r="G52" s="9" t="s">
        <v>21</v>
      </c>
      <c r="H52" s="10" t="s">
        <v>88</v>
      </c>
      <c r="I52" s="14"/>
    </row>
    <row r="53" spans="1:9" ht="15" customHeight="1" x14ac:dyDescent="0.25">
      <c r="A53" s="9">
        <v>1654</v>
      </c>
      <c r="B53" s="10">
        <v>104766</v>
      </c>
      <c r="C53" s="9" t="s">
        <v>95</v>
      </c>
      <c r="D53" s="10" t="s">
        <v>96</v>
      </c>
      <c r="E53" s="12">
        <v>37728</v>
      </c>
      <c r="F53" s="9" t="s">
        <v>20</v>
      </c>
      <c r="G53" s="9" t="s">
        <v>21</v>
      </c>
      <c r="H53" s="10" t="s">
        <v>97</v>
      </c>
      <c r="I53" s="11"/>
    </row>
    <row r="54" spans="1:9" ht="15" customHeight="1" x14ac:dyDescent="0.25">
      <c r="A54" s="9">
        <v>5796</v>
      </c>
      <c r="B54" s="10"/>
      <c r="C54" s="11" t="s">
        <v>9</v>
      </c>
      <c r="D54" s="76" t="s">
        <v>98</v>
      </c>
      <c r="E54" s="77">
        <v>41315</v>
      </c>
      <c r="F54" s="9" t="s">
        <v>11</v>
      </c>
      <c r="G54" s="9" t="s">
        <v>12</v>
      </c>
      <c r="H54" s="10" t="s">
        <v>99</v>
      </c>
      <c r="I54" s="15">
        <v>2.5</v>
      </c>
    </row>
    <row r="55" spans="1:9" ht="15" customHeight="1" x14ac:dyDescent="0.25">
      <c r="A55" s="9">
        <v>1193</v>
      </c>
      <c r="B55" s="10"/>
      <c r="C55" s="11" t="s">
        <v>15</v>
      </c>
      <c r="D55" s="10" t="s">
        <v>100</v>
      </c>
      <c r="E55" s="12">
        <v>39947</v>
      </c>
      <c r="F55" s="9" t="s">
        <v>11</v>
      </c>
      <c r="G55" s="9" t="s">
        <v>12</v>
      </c>
      <c r="H55" s="10" t="s">
        <v>99</v>
      </c>
      <c r="I55" s="15">
        <v>2.5</v>
      </c>
    </row>
    <row r="56" spans="1:9" ht="15" customHeight="1" x14ac:dyDescent="0.25">
      <c r="A56" s="9"/>
      <c r="B56" s="10"/>
      <c r="C56" s="11" t="s">
        <v>40</v>
      </c>
      <c r="D56" s="10" t="s">
        <v>101</v>
      </c>
      <c r="E56" s="12">
        <v>38483</v>
      </c>
      <c r="F56" s="9" t="s">
        <v>11</v>
      </c>
      <c r="G56" s="9" t="s">
        <v>21</v>
      </c>
      <c r="H56" s="10" t="s">
        <v>99</v>
      </c>
      <c r="I56" s="15">
        <v>2.5</v>
      </c>
    </row>
    <row r="57" spans="1:9" ht="15" customHeight="1" x14ac:dyDescent="0.25">
      <c r="A57" s="9">
        <v>1026</v>
      </c>
      <c r="B57" s="10">
        <v>105697</v>
      </c>
      <c r="C57" s="11" t="s">
        <v>9</v>
      </c>
      <c r="D57" s="10" t="s">
        <v>102</v>
      </c>
      <c r="E57" s="12">
        <v>40898</v>
      </c>
      <c r="F57" s="9" t="s">
        <v>11</v>
      </c>
      <c r="G57" s="9" t="s">
        <v>21</v>
      </c>
      <c r="H57" s="10" t="s">
        <v>103</v>
      </c>
      <c r="I57" s="11"/>
    </row>
    <row r="58" spans="1:9" ht="15" customHeight="1" x14ac:dyDescent="0.25">
      <c r="A58" s="9">
        <v>1412</v>
      </c>
      <c r="B58" s="10">
        <v>106411</v>
      </c>
      <c r="C58" s="11" t="s">
        <v>9</v>
      </c>
      <c r="D58" s="10" t="s">
        <v>104</v>
      </c>
      <c r="E58" s="12">
        <v>41205</v>
      </c>
      <c r="F58" s="9" t="s">
        <v>11</v>
      </c>
      <c r="G58" s="9" t="s">
        <v>21</v>
      </c>
      <c r="H58" s="10" t="s">
        <v>103</v>
      </c>
      <c r="I58" s="13"/>
    </row>
    <row r="59" spans="1:9" ht="15" customHeight="1" x14ac:dyDescent="0.25">
      <c r="A59" s="9">
        <v>1419</v>
      </c>
      <c r="B59" s="10">
        <v>106418</v>
      </c>
      <c r="C59" s="11" t="s">
        <v>9</v>
      </c>
      <c r="D59" s="10" t="s">
        <v>105</v>
      </c>
      <c r="E59" s="12">
        <v>41136</v>
      </c>
      <c r="F59" s="9" t="s">
        <v>11</v>
      </c>
      <c r="G59" s="9" t="s">
        <v>21</v>
      </c>
      <c r="H59" s="10" t="s">
        <v>103</v>
      </c>
      <c r="I59" s="13"/>
    </row>
    <row r="60" spans="1:9" ht="15" customHeight="1" x14ac:dyDescent="0.25">
      <c r="A60" s="9">
        <v>1532</v>
      </c>
      <c r="B60" s="10">
        <v>104439</v>
      </c>
      <c r="C60" s="9" t="s">
        <v>95</v>
      </c>
      <c r="D60" s="10" t="s">
        <v>106</v>
      </c>
      <c r="E60" s="12">
        <v>37985</v>
      </c>
      <c r="F60" s="9" t="s">
        <v>20</v>
      </c>
      <c r="G60" s="9" t="s">
        <v>21</v>
      </c>
      <c r="H60" s="10" t="s">
        <v>103</v>
      </c>
      <c r="I60" s="11"/>
    </row>
    <row r="61" spans="1:9" x14ac:dyDescent="0.25">
      <c r="A61" s="9">
        <v>1745</v>
      </c>
      <c r="B61" s="10">
        <v>106450</v>
      </c>
      <c r="C61" s="9" t="s">
        <v>95</v>
      </c>
      <c r="D61" s="10" t="s">
        <v>107</v>
      </c>
      <c r="E61" s="12">
        <v>37909</v>
      </c>
      <c r="F61" s="9" t="s">
        <v>20</v>
      </c>
      <c r="G61" s="9" t="s">
        <v>21</v>
      </c>
      <c r="H61" s="10" t="s">
        <v>103</v>
      </c>
      <c r="I61" s="14"/>
    </row>
    <row r="62" spans="1:9" ht="15" customHeight="1" x14ac:dyDescent="0.25">
      <c r="A62" s="9">
        <v>1413</v>
      </c>
      <c r="B62" s="10">
        <v>106412</v>
      </c>
      <c r="C62" s="11" t="s">
        <v>15</v>
      </c>
      <c r="D62" s="10" t="s">
        <v>108</v>
      </c>
      <c r="E62" s="12">
        <v>40490</v>
      </c>
      <c r="F62" s="9" t="s">
        <v>11</v>
      </c>
      <c r="G62" s="9" t="s">
        <v>21</v>
      </c>
      <c r="H62" s="10" t="s">
        <v>103</v>
      </c>
      <c r="I62" s="14"/>
    </row>
    <row r="63" spans="1:9" ht="15" customHeight="1" x14ac:dyDescent="0.25">
      <c r="A63" s="9">
        <v>1418</v>
      </c>
      <c r="B63" s="10">
        <v>106417</v>
      </c>
      <c r="C63" s="11" t="s">
        <v>15</v>
      </c>
      <c r="D63" s="10" t="s">
        <v>109</v>
      </c>
      <c r="E63" s="12">
        <v>40228</v>
      </c>
      <c r="F63" s="9" t="s">
        <v>20</v>
      </c>
      <c r="G63" s="9" t="s">
        <v>21</v>
      </c>
      <c r="H63" s="10" t="s">
        <v>103</v>
      </c>
      <c r="I63" s="11"/>
    </row>
    <row r="64" spans="1:9" ht="15" customHeight="1" x14ac:dyDescent="0.25">
      <c r="A64" s="9">
        <v>1421</v>
      </c>
      <c r="B64" s="10">
        <v>106420</v>
      </c>
      <c r="C64" s="11" t="s">
        <v>15</v>
      </c>
      <c r="D64" s="10" t="s">
        <v>110</v>
      </c>
      <c r="E64" s="12">
        <v>40265</v>
      </c>
      <c r="F64" s="9" t="s">
        <v>11</v>
      </c>
      <c r="G64" s="9" t="s">
        <v>21</v>
      </c>
      <c r="H64" s="10" t="s">
        <v>103</v>
      </c>
      <c r="I64" s="13"/>
    </row>
    <row r="65" spans="1:9" ht="15" customHeight="1" x14ac:dyDescent="0.25">
      <c r="A65" s="9">
        <v>167</v>
      </c>
      <c r="B65" s="10">
        <v>103871</v>
      </c>
      <c r="C65" s="11" t="s">
        <v>24</v>
      </c>
      <c r="D65" s="10" t="s">
        <v>111</v>
      </c>
      <c r="E65" s="12">
        <v>39515</v>
      </c>
      <c r="F65" s="9" t="s">
        <v>20</v>
      </c>
      <c r="G65" s="9" t="s">
        <v>21</v>
      </c>
      <c r="H65" s="10" t="s">
        <v>103</v>
      </c>
      <c r="I65" s="14"/>
    </row>
    <row r="66" spans="1:9" ht="15" customHeight="1" x14ac:dyDescent="0.25">
      <c r="A66" s="9">
        <v>1012</v>
      </c>
      <c r="B66" s="10">
        <v>105555</v>
      </c>
      <c r="C66" s="11" t="s">
        <v>24</v>
      </c>
      <c r="D66" s="10" t="s">
        <v>112</v>
      </c>
      <c r="E66" s="12">
        <v>39224</v>
      </c>
      <c r="F66" s="9" t="s">
        <v>11</v>
      </c>
      <c r="G66" s="9" t="s">
        <v>21</v>
      </c>
      <c r="H66" s="10" t="s">
        <v>103</v>
      </c>
      <c r="I66" s="11"/>
    </row>
    <row r="67" spans="1:9" ht="15" customHeight="1" x14ac:dyDescent="0.25">
      <c r="A67" s="9">
        <v>1361</v>
      </c>
      <c r="B67" s="10">
        <v>105469</v>
      </c>
      <c r="C67" s="11" t="s">
        <v>24</v>
      </c>
      <c r="D67" s="10" t="s">
        <v>113</v>
      </c>
      <c r="E67" s="12">
        <v>39721</v>
      </c>
      <c r="F67" s="9" t="s">
        <v>11</v>
      </c>
      <c r="G67" s="9" t="s">
        <v>21</v>
      </c>
      <c r="H67" s="10" t="s">
        <v>103</v>
      </c>
      <c r="I67" s="11"/>
    </row>
    <row r="68" spans="1:9" ht="15" customHeight="1" x14ac:dyDescent="0.25">
      <c r="A68" s="9">
        <v>1337</v>
      </c>
      <c r="B68" s="10">
        <v>105409</v>
      </c>
      <c r="C68" s="11" t="s">
        <v>40</v>
      </c>
      <c r="D68" s="10" t="s">
        <v>114</v>
      </c>
      <c r="E68" s="12">
        <v>38422</v>
      </c>
      <c r="F68" s="9" t="s">
        <v>20</v>
      </c>
      <c r="G68" s="9" t="s">
        <v>21</v>
      </c>
      <c r="H68" s="10" t="s">
        <v>103</v>
      </c>
      <c r="I68" s="11"/>
    </row>
  </sheetData>
  <autoFilter ref="A1:I68"/>
  <mergeCells count="7">
    <mergeCell ref="I42:I45"/>
    <mergeCell ref="L30:L31"/>
    <mergeCell ref="L9:L11"/>
    <mergeCell ref="L13:L15"/>
    <mergeCell ref="L16:L18"/>
    <mergeCell ref="L21:L23"/>
    <mergeCell ref="L26:L28"/>
  </mergeCells>
  <printOptions horizontalCentered="1"/>
  <pageMargins left="0.35416666666666702" right="0.15763888888888899" top="0.35416666666666702" bottom="0.15763888888888899" header="0.51180555555555496" footer="0.51180555555555496"/>
  <pageSetup paperSize="9" scale="60" firstPageNumber="0" orientation="portrait" horizontalDpi="300" verticalDpi="300"/>
  <rowBreaks count="1" manualBreakCount="1">
    <brk id="6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106"/>
  <sheetViews>
    <sheetView tabSelected="1" topLeftCell="A73" zoomScaleNormal="100" workbookViewId="0">
      <selection activeCell="K78" sqref="K78"/>
    </sheetView>
  </sheetViews>
  <sheetFormatPr defaultColWidth="9" defaultRowHeight="15.75" x14ac:dyDescent="0.25"/>
  <cols>
    <col min="1" max="1" width="5.28515625" style="4" customWidth="1"/>
    <col min="2" max="2" width="7.7109375" style="23" customWidth="1"/>
    <col min="3" max="3" width="7.7109375" style="4" customWidth="1"/>
    <col min="4" max="4" width="8.140625" style="4" customWidth="1"/>
    <col min="5" max="5" width="25.5703125" style="4" bestFit="1" customWidth="1"/>
    <col min="6" max="6" width="8.140625" style="4" customWidth="1"/>
    <col min="7" max="7" width="45.42578125" style="4" bestFit="1" customWidth="1"/>
    <col min="8" max="8" width="9.140625" style="1" bestFit="1" customWidth="1"/>
    <col min="9" max="9" width="7.85546875" style="1" bestFit="1" customWidth="1"/>
    <col min="10" max="1011" width="9" style="4"/>
    <col min="1012" max="1024" width="9.140625" style="24" customWidth="1"/>
  </cols>
  <sheetData>
    <row r="1" spans="1:9" ht="18" customHeight="1" x14ac:dyDescent="0.25">
      <c r="A1" s="25" t="s">
        <v>115</v>
      </c>
      <c r="B1" s="26"/>
      <c r="C1" s="27"/>
      <c r="D1" s="27"/>
      <c r="E1" s="25"/>
      <c r="F1" s="25"/>
      <c r="G1" s="25"/>
      <c r="H1" s="28"/>
      <c r="I1" s="29"/>
    </row>
    <row r="2" spans="1:9" ht="18" customHeight="1" x14ac:dyDescent="0.25">
      <c r="A2" s="25" t="s">
        <v>116</v>
      </c>
      <c r="B2" s="26"/>
      <c r="C2" s="27"/>
      <c r="D2" s="27"/>
      <c r="E2" s="25"/>
      <c r="F2" s="25"/>
      <c r="G2" s="25"/>
      <c r="H2" s="28"/>
      <c r="I2" s="30"/>
    </row>
    <row r="3" spans="1:9" ht="18" customHeight="1" x14ac:dyDescent="0.25">
      <c r="A3" s="31"/>
      <c r="B3" s="31"/>
      <c r="C3" s="31"/>
      <c r="D3" s="31"/>
      <c r="E3" s="31"/>
      <c r="F3" s="32"/>
      <c r="I3" s="31"/>
    </row>
    <row r="4" spans="1:9" x14ac:dyDescent="0.25">
      <c r="A4" s="33" t="s">
        <v>117</v>
      </c>
      <c r="B4" s="33"/>
      <c r="C4" s="33"/>
      <c r="D4" s="33"/>
      <c r="E4" s="33"/>
      <c r="F4" s="33"/>
      <c r="G4" s="33"/>
      <c r="H4" s="34"/>
      <c r="I4" s="33"/>
    </row>
    <row r="5" spans="1:9" x14ac:dyDescent="0.25">
      <c r="A5" s="35" t="s">
        <v>118</v>
      </c>
      <c r="B5" s="35" t="s">
        <v>0</v>
      </c>
      <c r="C5" s="35" t="s">
        <v>1</v>
      </c>
      <c r="D5" s="35" t="s">
        <v>2</v>
      </c>
      <c r="E5" s="35" t="s">
        <v>3</v>
      </c>
      <c r="F5" s="35" t="s">
        <v>5</v>
      </c>
      <c r="G5" s="36" t="s">
        <v>7</v>
      </c>
      <c r="H5" s="37" t="s">
        <v>119</v>
      </c>
      <c r="I5" s="35" t="s">
        <v>120</v>
      </c>
    </row>
    <row r="6" spans="1:9" ht="18" customHeight="1" x14ac:dyDescent="0.25">
      <c r="A6" s="11">
        <v>1</v>
      </c>
      <c r="B6" s="38">
        <v>5802</v>
      </c>
      <c r="C6" s="11">
        <f>IFERROR((VLOOKUP(B6,INSCRITOS!A:B,2,0)),"")</f>
        <v>0</v>
      </c>
      <c r="D6" s="11" t="str">
        <f>IFERROR((VLOOKUP(B6,INSCRITOS!A:C,3,0)),"")</f>
        <v>BENJ</v>
      </c>
      <c r="E6" s="19" t="str">
        <f>IFERROR((VLOOKUP(B6,INSCRITOS!A:D,4,0)),"")</f>
        <v>Miguel Revytskyy</v>
      </c>
      <c r="F6" s="11" t="str">
        <f>IFERROR((VLOOKUP(B6,INSCRITOS!A:F,6,0)),"")</f>
        <v>M</v>
      </c>
      <c r="G6" s="39" t="str">
        <f>IFERROR((VLOOKUP(B6,INSCRITOS!A:H,8,0)),"")</f>
        <v>Escola Triatlo Santo António Évora</v>
      </c>
      <c r="H6" s="40">
        <v>5.9050925925925905E-4</v>
      </c>
      <c r="I6" s="41">
        <v>100</v>
      </c>
    </row>
    <row r="7" spans="1:9" ht="18" customHeight="1" x14ac:dyDescent="0.25">
      <c r="A7" s="11">
        <v>2</v>
      </c>
      <c r="B7" s="38">
        <v>5898</v>
      </c>
      <c r="C7" s="11">
        <f>IFERROR((VLOOKUP(B7,INSCRITOS!A:B,2,0)),"")</f>
        <v>0</v>
      </c>
      <c r="D7" s="11" t="str">
        <f>IFERROR((VLOOKUP(B7,INSCRITOS!A:C,3,0)),"")</f>
        <v>BENJ</v>
      </c>
      <c r="E7" s="19" t="str">
        <f>IFERROR((VLOOKUP(B7,INSCRITOS!A:D,4,0)),"")</f>
        <v xml:space="preserve">Mateus Gonçalves Ventura </v>
      </c>
      <c r="F7" s="11" t="str">
        <f>IFERROR((VLOOKUP(B7,INSCRITOS!A:F,6,0)),"")</f>
        <v>M</v>
      </c>
      <c r="G7" s="39" t="str">
        <f>IFERROR((VLOOKUP(B7,INSCRITOS!A:H,8,0)),"")</f>
        <v>Escola Triatlo Palmela Desporto/ Não federado</v>
      </c>
      <c r="H7" s="40">
        <v>7.2175925925925901E-4</v>
      </c>
      <c r="I7" s="41">
        <v>0</v>
      </c>
    </row>
    <row r="8" spans="1:9" ht="18" customHeight="1" x14ac:dyDescent="0.25">
      <c r="A8" s="11">
        <v>3</v>
      </c>
      <c r="B8" s="38">
        <v>252</v>
      </c>
      <c r="C8" s="11">
        <f>IFERROR((VLOOKUP(B8,INSCRITOS!A:B,2,0)),"")</f>
        <v>106733</v>
      </c>
      <c r="D8" s="11" t="str">
        <f>IFERROR((VLOOKUP(B8,INSCRITOS!A:C,3,0)),"")</f>
        <v>BENJ</v>
      </c>
      <c r="E8" s="19" t="str">
        <f>IFERROR((VLOOKUP(B8,INSCRITOS!A:D,4,0)),"")</f>
        <v>Miguel Neto</v>
      </c>
      <c r="F8" s="11" t="str">
        <f>IFERROR((VLOOKUP(B8,INSCRITOS!A:F,6,0)),"")</f>
        <v>M</v>
      </c>
      <c r="G8" s="39" t="str">
        <f>IFERROR((VLOOKUP(B8,INSCRITOS!A:H,8,0)),"")</f>
        <v>Escola Triatlo Santo António Évora</v>
      </c>
      <c r="H8" s="40">
        <v>8.4513888888888898E-4</v>
      </c>
      <c r="I8" s="41">
        <v>99</v>
      </c>
    </row>
    <row r="9" spans="1:9" ht="18" customHeight="1" x14ac:dyDescent="0.25">
      <c r="A9" s="11">
        <v>4</v>
      </c>
      <c r="B9" s="38">
        <v>1231</v>
      </c>
      <c r="C9" s="11">
        <f>IFERROR((VLOOKUP(B9,INSCRITOS!A:B,2,0)),"")</f>
        <v>106119</v>
      </c>
      <c r="D9" s="11" t="str">
        <f>IFERROR((VLOOKUP(B9,INSCRITOS!A:C,3,0)),"")</f>
        <v>BENJ</v>
      </c>
      <c r="E9" s="19" t="str">
        <f>IFERROR((VLOOKUP(B9,INSCRITOS!A:D,4,0)),"")</f>
        <v>Ivan Fragoso</v>
      </c>
      <c r="F9" s="11" t="str">
        <f>IFERROR((VLOOKUP(B9,INSCRITOS!A:F,6,0)),"")</f>
        <v>M</v>
      </c>
      <c r="G9" s="39" t="str">
        <f>IFERROR((VLOOKUP(B9,INSCRITOS!A:H,8,0)),"")</f>
        <v>Associação Naval Amorense</v>
      </c>
      <c r="H9" s="40">
        <v>8.4421296296296295E-4</v>
      </c>
      <c r="I9" s="41">
        <v>98</v>
      </c>
    </row>
    <row r="10" spans="1:9" ht="18" customHeight="1" x14ac:dyDescent="0.25">
      <c r="A10" s="11">
        <v>5</v>
      </c>
      <c r="B10" s="38">
        <v>5892</v>
      </c>
      <c r="C10" s="11">
        <f>IFERROR((VLOOKUP(B10,INSCRITOS!A:B,2,0)),"")</f>
        <v>0</v>
      </c>
      <c r="D10" s="11" t="str">
        <f>IFERROR((VLOOKUP(B10,INSCRITOS!A:C,3,0)),"")</f>
        <v>BENJ</v>
      </c>
      <c r="E10" s="19" t="str">
        <f>IFERROR((VLOOKUP(B10,INSCRITOS!A:D,4,0)),"")</f>
        <v xml:space="preserve">Arnaldo Amândio Camões </v>
      </c>
      <c r="F10" s="11" t="str">
        <f>IFERROR((VLOOKUP(B10,INSCRITOS!A:F,6,0)),"")</f>
        <v>M</v>
      </c>
      <c r="G10" s="39" t="str">
        <f>IFERROR((VLOOKUP(B10,INSCRITOS!A:H,8,0)),"")</f>
        <v>Escola Triatlo Palmela Desporto</v>
      </c>
      <c r="H10" s="40">
        <v>7.03703703703704E-4</v>
      </c>
      <c r="I10" s="41">
        <v>97</v>
      </c>
    </row>
    <row r="11" spans="1:9" ht="18" customHeight="1" x14ac:dyDescent="0.25">
      <c r="A11" s="11">
        <v>6</v>
      </c>
      <c r="B11" s="38">
        <v>5810</v>
      </c>
      <c r="C11" s="11">
        <f>IFERROR((VLOOKUP(B11,INSCRITOS!A:B,2,0)),"")</f>
        <v>0</v>
      </c>
      <c r="D11" s="11" t="str">
        <f>IFERROR((VLOOKUP(B11,INSCRITOS!A:C,3,0)),"")</f>
        <v>BENJ</v>
      </c>
      <c r="E11" s="19" t="str">
        <f>IFERROR((VLOOKUP(B11,INSCRITOS!A:D,4,0)),"")</f>
        <v>Rafael Romão Pinela</v>
      </c>
      <c r="F11" s="11" t="str">
        <f>IFERROR((VLOOKUP(B11,INSCRITOS!A:F,6,0)),"")</f>
        <v>M</v>
      </c>
      <c r="G11" s="39" t="str">
        <f>IFERROR((VLOOKUP(B11,INSCRITOS!A:H,8,0)),"")</f>
        <v>AMICICLO GRÂNDOLA/ Não federado</v>
      </c>
      <c r="H11" s="40">
        <v>9.0254629629629604E-4</v>
      </c>
      <c r="I11" s="41">
        <v>0</v>
      </c>
    </row>
    <row r="12" spans="1:9" ht="18" customHeight="1" x14ac:dyDescent="0.25">
      <c r="A12" s="1"/>
      <c r="C12" s="1"/>
      <c r="D12" s="1"/>
      <c r="F12" s="1"/>
      <c r="I12" s="32"/>
    </row>
    <row r="13" spans="1:9" ht="18" customHeight="1" x14ac:dyDescent="0.25">
      <c r="A13" s="1"/>
      <c r="C13" s="1"/>
      <c r="D13" s="1"/>
      <c r="F13" s="1"/>
    </row>
    <row r="14" spans="1:9" ht="18" customHeight="1" x14ac:dyDescent="0.25">
      <c r="A14" s="33" t="s">
        <v>121</v>
      </c>
      <c r="B14" s="33"/>
      <c r="C14" s="33"/>
      <c r="D14" s="33"/>
      <c r="E14" s="33"/>
      <c r="F14" s="33"/>
      <c r="G14" s="33"/>
      <c r="I14" s="33"/>
    </row>
    <row r="15" spans="1:9" x14ac:dyDescent="0.25">
      <c r="A15" s="35" t="s">
        <v>118</v>
      </c>
      <c r="B15" s="35" t="s">
        <v>0</v>
      </c>
      <c r="C15" s="35" t="s">
        <v>1</v>
      </c>
      <c r="D15" s="35" t="s">
        <v>2</v>
      </c>
      <c r="E15" s="35" t="s">
        <v>3</v>
      </c>
      <c r="F15" s="35" t="s">
        <v>5</v>
      </c>
      <c r="G15" s="35" t="s">
        <v>7</v>
      </c>
      <c r="H15" s="37" t="s">
        <v>119</v>
      </c>
      <c r="I15" s="35" t="s">
        <v>120</v>
      </c>
    </row>
    <row r="16" spans="1:9" ht="18" customHeight="1" x14ac:dyDescent="0.25">
      <c r="A16" s="42">
        <v>1</v>
      </c>
      <c r="B16" s="38">
        <v>614</v>
      </c>
      <c r="C16" s="11">
        <f>IFERROR((VLOOKUP(B16,INSCRITOS!A:B,2,0)),"")</f>
        <v>105123</v>
      </c>
      <c r="D16" s="11" t="str">
        <f>IFERROR((VLOOKUP(B16,INSCRITOS!A:C,3,0)),"")</f>
        <v>BENJ</v>
      </c>
      <c r="E16" s="19" t="str">
        <f>IFERROR((VLOOKUP(B16,INSCRITOS!A:D,4,0)),"")</f>
        <v>Margarida Magro</v>
      </c>
      <c r="F16" s="11" t="str">
        <f>IFERROR((VLOOKUP(B16,INSCRITOS!A:F,6,0)),"")</f>
        <v>F</v>
      </c>
      <c r="G16" s="19" t="str">
        <f>IFERROR((VLOOKUP(B16,INSCRITOS!A:H,8,0)),"")</f>
        <v>Escola Triatlo Santo António Évora</v>
      </c>
      <c r="H16" s="40">
        <v>5.8391203703703697E-4</v>
      </c>
      <c r="I16" s="41">
        <v>100</v>
      </c>
    </row>
    <row r="17" spans="1:9" ht="18" customHeight="1" x14ac:dyDescent="0.25">
      <c r="A17" s="42">
        <v>2</v>
      </c>
      <c r="B17" s="38">
        <v>5817</v>
      </c>
      <c r="C17" s="11">
        <f>IFERROR((VLOOKUP(B17,INSCRITOS!A:B,2,0)),"")</f>
        <v>106730</v>
      </c>
      <c r="D17" s="11" t="str">
        <f>IFERROR((VLOOKUP(B17,INSCRITOS!A:C,3,0)),"")</f>
        <v>BENJ</v>
      </c>
      <c r="E17" s="19" t="str">
        <f>IFERROR((VLOOKUP(B17,INSCRITOS!A:D,4,0)),"")</f>
        <v>Joana Gomes</v>
      </c>
      <c r="F17" s="11" t="str">
        <f>IFERROR((VLOOKUP(B17,INSCRITOS!A:F,6,0)),"")</f>
        <v>F</v>
      </c>
      <c r="G17" s="19" t="str">
        <f>IFERROR((VLOOKUP(B17,INSCRITOS!A:H,8,0)),"")</f>
        <v>AMICICLO GRÂNDOLA</v>
      </c>
      <c r="H17" s="40">
        <v>6.8842592592592599E-4</v>
      </c>
      <c r="I17" s="41">
        <v>99</v>
      </c>
    </row>
    <row r="18" spans="1:9" ht="18" customHeight="1" x14ac:dyDescent="0.25">
      <c r="A18" s="42">
        <v>3</v>
      </c>
      <c r="B18" s="38">
        <v>1317</v>
      </c>
      <c r="C18" s="11">
        <f>IFERROR((VLOOKUP(B18,INSCRITOS!A:B,2,0)),"")</f>
        <v>105366</v>
      </c>
      <c r="D18" s="11" t="str">
        <f>IFERROR((VLOOKUP(B18,INSCRITOS!A:C,3,0)),"")</f>
        <v>BENJ</v>
      </c>
      <c r="E18" s="19" t="str">
        <f>IFERROR((VLOOKUP(B18,INSCRITOS!A:D,4,0)),"")</f>
        <v>Beatriz Palma</v>
      </c>
      <c r="F18" s="11" t="str">
        <f>IFERROR((VLOOKUP(B18,INSCRITOS!A:F,6,0)),"")</f>
        <v>F</v>
      </c>
      <c r="G18" s="19" t="str">
        <f>IFERROR((VLOOKUP(B18,INSCRITOS!A:H,8,0)),"")</f>
        <v>GDR Manique de Cima/ Outra região</v>
      </c>
      <c r="H18" s="40">
        <v>6.2152777777777803E-4</v>
      </c>
      <c r="I18" s="41">
        <v>0</v>
      </c>
    </row>
    <row r="19" spans="1:9" ht="18" customHeight="1" x14ac:dyDescent="0.25">
      <c r="A19" s="42">
        <v>4</v>
      </c>
      <c r="B19" s="38">
        <v>1419</v>
      </c>
      <c r="C19" s="11">
        <f>IFERROR((VLOOKUP(B19,INSCRITOS!A:B,2,0)),"")</f>
        <v>106418</v>
      </c>
      <c r="D19" s="11" t="str">
        <f>IFERROR((VLOOKUP(B19,INSCRITOS!A:C,3,0)),"")</f>
        <v>BENJ</v>
      </c>
      <c r="E19" s="19" t="str">
        <f>IFERROR((VLOOKUP(B19,INSCRITOS!A:D,4,0)),"")</f>
        <v>Joana Delgado</v>
      </c>
      <c r="F19" s="11" t="str">
        <f>IFERROR((VLOOKUP(B19,INSCRITOS!A:F,6,0)),"")</f>
        <v>F</v>
      </c>
      <c r="G19" s="19" t="str">
        <f>IFERROR((VLOOKUP(B19,INSCRITOS!A:H,8,0)),"")</f>
        <v>REPSOL TRIATLO</v>
      </c>
      <c r="H19" s="40">
        <v>7.5844907407407404E-4</v>
      </c>
      <c r="I19" s="41">
        <v>98</v>
      </c>
    </row>
    <row r="20" spans="1:9" ht="18" customHeight="1" x14ac:dyDescent="0.25">
      <c r="A20" s="42">
        <v>5</v>
      </c>
      <c r="B20" s="38">
        <v>1412</v>
      </c>
      <c r="C20" s="11">
        <f>IFERROR((VLOOKUP(B20,INSCRITOS!A:B,2,0)),"")</f>
        <v>106411</v>
      </c>
      <c r="D20" s="11" t="str">
        <f>IFERROR((VLOOKUP(B20,INSCRITOS!A:C,3,0)),"")</f>
        <v>BENJ</v>
      </c>
      <c r="E20" s="19" t="str">
        <f>IFERROR((VLOOKUP(B20,INSCRITOS!A:D,4,0)),"")</f>
        <v xml:space="preserve">Filipa Rosário </v>
      </c>
      <c r="F20" s="11" t="str">
        <f>IFERROR((VLOOKUP(B20,INSCRITOS!A:F,6,0)),"")</f>
        <v>F</v>
      </c>
      <c r="G20" s="19" t="str">
        <f>IFERROR((VLOOKUP(B20,INSCRITOS!A:H,8,0)),"")</f>
        <v>REPSOL TRIATLO</v>
      </c>
      <c r="H20" s="40">
        <v>7.6365740740740702E-4</v>
      </c>
      <c r="I20" s="41">
        <v>97</v>
      </c>
    </row>
    <row r="21" spans="1:9" ht="18" customHeight="1" x14ac:dyDescent="0.25">
      <c r="A21" s="42">
        <v>6</v>
      </c>
      <c r="B21" s="38">
        <v>5796</v>
      </c>
      <c r="C21" s="11">
        <f>IFERROR((VLOOKUP(B21,INSCRITOS!A:B,2,0)),"")</f>
        <v>0</v>
      </c>
      <c r="D21" s="11" t="str">
        <f>IFERROR((VLOOKUP(B21,INSCRITOS!A:C,3,0)),"")</f>
        <v>BENJ</v>
      </c>
      <c r="E21" s="19" t="str">
        <f>IFERROR((VLOOKUP(B21,INSCRITOS!A:D,4,0)),"")</f>
        <v>Madalena Palma</v>
      </c>
      <c r="F21" s="11" t="str">
        <f>IFERROR((VLOOKUP(B21,INSCRITOS!A:F,6,0)),"")</f>
        <v>F</v>
      </c>
      <c r="G21" s="19" t="str">
        <f>IFERROR((VLOOKUP(B21,INSCRITOS!A:H,8,0)),"")</f>
        <v>Não federado</v>
      </c>
      <c r="H21" s="40">
        <v>7.5844907407407404E-4</v>
      </c>
      <c r="I21" s="41">
        <v>0</v>
      </c>
    </row>
    <row r="22" spans="1:9" ht="18" customHeight="1" x14ac:dyDescent="0.25">
      <c r="A22" s="42">
        <v>7</v>
      </c>
      <c r="B22" s="38">
        <v>1026</v>
      </c>
      <c r="C22" s="11">
        <f>IFERROR((VLOOKUP(B22,INSCRITOS!A:B,2,0)),"")</f>
        <v>105697</v>
      </c>
      <c r="D22" s="11" t="str">
        <f>IFERROR((VLOOKUP(B22,INSCRITOS!A:C,3,0)),"")</f>
        <v>BENJ</v>
      </c>
      <c r="E22" s="19" t="str">
        <f>IFERROR((VLOOKUP(B22,INSCRITOS!A:D,4,0)),"")</f>
        <v>Rafaela Pratas</v>
      </c>
      <c r="F22" s="11" t="str">
        <f>IFERROR((VLOOKUP(B22,INSCRITOS!A:F,6,0)),"")</f>
        <v>F</v>
      </c>
      <c r="G22" s="19" t="str">
        <f>IFERROR((VLOOKUP(B22,INSCRITOS!A:H,8,0)),"")</f>
        <v>REPSOL TRIATLO</v>
      </c>
      <c r="H22" s="40">
        <v>8.9259259259259305E-4</v>
      </c>
      <c r="I22" s="41">
        <v>96</v>
      </c>
    </row>
    <row r="23" spans="1:9" ht="18" customHeight="1" x14ac:dyDescent="0.25">
      <c r="A23" s="42">
        <v>8</v>
      </c>
      <c r="B23" s="38">
        <v>5809</v>
      </c>
      <c r="C23" s="11">
        <f>IFERROR((VLOOKUP(B23,INSCRITOS!A:B,2,0)),"")</f>
        <v>0</v>
      </c>
      <c r="D23" s="11" t="str">
        <f>IFERROR((VLOOKUP(B23,INSCRITOS!A:C,3,0)),"")</f>
        <v>BENJ</v>
      </c>
      <c r="E23" s="19" t="str">
        <f>IFERROR((VLOOKUP(B23,INSCRITOS!A:D,4,0)),"")</f>
        <v>Carolina Luis</v>
      </c>
      <c r="F23" s="11" t="str">
        <f>IFERROR((VLOOKUP(B23,INSCRITOS!A:F,6,0)),"")</f>
        <v>F</v>
      </c>
      <c r="G23" s="19" t="str">
        <f>IFERROR((VLOOKUP(B23,INSCRITOS!A:H,8,0)),"")</f>
        <v>AMICICLO GRÂNDOLA/ Não federado</v>
      </c>
      <c r="H23" s="40">
        <v>1.35138888888889E-3</v>
      </c>
      <c r="I23" s="41">
        <v>0</v>
      </c>
    </row>
    <row r="24" spans="1:9" ht="18" customHeight="1" x14ac:dyDescent="0.25">
      <c r="A24" s="23"/>
      <c r="B24" s="43"/>
      <c r="C24" s="1"/>
      <c r="D24" s="1"/>
      <c r="F24" s="1"/>
      <c r="I24" s="44"/>
    </row>
    <row r="25" spans="1:9" ht="18" customHeight="1" x14ac:dyDescent="0.25">
      <c r="A25" s="1"/>
      <c r="C25" s="1"/>
      <c r="D25" s="1"/>
      <c r="F25" s="1"/>
    </row>
    <row r="26" spans="1:9" ht="18" customHeight="1" x14ac:dyDescent="0.25">
      <c r="A26" s="33" t="s">
        <v>122</v>
      </c>
      <c r="B26" s="33"/>
      <c r="C26" s="33"/>
      <c r="D26" s="33"/>
      <c r="E26" s="33"/>
      <c r="F26" s="33"/>
      <c r="G26" s="33"/>
      <c r="I26" s="33"/>
    </row>
    <row r="27" spans="1:9" x14ac:dyDescent="0.25">
      <c r="A27" s="35" t="s">
        <v>118</v>
      </c>
      <c r="B27" s="35" t="s">
        <v>0</v>
      </c>
      <c r="C27" s="35" t="s">
        <v>1</v>
      </c>
      <c r="D27" s="35" t="s">
        <v>2</v>
      </c>
      <c r="E27" s="35" t="s">
        <v>3</v>
      </c>
      <c r="F27" s="35" t="s">
        <v>5</v>
      </c>
      <c r="G27" s="35" t="s">
        <v>7</v>
      </c>
      <c r="H27" s="37" t="s">
        <v>119</v>
      </c>
      <c r="I27" s="35" t="s">
        <v>120</v>
      </c>
    </row>
    <row r="28" spans="1:9" ht="18" customHeight="1" x14ac:dyDescent="0.25">
      <c r="A28" s="11">
        <v>1</v>
      </c>
      <c r="B28" s="42">
        <v>836</v>
      </c>
      <c r="C28" s="11">
        <f>IFERROR((VLOOKUP(B28,INSCRITOS!A:B,2,0)),"")</f>
        <v>103904</v>
      </c>
      <c r="D28" s="11" t="str">
        <f>IFERROR((VLOOKUP(B28,INSCRITOS!A:C,3,0)),"")</f>
        <v>INF</v>
      </c>
      <c r="E28" s="19" t="str">
        <f>IFERROR((VLOOKUP(B28,INSCRITOS!A:D,4,0)),"")</f>
        <v>Martim Rodrigues</v>
      </c>
      <c r="F28" s="11" t="str">
        <f>IFERROR((VLOOKUP(B28,INSCRITOS!A:F,6,0)),"")</f>
        <v>M</v>
      </c>
      <c r="G28" s="19" t="str">
        <f>IFERROR((VLOOKUP(B28,INSCRITOS!A:H,8,0)),"")</f>
        <v>Associação Naval Amorense</v>
      </c>
      <c r="H28" s="40">
        <v>1.05590277777778E-3</v>
      </c>
      <c r="I28" s="41">
        <v>100</v>
      </c>
    </row>
    <row r="29" spans="1:9" ht="18" customHeight="1" x14ac:dyDescent="0.25">
      <c r="A29" s="11">
        <v>2</v>
      </c>
      <c r="B29" s="42">
        <v>1039</v>
      </c>
      <c r="C29" s="11">
        <f>IFERROR((VLOOKUP(B29,INSCRITOS!A:B,2,0)),"")</f>
        <v>105730</v>
      </c>
      <c r="D29" s="11" t="str">
        <f>IFERROR((VLOOKUP(B29,INSCRITOS!A:C,3,0)),"")</f>
        <v>INF</v>
      </c>
      <c r="E29" s="19" t="str">
        <f>IFERROR((VLOOKUP(B29,INSCRITOS!A:D,4,0)),"")</f>
        <v>Miguel Medronheira</v>
      </c>
      <c r="F29" s="11" t="str">
        <f>IFERROR((VLOOKUP(B29,INSCRITOS!A:F,6,0)),"")</f>
        <v>M</v>
      </c>
      <c r="G29" s="19" t="str">
        <f>IFERROR((VLOOKUP(B29,INSCRITOS!A:H,8,0)),"")</f>
        <v>C. D. R. R. Baixa da Banheira</v>
      </c>
      <c r="H29" s="40">
        <v>1.16412037037037E-3</v>
      </c>
      <c r="I29" s="41">
        <v>99</v>
      </c>
    </row>
    <row r="30" spans="1:9" ht="18" customHeight="1" x14ac:dyDescent="0.25">
      <c r="A30" s="11">
        <v>3</v>
      </c>
      <c r="B30" s="42">
        <v>1375</v>
      </c>
      <c r="C30" s="11">
        <f>IFERROR((VLOOKUP(B30,INSCRITOS!A:B,2,0)),"")</f>
        <v>105491</v>
      </c>
      <c r="D30" s="11" t="str">
        <f>IFERROR((VLOOKUP(B30,INSCRITOS!A:C,3,0)),"")</f>
        <v>INF</v>
      </c>
      <c r="E30" s="19" t="str">
        <f>IFERROR((VLOOKUP(B30,INSCRITOS!A:D,4,0)),"")</f>
        <v>José Pedro Mira</v>
      </c>
      <c r="F30" s="11" t="str">
        <f>IFERROR((VLOOKUP(B30,INSCRITOS!A:F,6,0)),"")</f>
        <v>M</v>
      </c>
      <c r="G30" s="19" t="str">
        <f>IFERROR((VLOOKUP(B30,INSCRITOS!A:H,8,0)),"")</f>
        <v>Escola Triatlo Santo António Évora</v>
      </c>
      <c r="H30" s="40">
        <v>1.2208333333333301E-3</v>
      </c>
      <c r="I30" s="41">
        <v>98</v>
      </c>
    </row>
    <row r="31" spans="1:9" ht="18" customHeight="1" x14ac:dyDescent="0.25">
      <c r="A31" s="11">
        <v>4</v>
      </c>
      <c r="B31" s="42">
        <v>5803</v>
      </c>
      <c r="C31" s="11">
        <f>IFERROR((VLOOKUP(B31,INSCRITOS!A:B,2,0)),"")</f>
        <v>0</v>
      </c>
      <c r="D31" s="11" t="str">
        <f>IFERROR((VLOOKUP(B31,INSCRITOS!A:C,3,0)),"")</f>
        <v>INF</v>
      </c>
      <c r="E31" s="19" t="str">
        <f>IFERROR((VLOOKUP(B31,INSCRITOS!A:D,4,0)),"")</f>
        <v>António Grou</v>
      </c>
      <c r="F31" s="11" t="str">
        <f>IFERROR((VLOOKUP(B31,INSCRITOS!A:F,6,0)),"")</f>
        <v>M</v>
      </c>
      <c r="G31" s="19" t="str">
        <f>IFERROR((VLOOKUP(B31,INSCRITOS!A:H,8,0)),"")</f>
        <v>Escola Triatlo Santo António Évora</v>
      </c>
      <c r="H31" s="40">
        <v>1.1893518518518501E-3</v>
      </c>
      <c r="I31" s="41">
        <v>97</v>
      </c>
    </row>
    <row r="32" spans="1:9" ht="18" customHeight="1" x14ac:dyDescent="0.25">
      <c r="A32" s="11">
        <v>5</v>
      </c>
      <c r="B32" s="42">
        <v>5825</v>
      </c>
      <c r="C32" s="11">
        <f>IFERROR((VLOOKUP(B32,INSCRITOS!A:B,2,0)),"")</f>
        <v>103550</v>
      </c>
      <c r="D32" s="11" t="str">
        <f>IFERROR((VLOOKUP(B32,INSCRITOS!A:C,3,0)),"")</f>
        <v>INIC</v>
      </c>
      <c r="E32" s="19" t="str">
        <f>IFERROR((VLOOKUP(B32,INSCRITOS!A:D,4,0)),"")</f>
        <v>Diogo Gamito</v>
      </c>
      <c r="F32" s="11" t="str">
        <f>IFERROR((VLOOKUP(B32,INSCRITOS!A:F,6,0)),"")</f>
        <v>M</v>
      </c>
      <c r="G32" s="19" t="str">
        <f>IFERROR((VLOOKUP(B32,INSCRITOS!A:H,8,0)),"")</f>
        <v>AMICICLO GRÂNDOLA</v>
      </c>
      <c r="H32" s="40">
        <v>1.1775462962963E-3</v>
      </c>
      <c r="I32" s="41">
        <v>96</v>
      </c>
    </row>
    <row r="33" spans="1:10" ht="18" customHeight="1" x14ac:dyDescent="0.25">
      <c r="A33" s="11">
        <v>6</v>
      </c>
      <c r="B33" s="42">
        <v>5787</v>
      </c>
      <c r="C33" s="11">
        <f>IFERROR((VLOOKUP(B33,INSCRITOS!A:B,2,0)),"")</f>
        <v>103164</v>
      </c>
      <c r="D33" s="11" t="str">
        <f>IFERROR((VLOOKUP(B33,INSCRITOS!A:C,3,0)),"")</f>
        <v>INF</v>
      </c>
      <c r="E33" s="19" t="str">
        <f>IFERROR((VLOOKUP(B33,INSCRITOS!A:D,4,0)),"")</f>
        <v>Denis Fragoso</v>
      </c>
      <c r="F33" s="11" t="str">
        <f>IFERROR((VLOOKUP(B33,INSCRITOS!A:F,6,0)),"")</f>
        <v>M</v>
      </c>
      <c r="G33" s="19" t="str">
        <f>IFERROR((VLOOKUP(B33,INSCRITOS!A:H,8,0)),"")</f>
        <v>Associação Naval Amorense</v>
      </c>
      <c r="H33" s="40">
        <v>1.2819444444444399E-3</v>
      </c>
      <c r="I33" s="41">
        <v>95</v>
      </c>
    </row>
    <row r="34" spans="1:10" ht="18" customHeight="1" x14ac:dyDescent="0.25">
      <c r="A34" s="11"/>
      <c r="B34" s="42">
        <v>5895</v>
      </c>
      <c r="C34" s="11">
        <f>IFERROR((VLOOKUP(B34,INSCRITOS!A:B,2,0)),"")</f>
        <v>0</v>
      </c>
      <c r="D34" s="11" t="str">
        <f>IFERROR((VLOOKUP(B34,INSCRITOS!A:C,3,0)),"")</f>
        <v>INF</v>
      </c>
      <c r="E34" s="19" t="str">
        <f>IFERROR((VLOOKUP(B34,INSCRITOS!A:D,4,0)),"")</f>
        <v>Hélio Mendes</v>
      </c>
      <c r="F34" s="11" t="str">
        <f>IFERROR((VLOOKUP(B34,INSCRITOS!A:F,6,0)),"")</f>
        <v>M</v>
      </c>
      <c r="G34" s="19" t="str">
        <f>IFERROR((VLOOKUP(B34,INSCRITOS!A:H,8,0)),"")</f>
        <v>C. D. R. R. Baixa da Banheira/ Não federado</v>
      </c>
      <c r="H34" s="40"/>
      <c r="I34" s="41"/>
      <c r="J34" s="4" t="s">
        <v>123</v>
      </c>
    </row>
    <row r="35" spans="1:10" ht="18" customHeight="1" x14ac:dyDescent="0.25">
      <c r="A35" s="1"/>
      <c r="C35" s="1"/>
      <c r="D35" s="1"/>
      <c r="F35" s="1"/>
      <c r="I35" s="45"/>
    </row>
    <row r="36" spans="1:10" ht="18" customHeight="1" x14ac:dyDescent="0.25">
      <c r="A36" s="33" t="s">
        <v>124</v>
      </c>
      <c r="B36" s="33"/>
      <c r="C36" s="33"/>
      <c r="D36" s="33"/>
      <c r="E36" s="33"/>
      <c r="F36" s="33"/>
      <c r="G36" s="33"/>
      <c r="I36" s="33"/>
    </row>
    <row r="37" spans="1:10" x14ac:dyDescent="0.25">
      <c r="A37" s="35" t="s">
        <v>118</v>
      </c>
      <c r="B37" s="35" t="s">
        <v>0</v>
      </c>
      <c r="C37" s="35" t="s">
        <v>1</v>
      </c>
      <c r="D37" s="35" t="s">
        <v>2</v>
      </c>
      <c r="E37" s="35" t="s">
        <v>3</v>
      </c>
      <c r="F37" s="35" t="s">
        <v>5</v>
      </c>
      <c r="G37" s="35" t="s">
        <v>7</v>
      </c>
      <c r="H37" s="37" t="s">
        <v>119</v>
      </c>
      <c r="I37" s="35" t="s">
        <v>120</v>
      </c>
    </row>
    <row r="38" spans="1:10" ht="18" customHeight="1" x14ac:dyDescent="0.25">
      <c r="A38" s="11">
        <v>1</v>
      </c>
      <c r="B38" s="46">
        <v>5897</v>
      </c>
      <c r="C38" s="11">
        <f>IFERROR((VLOOKUP(B38,INSCRITOS!A:B,2,0)),"")</f>
        <v>0</v>
      </c>
      <c r="D38" s="11" t="str">
        <f>IFERROR((VLOOKUP(B38,INSCRITOS!A:C,3,0)),"")</f>
        <v>INF</v>
      </c>
      <c r="E38" s="19" t="str">
        <f>IFERROR((VLOOKUP(B38,INSCRITOS!A:D,4,0)),"")</f>
        <v>Matilde Lopes Fialho</v>
      </c>
      <c r="F38" s="11" t="str">
        <f>IFERROR((VLOOKUP(B38,INSCRITOS!A:F,6,0)),"")</f>
        <v>F</v>
      </c>
      <c r="G38" s="19" t="str">
        <f>IFERROR((VLOOKUP(B38,INSCRITOS!A:H,8,0)),"")</f>
        <v>C. D. R. R. Baixa da Banheira/ Não federado</v>
      </c>
      <c r="H38" s="40">
        <v>9.1956018518518504E-4</v>
      </c>
      <c r="I38" s="41">
        <v>0</v>
      </c>
    </row>
    <row r="39" spans="1:10" ht="18" customHeight="1" x14ac:dyDescent="0.25">
      <c r="A39" s="11">
        <v>2</v>
      </c>
      <c r="B39" s="46">
        <v>5865</v>
      </c>
      <c r="C39" s="11">
        <f>IFERROR((VLOOKUP(B39,INSCRITOS!A:B,2,0)),"")</f>
        <v>0</v>
      </c>
      <c r="D39" s="11" t="str">
        <f>IFERROR((VLOOKUP(B39,INSCRITOS!A:C,3,0)),"")</f>
        <v>INF</v>
      </c>
      <c r="E39" s="19" t="str">
        <f>IFERROR((VLOOKUP(B39,INSCRITOS!A:D,4,0)),"")</f>
        <v>Luana Monteiro</v>
      </c>
      <c r="F39" s="11" t="str">
        <f>IFERROR((VLOOKUP(B39,INSCRITOS!A:F,6,0)),"")</f>
        <v>F</v>
      </c>
      <c r="G39" s="19" t="str">
        <f>IFERROR((VLOOKUP(B39,INSCRITOS!A:H,8,0)),"")</f>
        <v>C. D. R. R. Baixa da Banheira/ Não federado</v>
      </c>
      <c r="H39" s="40">
        <v>1.1537037037037E-3</v>
      </c>
      <c r="I39" s="41">
        <v>0</v>
      </c>
    </row>
    <row r="40" spans="1:10" ht="18" customHeight="1" x14ac:dyDescent="0.25">
      <c r="A40" s="11">
        <v>3</v>
      </c>
      <c r="B40" s="46">
        <v>1193</v>
      </c>
      <c r="C40" s="11">
        <f>IFERROR((VLOOKUP(B40,INSCRITOS!A:B,2,0)),"")</f>
        <v>0</v>
      </c>
      <c r="D40" s="11" t="str">
        <f>IFERROR((VLOOKUP(B40,INSCRITOS!A:C,3,0)),"")</f>
        <v>INF</v>
      </c>
      <c r="E40" s="19" t="str">
        <f>IFERROR((VLOOKUP(B40,INSCRITOS!A:D,4,0)),"")</f>
        <v>Ana Domingos</v>
      </c>
      <c r="F40" s="11" t="str">
        <f>IFERROR((VLOOKUP(B40,INSCRITOS!A:F,6,0)),"")</f>
        <v>F</v>
      </c>
      <c r="G40" s="19" t="str">
        <f>IFERROR((VLOOKUP(B40,INSCRITOS!A:H,8,0)),"")</f>
        <v>Não federado</v>
      </c>
      <c r="H40" s="40">
        <v>1.15972222222222E-3</v>
      </c>
      <c r="I40" s="41">
        <v>0</v>
      </c>
    </row>
    <row r="41" spans="1:10" ht="18" customHeight="1" x14ac:dyDescent="0.25">
      <c r="A41" s="11">
        <v>4</v>
      </c>
      <c r="B41" s="46">
        <v>5814</v>
      </c>
      <c r="C41" s="11">
        <f>IFERROR((VLOOKUP(B41,INSCRITOS!A:B,2,0)),"")</f>
        <v>106724</v>
      </c>
      <c r="D41" s="11" t="str">
        <f>IFERROR((VLOOKUP(B41,INSCRITOS!A:C,3,0)),"")</f>
        <v>INF</v>
      </c>
      <c r="E41" s="19" t="str">
        <f>IFERROR((VLOOKUP(B41,INSCRITOS!A:D,4,0)),"")</f>
        <v>Sofia Alexandra Pereira</v>
      </c>
      <c r="F41" s="11" t="str">
        <f>IFERROR((VLOOKUP(B41,INSCRITOS!A:F,6,0)),"")</f>
        <v>F</v>
      </c>
      <c r="G41" s="19" t="str">
        <f>IFERROR((VLOOKUP(B41,INSCRITOS!A:H,8,0)),"")</f>
        <v>AMICICLO GRÂNDOLA</v>
      </c>
      <c r="H41" s="40">
        <v>1.42268518518519E-3</v>
      </c>
      <c r="I41" s="41">
        <v>100</v>
      </c>
    </row>
    <row r="42" spans="1:10" ht="18" customHeight="1" x14ac:dyDescent="0.25">
      <c r="A42" s="11">
        <v>5</v>
      </c>
      <c r="B42" s="46">
        <v>1421</v>
      </c>
      <c r="C42" s="11">
        <f>IFERROR((VLOOKUP(B42,INSCRITOS!A:B,2,0)),"")</f>
        <v>106420</v>
      </c>
      <c r="D42" s="11" t="str">
        <f>IFERROR((VLOOKUP(B42,INSCRITOS!A:C,3,0)),"")</f>
        <v>INF</v>
      </c>
      <c r="E42" s="19" t="str">
        <f>IFERROR((VLOOKUP(B42,INSCRITOS!A:D,4,0)),"")</f>
        <v>Carina Parsotam</v>
      </c>
      <c r="F42" s="11" t="str">
        <f>IFERROR((VLOOKUP(B42,INSCRITOS!A:F,6,0)),"")</f>
        <v>F</v>
      </c>
      <c r="G42" s="19" t="str">
        <f>IFERROR((VLOOKUP(B42,INSCRITOS!A:H,8,0)),"")</f>
        <v>REPSOL TRIATLO</v>
      </c>
      <c r="H42" s="40">
        <v>1.6248842592592599E-3</v>
      </c>
      <c r="I42" s="41">
        <v>99</v>
      </c>
    </row>
    <row r="43" spans="1:10" ht="18" customHeight="1" x14ac:dyDescent="0.25">
      <c r="A43" s="11">
        <v>6</v>
      </c>
      <c r="B43" s="46">
        <v>5894</v>
      </c>
      <c r="C43" s="11">
        <f>IFERROR((VLOOKUP(B43,INSCRITOS!A:B,2,0)),"")</f>
        <v>0</v>
      </c>
      <c r="D43" s="11" t="str">
        <f>IFERROR((VLOOKUP(B43,INSCRITOS!A:C,3,0)),"")</f>
        <v>INF</v>
      </c>
      <c r="E43" s="19" t="str">
        <f>IFERROR((VLOOKUP(B43,INSCRITOS!A:D,4,0)),"")</f>
        <v>Joana Moreiras</v>
      </c>
      <c r="F43" s="11" t="str">
        <f>IFERROR((VLOOKUP(B43,INSCRITOS!A:F,6,0)),"")</f>
        <v>F</v>
      </c>
      <c r="G43" s="19" t="str">
        <f>IFERROR((VLOOKUP(B43,INSCRITOS!A:H,8,0)),"")</f>
        <v>C. D. R. R. Baixa da Banheira/ Não federado</v>
      </c>
      <c r="H43" s="40">
        <v>1.9069444444444401E-3</v>
      </c>
      <c r="I43" s="41">
        <v>0</v>
      </c>
    </row>
    <row r="44" spans="1:10" ht="18" customHeight="1" x14ac:dyDescent="0.25">
      <c r="A44" s="11">
        <v>7</v>
      </c>
      <c r="B44" s="46">
        <v>5890</v>
      </c>
      <c r="C44" s="11">
        <f>IFERROR((VLOOKUP(B44,INSCRITOS!A:B,2,0)),"")</f>
        <v>0</v>
      </c>
      <c r="D44" s="11" t="str">
        <f>IFERROR((VLOOKUP(B44,INSCRITOS!A:C,3,0)),"")</f>
        <v>INF</v>
      </c>
      <c r="E44" s="19" t="str">
        <f>IFERROR((VLOOKUP(B44,INSCRITOS!A:D,4,0)),"")</f>
        <v>Daniela Lopes</v>
      </c>
      <c r="F44" s="11" t="str">
        <f>IFERROR((VLOOKUP(B44,INSCRITOS!A:F,6,0)),"")</f>
        <v>F</v>
      </c>
      <c r="G44" s="19" t="str">
        <f>IFERROR((VLOOKUP(B44,INSCRITOS!A:H,8,0)),"")</f>
        <v>Escola Triatlo Palmela Desporto</v>
      </c>
      <c r="H44" s="40">
        <v>2.0072916666666698E-3</v>
      </c>
      <c r="I44" s="41">
        <v>98</v>
      </c>
    </row>
    <row r="45" spans="1:10" ht="18" customHeight="1" x14ac:dyDescent="0.25">
      <c r="A45" s="11"/>
      <c r="B45" s="46">
        <v>1413</v>
      </c>
      <c r="C45" s="11">
        <f>IFERROR((VLOOKUP(B45,INSCRITOS!A:B,2,0)),"")</f>
        <v>106412</v>
      </c>
      <c r="D45" s="11" t="str">
        <f>IFERROR((VLOOKUP(B45,INSCRITOS!A:C,3,0)),"")</f>
        <v>INF</v>
      </c>
      <c r="E45" s="19" t="str">
        <f>IFERROR((VLOOKUP(B45,INSCRITOS!A:D,4,0)),"")</f>
        <v>Maria Inês Raposo</v>
      </c>
      <c r="F45" s="11" t="str">
        <f>IFERROR((VLOOKUP(B45,INSCRITOS!A:F,6,0)),"")</f>
        <v>F</v>
      </c>
      <c r="G45" s="19" t="str">
        <f>IFERROR((VLOOKUP(B45,INSCRITOS!A:H,8,0)),"")</f>
        <v>REPSOL TRIATLO</v>
      </c>
      <c r="H45" s="40">
        <v>1.7206018518518499E-3</v>
      </c>
      <c r="I45" s="41"/>
      <c r="J45" s="4" t="s">
        <v>125</v>
      </c>
    </row>
    <row r="46" spans="1:10" ht="18" customHeight="1" x14ac:dyDescent="0.25">
      <c r="A46" s="1"/>
      <c r="C46" s="1"/>
      <c r="D46" s="1"/>
      <c r="F46" s="1"/>
    </row>
    <row r="47" spans="1:10" ht="18" customHeight="1" x14ac:dyDescent="0.25">
      <c r="A47" s="24"/>
      <c r="B47" s="47"/>
      <c r="C47" s="24"/>
      <c r="D47" s="24"/>
      <c r="E47" s="24"/>
      <c r="F47" s="24"/>
      <c r="G47" s="24"/>
      <c r="I47" s="48"/>
    </row>
    <row r="48" spans="1:10" ht="18" customHeight="1" x14ac:dyDescent="0.25">
      <c r="A48" s="33" t="s">
        <v>126</v>
      </c>
      <c r="B48" s="33"/>
      <c r="C48" s="33"/>
      <c r="D48" s="33"/>
      <c r="E48" s="33"/>
      <c r="F48" s="33"/>
      <c r="G48" s="33"/>
      <c r="I48" s="33"/>
    </row>
    <row r="49" spans="1:9" x14ac:dyDescent="0.25">
      <c r="A49" s="35" t="s">
        <v>118</v>
      </c>
      <c r="B49" s="35" t="s">
        <v>0</v>
      </c>
      <c r="C49" s="35" t="s">
        <v>1</v>
      </c>
      <c r="D49" s="35" t="s">
        <v>2</v>
      </c>
      <c r="E49" s="35" t="s">
        <v>3</v>
      </c>
      <c r="F49" s="35" t="s">
        <v>5</v>
      </c>
      <c r="G49" s="35" t="s">
        <v>7</v>
      </c>
      <c r="H49" s="37" t="s">
        <v>119</v>
      </c>
      <c r="I49" s="35" t="s">
        <v>120</v>
      </c>
    </row>
    <row r="50" spans="1:9" ht="18" customHeight="1" x14ac:dyDescent="0.25">
      <c r="A50" s="11">
        <v>1</v>
      </c>
      <c r="B50" s="38">
        <v>304</v>
      </c>
      <c r="C50" s="11">
        <f>IFERROR((VLOOKUP(B50,INSCRITOS!A:B,2,0)),"")</f>
        <v>103383</v>
      </c>
      <c r="D50" s="11" t="str">
        <f>IFERROR((VLOOKUP(B50,INSCRITOS!A:C,3,0)),"")</f>
        <v>INIC</v>
      </c>
      <c r="E50" s="19" t="str">
        <f>IFERROR((VLOOKUP(B50,INSCRITOS!A:D,4,0)),"")</f>
        <v>Pedro Vieira Neves</v>
      </c>
      <c r="F50" s="11" t="str">
        <f>IFERROR((VLOOKUP(B50,INSCRITOS!A:F,6,0)),"")</f>
        <v>M</v>
      </c>
      <c r="G50" s="19" t="str">
        <f>IFERROR((VLOOKUP(B50,INSCRITOS!A:H,8,0)),"")</f>
        <v>GDR Manique de Cima/ Outra região</v>
      </c>
      <c r="H50" s="40">
        <v>1.5657407407407399E-3</v>
      </c>
      <c r="I50" s="41">
        <v>0</v>
      </c>
    </row>
    <row r="51" spans="1:9" ht="18" customHeight="1" x14ac:dyDescent="0.25">
      <c r="A51" s="11">
        <v>2</v>
      </c>
      <c r="B51" s="38">
        <v>5808</v>
      </c>
      <c r="C51" s="11">
        <f>IFERROR((VLOOKUP(B51,INSCRITOS!A:B,2,0)),"")</f>
        <v>0</v>
      </c>
      <c r="D51" s="11" t="str">
        <f>IFERROR((VLOOKUP(B51,INSCRITOS!A:C,3,0)),"")</f>
        <v>INIC</v>
      </c>
      <c r="E51" s="19" t="str">
        <f>IFERROR((VLOOKUP(B51,INSCRITOS!A:D,4,0)),"")</f>
        <v>Gabriel Gonçalves</v>
      </c>
      <c r="F51" s="11" t="str">
        <f>IFERROR((VLOOKUP(B51,INSCRITOS!A:F,6,0)),"")</f>
        <v>M</v>
      </c>
      <c r="G51" s="19" t="str">
        <f>IFERROR((VLOOKUP(B51,INSCRITOS!A:H,8,0)),"")</f>
        <v>AMICICLO GRÂNDOLA/ Não federado</v>
      </c>
      <c r="H51" s="40">
        <v>1.69456018518519E-3</v>
      </c>
      <c r="I51" s="41">
        <v>0</v>
      </c>
    </row>
    <row r="52" spans="1:9" ht="18" customHeight="1" x14ac:dyDescent="0.25">
      <c r="A52" s="11">
        <v>3</v>
      </c>
      <c r="B52" s="38">
        <v>5788</v>
      </c>
      <c r="C52" s="11">
        <f>IFERROR((VLOOKUP(B52,INSCRITOS!A:B,2,0)),"")</f>
        <v>102469</v>
      </c>
      <c r="D52" s="11" t="str">
        <f>IFERROR((VLOOKUP(B52,INSCRITOS!A:C,3,0)),"")</f>
        <v>INIC</v>
      </c>
      <c r="E52" s="19" t="str">
        <f>IFERROR((VLOOKUP(B52,INSCRITOS!A:D,4,0)),"")</f>
        <v>Tomás Sousa</v>
      </c>
      <c r="F52" s="11" t="str">
        <f>IFERROR((VLOOKUP(B52,INSCRITOS!A:F,6,0)),"")</f>
        <v>M</v>
      </c>
      <c r="G52" s="19" t="str">
        <f>IFERROR((VLOOKUP(B52,INSCRITOS!A:H,8,0)),"")</f>
        <v>Associação Naval Amorense</v>
      </c>
      <c r="H52" s="40">
        <v>1.6097222222222201E-3</v>
      </c>
      <c r="I52" s="41">
        <v>100</v>
      </c>
    </row>
    <row r="53" spans="1:9" ht="18" customHeight="1" x14ac:dyDescent="0.25">
      <c r="A53" s="11">
        <v>4</v>
      </c>
      <c r="B53" s="38">
        <v>562</v>
      </c>
      <c r="C53" s="11">
        <f>IFERROR((VLOOKUP(B53,INSCRITOS!A:B,2,0)),"")</f>
        <v>103616</v>
      </c>
      <c r="D53" s="11" t="str">
        <f>IFERROR((VLOOKUP(B53,INSCRITOS!A:C,3,0)),"")</f>
        <v>INIC</v>
      </c>
      <c r="E53" s="19" t="str">
        <f>IFERROR((VLOOKUP(B53,INSCRITOS!A:D,4,0)),"")</f>
        <v>Tomás Moreno</v>
      </c>
      <c r="F53" s="11" t="str">
        <f>IFERROR((VLOOKUP(B53,INSCRITOS!A:F,6,0)),"")</f>
        <v>M</v>
      </c>
      <c r="G53" s="19" t="str">
        <f>IFERROR((VLOOKUP(B53,INSCRITOS!A:H,8,0)),"")</f>
        <v>Associação Naval Amorense</v>
      </c>
      <c r="H53" s="40">
        <v>1.56909722222222E-3</v>
      </c>
      <c r="I53" s="41">
        <v>99</v>
      </c>
    </row>
    <row r="54" spans="1:9" ht="18" customHeight="1" x14ac:dyDescent="0.25">
      <c r="A54" s="11">
        <v>5</v>
      </c>
      <c r="B54" s="38">
        <v>1095</v>
      </c>
      <c r="C54" s="11">
        <f>IFERROR((VLOOKUP(B54,INSCRITOS!A:B,2,0)),"")</f>
        <v>105893</v>
      </c>
      <c r="D54" s="11" t="str">
        <f>IFERROR((VLOOKUP(B54,INSCRITOS!A:C,3,0)),"")</f>
        <v>INIC</v>
      </c>
      <c r="E54" s="19" t="str">
        <f>IFERROR((VLOOKUP(B54,INSCRITOS!A:D,4,0)),"")</f>
        <v>Thomas Marques</v>
      </c>
      <c r="F54" s="11" t="str">
        <f>IFERROR((VLOOKUP(B54,INSCRITOS!A:F,6,0)),"")</f>
        <v>M</v>
      </c>
      <c r="G54" s="19" t="str">
        <f>IFERROR((VLOOKUP(B54,INSCRITOS!A:H,8,0)),"")</f>
        <v>GDR Manique de Cima/ Outra região</v>
      </c>
      <c r="H54" s="40">
        <v>1.7474537037037001E-3</v>
      </c>
      <c r="I54" s="41">
        <v>0</v>
      </c>
    </row>
    <row r="55" spans="1:9" ht="18" customHeight="1" x14ac:dyDescent="0.25">
      <c r="A55" s="11">
        <v>6</v>
      </c>
      <c r="B55" s="38">
        <v>5891</v>
      </c>
      <c r="C55" s="11">
        <f>IFERROR((VLOOKUP(B55,INSCRITOS!A:B,2,0)),"")</f>
        <v>0</v>
      </c>
      <c r="D55" s="11" t="str">
        <f>IFERROR((VLOOKUP(B55,INSCRITOS!A:C,3,0)),"")</f>
        <v>INIC</v>
      </c>
      <c r="E55" s="19" t="str">
        <f>IFERROR((VLOOKUP(B55,INSCRITOS!A:D,4,0)),"")</f>
        <v>Cristiano Ferreira Borges</v>
      </c>
      <c r="F55" s="11" t="str">
        <f>IFERROR((VLOOKUP(B55,INSCRITOS!A:F,6,0)),"")</f>
        <v>M</v>
      </c>
      <c r="G55" s="19" t="str">
        <f>IFERROR((VLOOKUP(B55,INSCRITOS!A:H,8,0)),"")</f>
        <v>Escola Triatlo Palmela Desporto</v>
      </c>
      <c r="H55" s="40">
        <v>2.3287037037037E-3</v>
      </c>
      <c r="I55" s="41">
        <v>98</v>
      </c>
    </row>
    <row r="56" spans="1:9" ht="18" customHeight="1" x14ac:dyDescent="0.25">
      <c r="A56" s="11">
        <v>7</v>
      </c>
      <c r="B56" s="38">
        <v>5815</v>
      </c>
      <c r="C56" s="11">
        <f>IFERROR((VLOOKUP(B56,INSCRITOS!A:B,2,0)),"")</f>
        <v>106729</v>
      </c>
      <c r="D56" s="11" t="str">
        <f>IFERROR((VLOOKUP(B56,INSCRITOS!A:C,3,0)),"")</f>
        <v>INIC</v>
      </c>
      <c r="E56" s="19" t="str">
        <f>IFERROR((VLOOKUP(B56,INSCRITOS!A:D,4,0)),"")</f>
        <v>David Jordão</v>
      </c>
      <c r="F56" s="11" t="str">
        <f>IFERROR((VLOOKUP(B56,INSCRITOS!A:F,6,0)),"")</f>
        <v>M</v>
      </c>
      <c r="G56" s="19" t="str">
        <f>IFERROR((VLOOKUP(B56,INSCRITOS!A:H,8,0)),"")</f>
        <v>AMICICLO GRÂNDOLA</v>
      </c>
      <c r="H56" s="40">
        <v>2.3486111111111099E-3</v>
      </c>
      <c r="I56" s="41">
        <v>97</v>
      </c>
    </row>
    <row r="57" spans="1:9" ht="18" customHeight="1" x14ac:dyDescent="0.25">
      <c r="A57" s="11">
        <v>8</v>
      </c>
      <c r="B57" s="38">
        <v>167</v>
      </c>
      <c r="C57" s="11">
        <f>IFERROR((VLOOKUP(B57,INSCRITOS!A:B,2,0)),"")</f>
        <v>103871</v>
      </c>
      <c r="D57" s="11" t="str">
        <f>IFERROR((VLOOKUP(B57,INSCRITOS!A:C,3,0)),"")</f>
        <v>INIC</v>
      </c>
      <c r="E57" s="19" t="str">
        <f>IFERROR((VLOOKUP(B57,INSCRITOS!A:D,4,0)),"")</f>
        <v>Martim Maquinista</v>
      </c>
      <c r="F57" s="11" t="str">
        <f>IFERROR((VLOOKUP(B57,INSCRITOS!A:F,6,0)),"")</f>
        <v>M</v>
      </c>
      <c r="G57" s="19" t="str">
        <f>IFERROR((VLOOKUP(B57,INSCRITOS!A:H,8,0)),"")</f>
        <v>REPSOL TRIATLO</v>
      </c>
      <c r="H57" s="40">
        <v>2.28032407407407E-3</v>
      </c>
      <c r="I57" s="41">
        <v>96</v>
      </c>
    </row>
    <row r="58" spans="1:9" ht="18" customHeight="1" x14ac:dyDescent="0.25">
      <c r="A58" s="1"/>
      <c r="C58" s="1"/>
      <c r="D58" s="1"/>
      <c r="F58" s="1"/>
      <c r="I58" s="45"/>
    </row>
    <row r="59" spans="1:9" ht="18" customHeight="1" x14ac:dyDescent="0.25">
      <c r="A59" s="1"/>
      <c r="C59" s="1"/>
      <c r="D59" s="1"/>
      <c r="F59" s="1"/>
    </row>
    <row r="60" spans="1:9" ht="18" customHeight="1" x14ac:dyDescent="0.25">
      <c r="A60" s="33" t="s">
        <v>127</v>
      </c>
      <c r="B60" s="33"/>
      <c r="C60" s="33"/>
      <c r="D60" s="33"/>
      <c r="E60" s="33"/>
      <c r="F60" s="33"/>
      <c r="G60" s="33"/>
      <c r="I60" s="33"/>
    </row>
    <row r="61" spans="1:9" x14ac:dyDescent="0.25">
      <c r="A61" s="35" t="s">
        <v>118</v>
      </c>
      <c r="B61" s="35" t="s">
        <v>0</v>
      </c>
      <c r="C61" s="35" t="s">
        <v>1</v>
      </c>
      <c r="D61" s="35" t="s">
        <v>2</v>
      </c>
      <c r="E61" s="35" t="s">
        <v>3</v>
      </c>
      <c r="F61" s="35" t="s">
        <v>5</v>
      </c>
      <c r="G61" s="35" t="s">
        <v>7</v>
      </c>
      <c r="H61" s="37" t="s">
        <v>119</v>
      </c>
      <c r="I61" s="35" t="s">
        <v>120</v>
      </c>
    </row>
    <row r="62" spans="1:9" ht="18" customHeight="1" x14ac:dyDescent="0.25">
      <c r="A62" s="11">
        <v>1</v>
      </c>
      <c r="B62" s="38">
        <v>5794</v>
      </c>
      <c r="C62" s="11">
        <f>IFERROR((VLOOKUP(B62,INSCRITOS!A:B,2,0)),"")</f>
        <v>0</v>
      </c>
      <c r="D62" s="11" t="str">
        <f>IFERROR((VLOOKUP(B62,INSCRITOS!A:C,3,0)),"")</f>
        <v>INIC</v>
      </c>
      <c r="E62" s="19" t="str">
        <f>IFERROR((VLOOKUP(B62,INSCRITOS!A:D,4,0)),"")</f>
        <v xml:space="preserve">Carolina Namora </v>
      </c>
      <c r="F62" s="11" t="str">
        <f>IFERROR((VLOOKUP(B62,INSCRITOS!A:F,6,0)),"")</f>
        <v>F</v>
      </c>
      <c r="G62" s="19" t="str">
        <f>IFERROR((VLOOKUP(B62,INSCRITOS!A:H,8,0)),"")</f>
        <v>Associação Naval Amorense/ Não federado</v>
      </c>
      <c r="H62" s="40">
        <v>1.44675925925926E-3</v>
      </c>
      <c r="I62" s="41">
        <v>0</v>
      </c>
    </row>
    <row r="63" spans="1:9" ht="18" customHeight="1" x14ac:dyDescent="0.25">
      <c r="A63" s="11">
        <v>2</v>
      </c>
      <c r="B63" s="38">
        <v>1309</v>
      </c>
      <c r="C63" s="11">
        <f>IFERROR((VLOOKUP(B63,INSCRITOS!A:B,2,0)),"")</f>
        <v>105346</v>
      </c>
      <c r="D63" s="11" t="str">
        <f>IFERROR((VLOOKUP(B63,INSCRITOS!A:C,3,0)),"")</f>
        <v>INIC</v>
      </c>
      <c r="E63" s="19" t="str">
        <f>IFERROR((VLOOKUP(B63,INSCRITOS!A:D,4,0)),"")</f>
        <v>Leticia Pires</v>
      </c>
      <c r="F63" s="11" t="str">
        <f>IFERROR((VLOOKUP(B63,INSCRITOS!A:F,6,0)),"")</f>
        <v>F</v>
      </c>
      <c r="G63" s="19" t="str">
        <f>IFERROR((VLOOKUP(B63,INSCRITOS!A:H,8,0)),"")</f>
        <v>Associação Naval Amorense</v>
      </c>
      <c r="H63" s="40">
        <v>1.5719907407407399E-3</v>
      </c>
      <c r="I63" s="41">
        <v>100</v>
      </c>
    </row>
    <row r="64" spans="1:9" ht="18" customHeight="1" x14ac:dyDescent="0.25">
      <c r="A64" s="11">
        <v>3</v>
      </c>
      <c r="B64" s="38">
        <v>5819</v>
      </c>
      <c r="C64" s="11">
        <f>IFERROR((VLOOKUP(B64,INSCRITOS!A:B,2,0)),"")</f>
        <v>104208</v>
      </c>
      <c r="D64" s="11" t="str">
        <f>IFERROR((VLOOKUP(B64,INSCRITOS!A:C,3,0)),"")</f>
        <v>INIC</v>
      </c>
      <c r="E64" s="19" t="str">
        <f>IFERROR((VLOOKUP(B64,INSCRITOS!A:D,4,0)),"")</f>
        <v>Madalena Rodrigues</v>
      </c>
      <c r="F64" s="11" t="str">
        <f>IFERROR((VLOOKUP(B64,INSCRITOS!A:F,6,0)),"")</f>
        <v>F</v>
      </c>
      <c r="G64" s="19" t="str">
        <f>IFERROR((VLOOKUP(B64,INSCRITOS!A:H,8,0)),"")</f>
        <v>AMICICLO GRÂNDOLA</v>
      </c>
      <c r="H64" s="40">
        <v>1.5680555555555599E-3</v>
      </c>
      <c r="I64" s="41">
        <v>99</v>
      </c>
    </row>
    <row r="65" spans="1:11" ht="18" customHeight="1" x14ac:dyDescent="0.25">
      <c r="A65" s="11">
        <v>4</v>
      </c>
      <c r="B65" s="38">
        <v>1361</v>
      </c>
      <c r="C65" s="11">
        <f>IFERROR((VLOOKUP(B65,INSCRITOS!A:B,2,0)),"")</f>
        <v>105469</v>
      </c>
      <c r="D65" s="11" t="str">
        <f>IFERROR((VLOOKUP(B65,INSCRITOS!A:C,3,0)),"")</f>
        <v>INIC</v>
      </c>
      <c r="E65" s="19" t="str">
        <f>IFERROR((VLOOKUP(B65,INSCRITOS!A:D,4,0)),"")</f>
        <v>Nicole Rosário</v>
      </c>
      <c r="F65" s="11" t="str">
        <f>IFERROR((VLOOKUP(B65,INSCRITOS!A:F,6,0)),"")</f>
        <v>F</v>
      </c>
      <c r="G65" s="19" t="str">
        <f>IFERROR((VLOOKUP(B65,INSCRITOS!A:H,8,0)),"")</f>
        <v>REPSOL TRIATLO</v>
      </c>
      <c r="H65" s="40">
        <v>1.8929398148148199E-3</v>
      </c>
      <c r="I65" s="41">
        <v>98</v>
      </c>
    </row>
    <row r="66" spans="1:11" ht="18" customHeight="1" x14ac:dyDescent="0.25">
      <c r="A66" s="11">
        <v>5</v>
      </c>
      <c r="B66" s="38">
        <v>1120</v>
      </c>
      <c r="C66" s="11">
        <f>IFERROR((VLOOKUP(B66,INSCRITOS!A:B,2,0)),"")</f>
        <v>105919</v>
      </c>
      <c r="D66" s="11" t="str">
        <f>IFERROR((VLOOKUP(B66,INSCRITOS!A:C,3,0)),"")</f>
        <v>INIC</v>
      </c>
      <c r="E66" s="19" t="str">
        <f>IFERROR((VLOOKUP(B66,INSCRITOS!A:D,4,0)),"")</f>
        <v>Beatriz Cruz</v>
      </c>
      <c r="F66" s="11" t="str">
        <f>IFERROR((VLOOKUP(B66,INSCRITOS!A:F,6,0)),"")</f>
        <v>F</v>
      </c>
      <c r="G66" s="19" t="str">
        <f>IFERROR((VLOOKUP(B66,INSCRITOS!A:H,8,0)),"")</f>
        <v>GDR Manique de Cima/ Outra região</v>
      </c>
      <c r="H66" s="40">
        <v>1.90115740740741E-3</v>
      </c>
      <c r="I66" s="41">
        <v>0</v>
      </c>
    </row>
    <row r="67" spans="1:11" ht="18" customHeight="1" x14ac:dyDescent="0.25">
      <c r="A67" s="11">
        <v>6</v>
      </c>
      <c r="B67" s="38">
        <v>1012</v>
      </c>
      <c r="C67" s="11">
        <f>IFERROR((VLOOKUP(B67,INSCRITOS!A:B,2,0)),"")</f>
        <v>105555</v>
      </c>
      <c r="D67" s="11" t="str">
        <f>IFERROR((VLOOKUP(B67,INSCRITOS!A:C,3,0)),"")</f>
        <v>INIC</v>
      </c>
      <c r="E67" s="19" t="str">
        <f>IFERROR((VLOOKUP(B67,INSCRITOS!A:D,4,0)),"")</f>
        <v>Íris Pratas</v>
      </c>
      <c r="F67" s="11" t="str">
        <f>IFERROR((VLOOKUP(B67,INSCRITOS!A:F,6,0)),"")</f>
        <v>F</v>
      </c>
      <c r="G67" s="19" t="str">
        <f>IFERROR((VLOOKUP(B67,INSCRITOS!A:H,8,0)),"")</f>
        <v>REPSOL TRIATLO</v>
      </c>
      <c r="H67" s="40">
        <v>1.6215277777777799E-3</v>
      </c>
      <c r="I67" s="41">
        <v>97</v>
      </c>
    </row>
    <row r="68" spans="1:11" ht="18" customHeight="1" x14ac:dyDescent="0.25">
      <c r="A68" s="11">
        <v>7</v>
      </c>
      <c r="B68" s="38">
        <v>638</v>
      </c>
      <c r="C68" s="11">
        <f>IFERROR((VLOOKUP(B68,INSCRITOS!A:B,2,0)),"")</f>
        <v>105132</v>
      </c>
      <c r="D68" s="11" t="str">
        <f>IFERROR((VLOOKUP(B68,INSCRITOS!A:C,3,0)),"")</f>
        <v>INIC</v>
      </c>
      <c r="E68" s="19" t="str">
        <f>IFERROR((VLOOKUP(B68,INSCRITOS!A:D,4,0)),"")</f>
        <v>Camila Dias</v>
      </c>
      <c r="F68" s="11" t="str">
        <f>IFERROR((VLOOKUP(B68,INSCRITOS!A:F,6,0)),"")</f>
        <v>F</v>
      </c>
      <c r="G68" s="19" t="str">
        <f>IFERROR((VLOOKUP(B68,INSCRITOS!A:H,8,0)),"")</f>
        <v>GDR Manique de Cima/ Outra região</v>
      </c>
      <c r="H68" s="40">
        <v>1.86030092592593E-3</v>
      </c>
      <c r="I68" s="41">
        <v>0</v>
      </c>
    </row>
    <row r="69" spans="1:11" ht="18" customHeight="1" x14ac:dyDescent="0.25">
      <c r="A69" s="11">
        <v>8</v>
      </c>
      <c r="B69" s="38">
        <v>983</v>
      </c>
      <c r="C69" s="11">
        <f>IFERROR((VLOOKUP(B69,INSCRITOS!A:B,2,0)),"")</f>
        <v>104072</v>
      </c>
      <c r="D69" s="11" t="str">
        <f>IFERROR((VLOOKUP(B69,INSCRITOS!A:C,3,0)),"")</f>
        <v>INIC</v>
      </c>
      <c r="E69" s="19" t="str">
        <f>IFERROR((VLOOKUP(B69,INSCRITOS!A:D,4,0)),"")</f>
        <v>Mariana Pinto</v>
      </c>
      <c r="F69" s="11" t="str">
        <f>IFERROR((VLOOKUP(B69,INSCRITOS!A:F,6,0)),"")</f>
        <v>F</v>
      </c>
      <c r="G69" s="19" t="str">
        <f>IFERROR((VLOOKUP(B69,INSCRITOS!A:H,8,0)),"")</f>
        <v>GDR Manique de Cima/ Outra região</v>
      </c>
      <c r="H69" s="40">
        <v>1.61875E-3</v>
      </c>
      <c r="I69" s="41">
        <v>0</v>
      </c>
    </row>
    <row r="70" spans="1:11" ht="18" customHeight="1" x14ac:dyDescent="0.25">
      <c r="A70" s="11">
        <v>9</v>
      </c>
      <c r="B70" s="49">
        <v>5783</v>
      </c>
      <c r="C70" s="11">
        <f>IFERROR((VLOOKUP(B70,INSCRITOS!A:B,2,0)),"")</f>
        <v>0</v>
      </c>
      <c r="D70" s="11" t="str">
        <f>IFERROR((VLOOKUP(B70,INSCRITOS!A:C,3,0)),"")</f>
        <v>INIC</v>
      </c>
      <c r="E70" s="19" t="str">
        <f>IFERROR((VLOOKUP(B70,INSCRITOS!A:D,4,0)),"")</f>
        <v xml:space="preserve">Shanon Sergent </v>
      </c>
      <c r="F70" s="11" t="str">
        <f>IFERROR((VLOOKUP(B70,INSCRITOS!A:F,6,0)),"")</f>
        <v>F</v>
      </c>
      <c r="G70" s="19" t="str">
        <f>IFERROR((VLOOKUP(B70,INSCRITOS!A:H,8,0)),"")</f>
        <v>Escola Triatlo Palmela Desporto</v>
      </c>
      <c r="H70" s="40">
        <v>2.1038194444444398E-3</v>
      </c>
      <c r="I70" s="41"/>
      <c r="J70" s="4" t="s">
        <v>125</v>
      </c>
    </row>
    <row r="71" spans="1:11" ht="18" customHeight="1" x14ac:dyDescent="0.25">
      <c r="A71" s="1"/>
      <c r="C71" s="1"/>
      <c r="D71" s="1"/>
      <c r="F71" s="1"/>
    </row>
    <row r="72" spans="1:11" ht="18" customHeight="1" x14ac:dyDescent="0.25">
      <c r="A72" s="1"/>
      <c r="C72" s="1"/>
      <c r="D72" s="1"/>
      <c r="F72" s="1"/>
    </row>
    <row r="73" spans="1:11" x14ac:dyDescent="0.25">
      <c r="A73" s="33" t="s">
        <v>128</v>
      </c>
      <c r="B73" s="33"/>
      <c r="C73" s="33"/>
      <c r="D73" s="33"/>
      <c r="E73" s="33"/>
      <c r="F73" s="33"/>
      <c r="G73" s="33"/>
      <c r="H73" s="34"/>
      <c r="I73" s="33"/>
    </row>
    <row r="74" spans="1:11" ht="33" customHeight="1" x14ac:dyDescent="0.25">
      <c r="A74" s="35" t="s">
        <v>118</v>
      </c>
      <c r="B74" s="35" t="s">
        <v>0</v>
      </c>
      <c r="C74" s="35" t="s">
        <v>1</v>
      </c>
      <c r="D74" s="35" t="s">
        <v>2</v>
      </c>
      <c r="E74" s="35" t="s">
        <v>3</v>
      </c>
      <c r="F74" s="35" t="s">
        <v>5</v>
      </c>
      <c r="G74" s="35" t="s">
        <v>7</v>
      </c>
      <c r="H74" s="37" t="s">
        <v>119</v>
      </c>
      <c r="I74" s="35" t="s">
        <v>120</v>
      </c>
    </row>
    <row r="75" spans="1:11" ht="18" customHeight="1" x14ac:dyDescent="0.25">
      <c r="A75" s="11">
        <v>1</v>
      </c>
      <c r="B75" s="38">
        <v>5784</v>
      </c>
      <c r="C75" s="11">
        <f>IFERROR((VLOOKUP(B75,INSCRITOS!A:B,2,0)),"")</f>
        <v>0</v>
      </c>
      <c r="D75" s="11" t="str">
        <f>IFERROR((VLOOKUP(B75,INSCRITOS!A:C,3,0)),"")</f>
        <v>JUV</v>
      </c>
      <c r="E75" s="19" t="str">
        <f>IFERROR((VLOOKUP(B75,INSCRITOS!A:D,4,0)),"")</f>
        <v xml:space="preserve">António Gomes Serrador </v>
      </c>
      <c r="F75" s="11" t="str">
        <f>IFERROR((VLOOKUP(B75,INSCRITOS!A:F,6,0)),"")</f>
        <v>M</v>
      </c>
      <c r="G75" s="19" t="str">
        <f>IFERROR((VLOOKUP(B75,INSCRITOS!A:H,8,0)),"")</f>
        <v>Escola Triatlo Palmela Desporto</v>
      </c>
      <c r="H75" s="40">
        <v>2.1206018518518501E-3</v>
      </c>
      <c r="I75" s="41">
        <v>100</v>
      </c>
    </row>
    <row r="76" spans="1:11" ht="18" customHeight="1" x14ac:dyDescent="0.25">
      <c r="A76" s="11">
        <v>2</v>
      </c>
      <c r="B76" s="38">
        <v>747</v>
      </c>
      <c r="C76" s="11">
        <f>IFERROR((VLOOKUP(B76,INSCRITOS!A:B,2,0)),"")</f>
        <v>102409</v>
      </c>
      <c r="D76" s="11" t="str">
        <f>IFERROR((VLOOKUP(B76,INSCRITOS!A:C,3,0)),"")</f>
        <v>JUV</v>
      </c>
      <c r="E76" s="19" t="str">
        <f>IFERROR((VLOOKUP(B76,INSCRITOS!A:D,4,0)),"")</f>
        <v>André Nepomuceno</v>
      </c>
      <c r="F76" s="11" t="str">
        <f>IFERROR((VLOOKUP(B76,INSCRITOS!A:F,6,0)),"")</f>
        <v>M</v>
      </c>
      <c r="G76" s="19" t="str">
        <f>IFERROR((VLOOKUP(B76,INSCRITOS!A:H,8,0)),"")</f>
        <v>Escola Triatlo Santo António Évora</v>
      </c>
      <c r="H76" s="40">
        <v>2.0465277777777799E-3</v>
      </c>
      <c r="I76" s="41">
        <v>99</v>
      </c>
    </row>
    <row r="77" spans="1:11" ht="18" customHeight="1" x14ac:dyDescent="0.25">
      <c r="A77" s="11">
        <v>3</v>
      </c>
      <c r="B77" s="38">
        <v>210</v>
      </c>
      <c r="C77" s="11">
        <f>IFERROR((VLOOKUP(B77,INSCRITOS!A:B,2,0)),"")</f>
        <v>104185</v>
      </c>
      <c r="D77" s="11" t="str">
        <f>IFERROR((VLOOKUP(B77,INSCRITOS!A:C,3,0)),"")</f>
        <v>JUV</v>
      </c>
      <c r="E77" s="19" t="str">
        <f>IFERROR((VLOOKUP(B77,INSCRITOS!A:D,4,0)),"")</f>
        <v>Francisco Magro</v>
      </c>
      <c r="F77" s="11" t="str">
        <f>IFERROR((VLOOKUP(B77,INSCRITOS!A:F,6,0)),"")</f>
        <v>M</v>
      </c>
      <c r="G77" s="19" t="str">
        <f>IFERROR((VLOOKUP(B77,INSCRITOS!A:H,8,0)),"")</f>
        <v>Escola Triatlo Santo António Évora</v>
      </c>
      <c r="H77" s="40">
        <v>2.0719907407407401E-3</v>
      </c>
      <c r="I77" s="41">
        <v>98</v>
      </c>
      <c r="K77" s="50"/>
    </row>
    <row r="78" spans="1:11" ht="18" customHeight="1" x14ac:dyDescent="0.25">
      <c r="A78" s="11">
        <v>4</v>
      </c>
      <c r="B78" s="38">
        <v>678</v>
      </c>
      <c r="C78" s="11">
        <f>IFERROR((VLOOKUP(B78,INSCRITOS!A:B,2,0)),"")</f>
        <v>103704</v>
      </c>
      <c r="D78" s="11" t="str">
        <f>IFERROR((VLOOKUP(B78,INSCRITOS!A:C,3,0)),"")</f>
        <v>JUV</v>
      </c>
      <c r="E78" s="19" t="str">
        <f>IFERROR((VLOOKUP(B78,INSCRITOS!A:D,4,0)),"")</f>
        <v>João Padeiro</v>
      </c>
      <c r="F78" s="11" t="str">
        <f>IFERROR((VLOOKUP(B78,INSCRITOS!A:F,6,0)),"")</f>
        <v>M</v>
      </c>
      <c r="G78" s="19" t="str">
        <f>IFERROR((VLOOKUP(B78,INSCRITOS!A:H,8,0)),"")</f>
        <v>Escola Triatlo Santo António Évora</v>
      </c>
      <c r="H78" s="40">
        <v>2.0425925925925902E-3</v>
      </c>
      <c r="I78" s="41">
        <v>97</v>
      </c>
    </row>
    <row r="79" spans="1:11" ht="18" customHeight="1" x14ac:dyDescent="0.25">
      <c r="A79" s="11">
        <v>5</v>
      </c>
      <c r="B79" s="38">
        <v>5812</v>
      </c>
      <c r="C79" s="11">
        <f>IFERROR((VLOOKUP(B79,INSCRITOS!A:B,2,0)),"")</f>
        <v>101311</v>
      </c>
      <c r="D79" s="11" t="str">
        <f>IFERROR((VLOOKUP(B79,INSCRITOS!A:C,3,0)),"")</f>
        <v>JUV</v>
      </c>
      <c r="E79" s="19" t="str">
        <f>IFERROR((VLOOKUP(B79,INSCRITOS!A:D,4,0)),"")</f>
        <v>Francisco Jorge</v>
      </c>
      <c r="F79" s="11" t="str">
        <f>IFERROR((VLOOKUP(B79,INSCRITOS!A:F,6,0)),"")</f>
        <v>M</v>
      </c>
      <c r="G79" s="19" t="str">
        <f>IFERROR((VLOOKUP(B79,INSCRITOS!A:H,8,0)),"")</f>
        <v>Associação Naval Amorense</v>
      </c>
      <c r="H79" s="40">
        <v>2.34791666666667E-3</v>
      </c>
      <c r="I79" s="41">
        <v>96</v>
      </c>
    </row>
    <row r="80" spans="1:11" ht="18" customHeight="1" x14ac:dyDescent="0.25">
      <c r="A80" s="11">
        <v>6</v>
      </c>
      <c r="B80" s="38">
        <v>5805</v>
      </c>
      <c r="C80" s="11">
        <f>IFERROR((VLOOKUP(B80,INSCRITOS!A:B,2,0)),"")</f>
        <v>0</v>
      </c>
      <c r="D80" s="11" t="str">
        <f>IFERROR((VLOOKUP(B80,INSCRITOS!A:C,3,0)),"")</f>
        <v>JUV</v>
      </c>
      <c r="E80" s="19" t="str">
        <f>IFERROR((VLOOKUP(B80,INSCRITOS!A:D,4,0)),"")</f>
        <v>João Cochicho</v>
      </c>
      <c r="F80" s="11" t="str">
        <f>IFERROR((VLOOKUP(B80,INSCRITOS!A:F,6,0)),"")</f>
        <v>M</v>
      </c>
      <c r="G80" s="19" t="str">
        <f>IFERROR((VLOOKUP(B80,INSCRITOS!A:H,8,0)),"")</f>
        <v>Escola Triatlo Santo António Évora</v>
      </c>
      <c r="H80" s="40">
        <v>2.4133101851851798E-3</v>
      </c>
      <c r="I80" s="41">
        <v>95</v>
      </c>
    </row>
    <row r="81" spans="1:9" ht="18" customHeight="1" x14ac:dyDescent="0.25">
      <c r="A81" s="11">
        <v>7</v>
      </c>
      <c r="B81" s="38">
        <v>1337</v>
      </c>
      <c r="C81" s="11">
        <f>IFERROR((VLOOKUP(B81,INSCRITOS!A:B,2,0)),"")</f>
        <v>105409</v>
      </c>
      <c r="D81" s="11" t="str">
        <f>IFERROR((VLOOKUP(B81,INSCRITOS!A:C,3,0)),"")</f>
        <v>JUV</v>
      </c>
      <c r="E81" s="19" t="str">
        <f>IFERROR((VLOOKUP(B81,INSCRITOS!A:D,4,0)),"")</f>
        <v>Hugo Nunes</v>
      </c>
      <c r="F81" s="11" t="str">
        <f>IFERROR((VLOOKUP(B81,INSCRITOS!A:F,6,0)),"")</f>
        <v>M</v>
      </c>
      <c r="G81" s="19" t="str">
        <f>IFERROR((VLOOKUP(B81,INSCRITOS!A:H,8,0)),"")</f>
        <v>REPSOL TRIATLO</v>
      </c>
      <c r="H81" s="40">
        <v>2.3004629629629599E-3</v>
      </c>
      <c r="I81" s="41">
        <v>94</v>
      </c>
    </row>
    <row r="82" spans="1:9" ht="18" customHeight="1" x14ac:dyDescent="0.25">
      <c r="A82" s="11">
        <v>8</v>
      </c>
      <c r="B82" s="38">
        <v>5807</v>
      </c>
      <c r="C82" s="11">
        <f>IFERROR((VLOOKUP(B82,INSCRITOS!A:B,2,0)),"")</f>
        <v>0</v>
      </c>
      <c r="D82" s="11" t="str">
        <f>IFERROR((VLOOKUP(B82,INSCRITOS!A:C,3,0)),"")</f>
        <v>JUV</v>
      </c>
      <c r="E82" s="19" t="str">
        <f>IFERROR((VLOOKUP(B82,INSCRITOS!A:D,4,0)),"")</f>
        <v>Francisco Jacinto</v>
      </c>
      <c r="F82" s="11" t="str">
        <f>IFERROR((VLOOKUP(B82,INSCRITOS!A:F,6,0)),"")</f>
        <v>M</v>
      </c>
      <c r="G82" s="19" t="str">
        <f>IFERROR((VLOOKUP(B82,INSCRITOS!A:H,8,0)),"")</f>
        <v>AMICICLO GRÂNDOLA/ Não federado</v>
      </c>
      <c r="H82" s="40">
        <v>2.4151620370370399E-3</v>
      </c>
      <c r="I82" s="41">
        <v>0</v>
      </c>
    </row>
    <row r="83" spans="1:9" ht="18" customHeight="1" x14ac:dyDescent="0.25">
      <c r="A83" s="1"/>
      <c r="B83" s="43"/>
      <c r="C83" s="1"/>
      <c r="D83" s="1"/>
      <c r="F83" s="1"/>
      <c r="H83" s="51"/>
      <c r="I83" s="44"/>
    </row>
    <row r="84" spans="1:9" s="4" customFormat="1" ht="18" customHeight="1" x14ac:dyDescent="0.25">
      <c r="A84" s="1"/>
      <c r="B84" s="23"/>
      <c r="C84" s="1"/>
      <c r="D84" s="1"/>
      <c r="F84" s="1"/>
      <c r="H84" s="51"/>
      <c r="I84" s="52"/>
    </row>
    <row r="85" spans="1:9" ht="18" customHeight="1" x14ac:dyDescent="0.25">
      <c r="A85" s="33" t="s">
        <v>129</v>
      </c>
      <c r="B85" s="33"/>
      <c r="C85" s="33"/>
      <c r="D85" s="33"/>
      <c r="E85" s="33"/>
      <c r="F85" s="33"/>
      <c r="G85" s="33"/>
      <c r="H85" s="51"/>
      <c r="I85" s="33"/>
    </row>
    <row r="86" spans="1:9" x14ac:dyDescent="0.25">
      <c r="A86" s="35" t="s">
        <v>118</v>
      </c>
      <c r="B86" s="35" t="s">
        <v>0</v>
      </c>
      <c r="C86" s="35" t="s">
        <v>1</v>
      </c>
      <c r="D86" s="35" t="s">
        <v>2</v>
      </c>
      <c r="E86" s="35" t="s">
        <v>3</v>
      </c>
      <c r="F86" s="35" t="s">
        <v>5</v>
      </c>
      <c r="G86" s="35" t="s">
        <v>7</v>
      </c>
      <c r="H86" s="37" t="s">
        <v>119</v>
      </c>
      <c r="I86" s="35" t="s">
        <v>120</v>
      </c>
    </row>
    <row r="87" spans="1:9" ht="18" customHeight="1" x14ac:dyDescent="0.25">
      <c r="A87" s="11">
        <v>1</v>
      </c>
      <c r="B87" s="38">
        <v>1250</v>
      </c>
      <c r="C87" s="11">
        <f>IFERROR((VLOOKUP(B87,INSCRITOS!A:B,2,0)),"")</f>
        <v>106151</v>
      </c>
      <c r="D87" s="11" t="str">
        <f>IFERROR((VLOOKUP(B87,INSCRITOS!A:C,3,0)),"")</f>
        <v>JUV</v>
      </c>
      <c r="E87" s="19" t="str">
        <f>IFERROR((VLOOKUP(B87,INSCRITOS!A:D,4,0)),"")</f>
        <v>Diana Galinhola</v>
      </c>
      <c r="F87" s="11" t="str">
        <f>IFERROR((VLOOKUP(B87,INSCRITOS!A:F,6,0)),"")</f>
        <v>F</v>
      </c>
      <c r="G87" s="19" t="str">
        <f>IFERROR((VLOOKUP(B87,INSCRITOS!A:H,8,0)),"")</f>
        <v>Escola Triatlo Santo António Évora</v>
      </c>
      <c r="H87" s="40">
        <v>1.99074074074074E-3</v>
      </c>
      <c r="I87" s="41">
        <v>100</v>
      </c>
    </row>
    <row r="88" spans="1:9" ht="18" customHeight="1" x14ac:dyDescent="0.25">
      <c r="A88" s="11">
        <v>2</v>
      </c>
      <c r="B88" s="38">
        <v>187</v>
      </c>
      <c r="C88" s="11">
        <f>IFERROR((VLOOKUP(B88,INSCRITOS!A:B,2,0)),"")</f>
        <v>102059</v>
      </c>
      <c r="D88" s="11" t="str">
        <f>IFERROR((VLOOKUP(B88,INSCRITOS!A:C,3,0)),"")</f>
        <v>JUV</v>
      </c>
      <c r="E88" s="19" t="str">
        <f>IFERROR((VLOOKUP(B88,INSCRITOS!A:D,4,0)),"")</f>
        <v>Carolina Palma</v>
      </c>
      <c r="F88" s="11" t="str">
        <f>IFERROR((VLOOKUP(B88,INSCRITOS!A:F,6,0)),"")</f>
        <v>F</v>
      </c>
      <c r="G88" s="19" t="str">
        <f>IFERROR((VLOOKUP(B88,INSCRITOS!A:H,8,0)),"")</f>
        <v>GDR Manique de Cima/ Outra região</v>
      </c>
      <c r="H88" s="40">
        <v>2.17997685185185E-3</v>
      </c>
      <c r="I88" s="41">
        <v>0</v>
      </c>
    </row>
    <row r="89" spans="1:9" ht="18" customHeight="1" x14ac:dyDescent="0.25">
      <c r="A89" s="11">
        <v>3</v>
      </c>
      <c r="B89" s="38">
        <v>365</v>
      </c>
      <c r="C89" s="11">
        <f>IFERROR((VLOOKUP(B89,INSCRITOS!A:B,2,0)),"")</f>
        <v>104276</v>
      </c>
      <c r="D89" s="11" t="str">
        <f>IFERROR((VLOOKUP(B89,INSCRITOS!A:C,3,0)),"")</f>
        <v>JUV</v>
      </c>
      <c r="E89" s="19" t="str">
        <f>IFERROR((VLOOKUP(B89,INSCRITOS!A:D,4,0)),"")</f>
        <v>Leonor Medronheira</v>
      </c>
      <c r="F89" s="11" t="str">
        <f>IFERROR((VLOOKUP(B89,INSCRITOS!A:F,6,0)),"")</f>
        <v>F</v>
      </c>
      <c r="G89" s="19" t="str">
        <f>IFERROR((VLOOKUP(B89,INSCRITOS!A:H,8,0)),"")</f>
        <v>C. D. R. R. Baixa da Banheira</v>
      </c>
      <c r="H89" s="40">
        <v>2.48564814814815E-3</v>
      </c>
      <c r="I89" s="41">
        <v>99</v>
      </c>
    </row>
    <row r="90" spans="1:9" x14ac:dyDescent="0.25">
      <c r="A90" s="1"/>
      <c r="C90" s="1"/>
      <c r="D90" s="1"/>
      <c r="F90" s="1"/>
      <c r="I90" s="53"/>
    </row>
    <row r="91" spans="1:9" x14ac:dyDescent="0.25">
      <c r="A91" s="1"/>
      <c r="C91" s="1"/>
      <c r="D91" s="1"/>
      <c r="F91" s="1"/>
      <c r="I91" s="53"/>
    </row>
    <row r="92" spans="1:9" x14ac:dyDescent="0.25">
      <c r="A92" s="33" t="s">
        <v>130</v>
      </c>
      <c r="B92" s="33"/>
      <c r="C92" s="33"/>
      <c r="D92" s="33"/>
      <c r="E92" s="33"/>
      <c r="F92" s="33"/>
      <c r="G92" s="33"/>
      <c r="I92" s="33"/>
    </row>
    <row r="93" spans="1:9" x14ac:dyDescent="0.25">
      <c r="A93" s="35" t="s">
        <v>118</v>
      </c>
      <c r="B93" s="35" t="s">
        <v>0</v>
      </c>
      <c r="C93" s="35" t="s">
        <v>1</v>
      </c>
      <c r="D93" s="35" t="s">
        <v>2</v>
      </c>
      <c r="E93" s="35" t="s">
        <v>3</v>
      </c>
      <c r="F93" s="35" t="s">
        <v>5</v>
      </c>
      <c r="G93" s="35" t="s">
        <v>7</v>
      </c>
      <c r="H93" s="37" t="s">
        <v>119</v>
      </c>
      <c r="I93" s="35" t="s">
        <v>120</v>
      </c>
    </row>
    <row r="94" spans="1:9" x14ac:dyDescent="0.25">
      <c r="A94" s="11">
        <v>1</v>
      </c>
      <c r="B94" s="42">
        <v>1654</v>
      </c>
      <c r="C94" s="11">
        <f>IFERROR((VLOOKUP(B94,INSCRITOS!A:B,2,0)),"")</f>
        <v>104766</v>
      </c>
      <c r="D94" s="11" t="str">
        <f>IFERROR((VLOOKUP(B94,INSCRITOS!A:C,3,0)),"")</f>
        <v>CAD</v>
      </c>
      <c r="E94" s="19" t="str">
        <f>IFERROR((VLOOKUP(B94,INSCRITOS!A:D,4,0)),"")</f>
        <v>João Mariz</v>
      </c>
      <c r="F94" s="11" t="str">
        <f>IFERROR((VLOOKUP(B94,INSCRITOS!A:F,6,0)),"")</f>
        <v>M</v>
      </c>
      <c r="G94" s="19" t="str">
        <f>IFERROR((VLOOKUP(B94,INSCRITOS!A:H,8,0)),"")</f>
        <v>Individual/ Outra região</v>
      </c>
      <c r="H94" s="40">
        <v>1.7546296296296301E-3</v>
      </c>
      <c r="I94" s="54">
        <v>0</v>
      </c>
    </row>
    <row r="95" spans="1:9" x14ac:dyDescent="0.25">
      <c r="A95" s="11">
        <v>2</v>
      </c>
      <c r="B95" s="42">
        <v>1532</v>
      </c>
      <c r="C95" s="11">
        <f>IFERROR((VLOOKUP(B95,INSCRITOS!A:B,2,0)),"")</f>
        <v>104439</v>
      </c>
      <c r="D95" s="11" t="str">
        <f>IFERROR((VLOOKUP(B95,INSCRITOS!A:C,3,0)),"")</f>
        <v>CAD</v>
      </c>
      <c r="E95" s="19" t="str">
        <f>IFERROR((VLOOKUP(B95,INSCRITOS!A:D,4,0)),"")</f>
        <v>Pedro Matias</v>
      </c>
      <c r="F95" s="11" t="str">
        <f>IFERROR((VLOOKUP(B95,INSCRITOS!A:F,6,0)),"")</f>
        <v>M</v>
      </c>
      <c r="G95" s="19" t="str">
        <f>IFERROR((VLOOKUP(B95,INSCRITOS!A:H,8,0)),"")</f>
        <v>REPSOL TRIATLO</v>
      </c>
      <c r="H95" s="40">
        <v>1.87118055555556E-3</v>
      </c>
      <c r="I95" s="54">
        <v>100</v>
      </c>
    </row>
    <row r="96" spans="1:9" x14ac:dyDescent="0.25">
      <c r="A96" s="11">
        <v>3</v>
      </c>
      <c r="B96" s="42">
        <v>1745</v>
      </c>
      <c r="C96" s="11">
        <f>IFERROR((VLOOKUP(B96,INSCRITOS!A:B,2,0)),"")</f>
        <v>106450</v>
      </c>
      <c r="D96" s="11" t="str">
        <f>IFERROR((VLOOKUP(B96,INSCRITOS!A:C,3,0)),"")</f>
        <v>CAD</v>
      </c>
      <c r="E96" s="19" t="str">
        <f>IFERROR((VLOOKUP(B96,INSCRITOS!A:D,4,0)),"")</f>
        <v>Iúri Mamade</v>
      </c>
      <c r="F96" s="11" t="str">
        <f>IFERROR((VLOOKUP(B96,INSCRITOS!A:F,6,0)),"")</f>
        <v>M</v>
      </c>
      <c r="G96" s="19" t="str">
        <f>IFERROR((VLOOKUP(B96,INSCRITOS!A:H,8,0)),"")</f>
        <v>REPSOL TRIATLO</v>
      </c>
      <c r="H96" s="40">
        <v>2.2916666666666701E-3</v>
      </c>
      <c r="I96" s="54">
        <v>99</v>
      </c>
    </row>
    <row r="97" spans="1:8" x14ac:dyDescent="0.25">
      <c r="A97" s="1"/>
      <c r="C97" s="1"/>
      <c r="D97" s="1"/>
      <c r="F97" s="1"/>
      <c r="H97" s="55"/>
    </row>
    <row r="98" spans="1:8" x14ac:dyDescent="0.25">
      <c r="H98" s="55"/>
    </row>
    <row r="99" spans="1:8" x14ac:dyDescent="0.25">
      <c r="F99" s="70" t="s">
        <v>131</v>
      </c>
      <c r="G99" s="70"/>
      <c r="H99" s="70"/>
    </row>
    <row r="100" spans="1:8" x14ac:dyDescent="0.25">
      <c r="F100" s="56" t="s">
        <v>118</v>
      </c>
      <c r="G100" s="57" t="s">
        <v>7</v>
      </c>
      <c r="H100" s="56" t="s">
        <v>120</v>
      </c>
    </row>
    <row r="101" spans="1:8" x14ac:dyDescent="0.25">
      <c r="F101" s="58">
        <v>1</v>
      </c>
      <c r="G101" s="59" t="s">
        <v>76</v>
      </c>
      <c r="H101" s="60">
        <v>983</v>
      </c>
    </row>
    <row r="102" spans="1:8" x14ac:dyDescent="0.25">
      <c r="F102" s="58">
        <v>2</v>
      </c>
      <c r="G102" s="59" t="s">
        <v>103</v>
      </c>
      <c r="H102" s="60">
        <v>974</v>
      </c>
    </row>
    <row r="103" spans="1:8" x14ac:dyDescent="0.25">
      <c r="F103" s="58">
        <v>3</v>
      </c>
      <c r="G103" s="59" t="s">
        <v>43</v>
      </c>
      <c r="H103" s="60">
        <v>688</v>
      </c>
    </row>
    <row r="104" spans="1:8" x14ac:dyDescent="0.25">
      <c r="F104" s="58">
        <v>4</v>
      </c>
      <c r="G104" s="59" t="s">
        <v>13</v>
      </c>
      <c r="H104" s="60">
        <v>491</v>
      </c>
    </row>
    <row r="105" spans="1:8" x14ac:dyDescent="0.25">
      <c r="F105" s="58">
        <v>5</v>
      </c>
      <c r="G105" s="59" t="s">
        <v>67</v>
      </c>
      <c r="H105" s="60">
        <v>393</v>
      </c>
    </row>
    <row r="106" spans="1:8" x14ac:dyDescent="0.25">
      <c r="F106" s="58">
        <v>6</v>
      </c>
      <c r="G106" s="59" t="s">
        <v>55</v>
      </c>
      <c r="H106" s="60">
        <v>198</v>
      </c>
    </row>
  </sheetData>
  <mergeCells count="1">
    <mergeCell ref="F99:H99"/>
  </mergeCells>
  <printOptions horizontalCentered="1"/>
  <pageMargins left="0.51180555555555496" right="0.196527777777778" top="0.55138888888888904" bottom="0.35416666666666702" header="0.51180555555555496" footer="0.51180555555555496"/>
  <pageSetup paperSize="9" firstPageNumber="0" fitToHeight="0" orientation="portrait" horizontalDpi="300" verticalDpi="300"/>
  <rowBreaks count="4" manualBreakCount="4">
    <brk id="25" max="16383" man="1"/>
    <brk id="47" max="16383" man="1"/>
    <brk id="71" max="16383" man="1"/>
    <brk id="8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5273</TotalTime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4</vt:i4>
      </vt:variant>
    </vt:vector>
  </HeadingPairs>
  <TitlesOfParts>
    <vt:vector size="6" baseType="lpstr">
      <vt:lpstr>INSCRITOS</vt:lpstr>
      <vt:lpstr>Resultados</vt:lpstr>
      <vt:lpstr>Resultados!_FiltrarBaseDados</vt:lpstr>
      <vt:lpstr>INSCRITOS!Área_de_Impressão</vt:lpstr>
      <vt:lpstr>Resultados!Área_de_Impressão</vt:lpstr>
      <vt:lpstr>Resultados!Títulos_de_Impressão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Artur Parreira</cp:lastModifiedBy>
  <cp:revision>40</cp:revision>
  <cp:lastPrinted>2019-06-15T17:29:29Z</cp:lastPrinted>
  <dcterms:created xsi:type="dcterms:W3CDTF">2016-04-26T14:30:14Z</dcterms:created>
  <dcterms:modified xsi:type="dcterms:W3CDTF">2020-04-03T17:23:56Z</dcterms:modified>
  <dc:language>pt-PT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