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20\REGIÕES\CENTRO LITORAL\2020_02_01 I Aquatlo Segm Jovem de Peniche\INSCRIÇÕES E RESULTADOS\"/>
    </mc:Choice>
  </mc:AlternateContent>
  <bookViews>
    <workbookView xWindow="0" yWindow="465" windowWidth="24765" windowHeight="14205" tabRatio="801" firstSheet="2" activeTab="2"/>
  </bookViews>
  <sheets>
    <sheet name="INSCRITOS" sheetId="1" state="hidden" r:id="rId1"/>
    <sheet name="Escalões Natação" sheetId="15" state="hidden" r:id="rId2"/>
    <sheet name="Escalões Final" sheetId="2" r:id="rId3"/>
  </sheets>
  <definedNames>
    <definedName name="_xlnm._FilterDatabase" localSheetId="2" hidden="1">'Escalões Final'!$G$1:$G$203</definedName>
    <definedName name="_xlnm._FilterDatabase" localSheetId="1" hidden="1">'Escalões Natação'!$G$1:$G$219</definedName>
    <definedName name="_xlnm._FilterDatabase" localSheetId="0" hidden="1">INSCRITOS!$A$1:$I$214</definedName>
    <definedName name="_xlnm.Print_Area" localSheetId="2">'Escalões Final'!$A$1:$I$214</definedName>
    <definedName name="_xlnm.Print_Area" localSheetId="1">'Escalões Natação'!$A$1:$J$212</definedName>
    <definedName name="_xlnm.Print_Area" localSheetId="0">INSCRITOS!$A$1:$I$193</definedName>
    <definedName name="_xlnm.Print_Titles" localSheetId="2">'Escalões Final'!$1:$2</definedName>
    <definedName name="_xlnm.Print_Titles" localSheetId="1">'Escalões Natação'!$1:$2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2" l="1"/>
  <c r="C200" i="2" l="1"/>
  <c r="D200" i="2"/>
  <c r="E200" i="2"/>
  <c r="F200" i="2"/>
  <c r="G200" i="2"/>
  <c r="C202" i="2"/>
  <c r="D202" i="2"/>
  <c r="E202" i="2"/>
  <c r="F202" i="2"/>
  <c r="G202" i="2"/>
  <c r="C201" i="2"/>
  <c r="D201" i="2"/>
  <c r="E201" i="2"/>
  <c r="F201" i="2"/>
  <c r="G201" i="2"/>
  <c r="G195" i="2"/>
  <c r="F195" i="2"/>
  <c r="E195" i="2"/>
  <c r="D195" i="2"/>
  <c r="C195" i="2"/>
  <c r="G194" i="2"/>
  <c r="F194" i="2"/>
  <c r="E194" i="2"/>
  <c r="D194" i="2"/>
  <c r="C194" i="2"/>
  <c r="G193" i="2"/>
  <c r="F193" i="2"/>
  <c r="E193" i="2"/>
  <c r="D193" i="2"/>
  <c r="C193" i="2"/>
  <c r="G192" i="2"/>
  <c r="F192" i="2"/>
  <c r="E192" i="2"/>
  <c r="D192" i="2"/>
  <c r="C192" i="2"/>
  <c r="G191" i="2"/>
  <c r="F191" i="2"/>
  <c r="E191" i="2"/>
  <c r="D191" i="2"/>
  <c r="C191" i="2"/>
  <c r="G190" i="2"/>
  <c r="F190" i="2"/>
  <c r="E190" i="2"/>
  <c r="D190" i="2"/>
  <c r="C190" i="2"/>
  <c r="G189" i="2"/>
  <c r="F189" i="2"/>
  <c r="E189" i="2"/>
  <c r="D189" i="2"/>
  <c r="C189" i="2"/>
  <c r="G188" i="2"/>
  <c r="F188" i="2"/>
  <c r="E188" i="2"/>
  <c r="D188" i="2"/>
  <c r="C188" i="2"/>
  <c r="G187" i="2"/>
  <c r="F187" i="2"/>
  <c r="E187" i="2"/>
  <c r="D187" i="2"/>
  <c r="C187" i="2"/>
  <c r="G186" i="2"/>
  <c r="F186" i="2"/>
  <c r="E186" i="2"/>
  <c r="D186" i="2"/>
  <c r="C186" i="2"/>
  <c r="G185" i="2"/>
  <c r="F185" i="2"/>
  <c r="E185" i="2"/>
  <c r="D185" i="2"/>
  <c r="C185" i="2"/>
  <c r="G184" i="2"/>
  <c r="F184" i="2"/>
  <c r="E184" i="2"/>
  <c r="D184" i="2"/>
  <c r="C184" i="2"/>
  <c r="G179" i="2"/>
  <c r="F179" i="2"/>
  <c r="E179" i="2"/>
  <c r="D179" i="2"/>
  <c r="C179" i="2"/>
  <c r="G178" i="2"/>
  <c r="F178" i="2"/>
  <c r="E178" i="2"/>
  <c r="D178" i="2"/>
  <c r="C178" i="2"/>
  <c r="G177" i="2"/>
  <c r="F177" i="2"/>
  <c r="E177" i="2"/>
  <c r="D177" i="2"/>
  <c r="C177" i="2"/>
  <c r="G176" i="2"/>
  <c r="F176" i="2"/>
  <c r="E176" i="2"/>
  <c r="D176" i="2"/>
  <c r="C176" i="2"/>
  <c r="G175" i="2"/>
  <c r="F175" i="2"/>
  <c r="E175" i="2"/>
  <c r="D175" i="2"/>
  <c r="C175" i="2"/>
  <c r="G174" i="2"/>
  <c r="F174" i="2"/>
  <c r="E174" i="2"/>
  <c r="D174" i="2"/>
  <c r="C174" i="2"/>
  <c r="G173" i="2"/>
  <c r="F173" i="2"/>
  <c r="E173" i="2"/>
  <c r="D173" i="2"/>
  <c r="C173" i="2"/>
  <c r="G172" i="2"/>
  <c r="F172" i="2"/>
  <c r="E172" i="2"/>
  <c r="D172" i="2"/>
  <c r="C172" i="2"/>
  <c r="G171" i="2"/>
  <c r="F171" i="2"/>
  <c r="E171" i="2"/>
  <c r="D171" i="2"/>
  <c r="C171" i="2"/>
  <c r="G170" i="2"/>
  <c r="F170" i="2"/>
  <c r="E170" i="2"/>
  <c r="D170" i="2"/>
  <c r="C170" i="2"/>
  <c r="G169" i="2"/>
  <c r="F169" i="2"/>
  <c r="E169" i="2"/>
  <c r="D169" i="2"/>
  <c r="C169" i="2"/>
  <c r="G168" i="2"/>
  <c r="F168" i="2"/>
  <c r="E168" i="2"/>
  <c r="D168" i="2"/>
  <c r="C168" i="2"/>
  <c r="G167" i="2"/>
  <c r="F167" i="2"/>
  <c r="E167" i="2"/>
  <c r="D167" i="2"/>
  <c r="C167" i="2"/>
  <c r="G166" i="2"/>
  <c r="F166" i="2"/>
  <c r="E166" i="2"/>
  <c r="D166" i="2"/>
  <c r="C166" i="2"/>
  <c r="G165" i="2"/>
  <c r="F165" i="2"/>
  <c r="E165" i="2"/>
  <c r="D165" i="2"/>
  <c r="C165" i="2"/>
  <c r="G164" i="2"/>
  <c r="F164" i="2"/>
  <c r="E164" i="2"/>
  <c r="D164" i="2"/>
  <c r="C164" i="2"/>
  <c r="G159" i="2"/>
  <c r="F159" i="2"/>
  <c r="E159" i="2"/>
  <c r="D159" i="2"/>
  <c r="C159" i="2"/>
  <c r="G158" i="2"/>
  <c r="F158" i="2"/>
  <c r="E158" i="2"/>
  <c r="D158" i="2"/>
  <c r="C158" i="2"/>
  <c r="G157" i="2"/>
  <c r="F157" i="2"/>
  <c r="E157" i="2"/>
  <c r="D157" i="2"/>
  <c r="C157" i="2"/>
  <c r="G156" i="2"/>
  <c r="F156" i="2"/>
  <c r="E156" i="2"/>
  <c r="D156" i="2"/>
  <c r="C156" i="2"/>
  <c r="G155" i="2"/>
  <c r="F155" i="2"/>
  <c r="E155" i="2"/>
  <c r="D155" i="2"/>
  <c r="C155" i="2"/>
  <c r="G154" i="2"/>
  <c r="F154" i="2"/>
  <c r="E154" i="2"/>
  <c r="D154" i="2"/>
  <c r="C154" i="2"/>
  <c r="G153" i="2"/>
  <c r="F153" i="2"/>
  <c r="E153" i="2"/>
  <c r="D153" i="2"/>
  <c r="C153" i="2"/>
  <c r="G152" i="2"/>
  <c r="F152" i="2"/>
  <c r="E152" i="2"/>
  <c r="D152" i="2"/>
  <c r="C152" i="2"/>
  <c r="G151" i="2"/>
  <c r="F151" i="2"/>
  <c r="E151" i="2"/>
  <c r="D151" i="2"/>
  <c r="C151" i="2"/>
  <c r="G150" i="2"/>
  <c r="F150" i="2"/>
  <c r="E150" i="2"/>
  <c r="D150" i="2"/>
  <c r="C150" i="2"/>
  <c r="G149" i="2"/>
  <c r="F149" i="2"/>
  <c r="E149" i="2"/>
  <c r="D149" i="2"/>
  <c r="C149" i="2"/>
  <c r="G148" i="2"/>
  <c r="F148" i="2"/>
  <c r="E148" i="2"/>
  <c r="D148" i="2"/>
  <c r="C148" i="2"/>
  <c r="G147" i="2"/>
  <c r="F147" i="2"/>
  <c r="E147" i="2"/>
  <c r="D147" i="2"/>
  <c r="C147" i="2"/>
  <c r="G146" i="2"/>
  <c r="F146" i="2"/>
  <c r="E146" i="2"/>
  <c r="D146" i="2"/>
  <c r="C146" i="2"/>
  <c r="G145" i="2"/>
  <c r="F145" i="2"/>
  <c r="E145" i="2"/>
  <c r="D145" i="2"/>
  <c r="C145" i="2"/>
  <c r="G144" i="2"/>
  <c r="F144" i="2"/>
  <c r="E144" i="2"/>
  <c r="D144" i="2"/>
  <c r="C144" i="2"/>
  <c r="G143" i="2"/>
  <c r="F143" i="2"/>
  <c r="E143" i="2"/>
  <c r="D143" i="2"/>
  <c r="C143" i="2"/>
  <c r="G142" i="2"/>
  <c r="F142" i="2"/>
  <c r="E142" i="2"/>
  <c r="D142" i="2"/>
  <c r="C142" i="2"/>
  <c r="G141" i="2"/>
  <c r="F141" i="2"/>
  <c r="E141" i="2"/>
  <c r="D141" i="2"/>
  <c r="C141" i="2"/>
  <c r="G140" i="2"/>
  <c r="F140" i="2"/>
  <c r="E140" i="2"/>
  <c r="D140" i="2"/>
  <c r="C140" i="2"/>
  <c r="G139" i="2"/>
  <c r="F139" i="2"/>
  <c r="E139" i="2"/>
  <c r="D139" i="2"/>
  <c r="C139" i="2"/>
  <c r="G138" i="2"/>
  <c r="F138" i="2"/>
  <c r="E138" i="2"/>
  <c r="D138" i="2"/>
  <c r="C138" i="2"/>
  <c r="G137" i="2"/>
  <c r="F137" i="2"/>
  <c r="E137" i="2"/>
  <c r="D137" i="2"/>
  <c r="C137" i="2"/>
  <c r="G136" i="2"/>
  <c r="F136" i="2"/>
  <c r="E136" i="2"/>
  <c r="D136" i="2"/>
  <c r="C136" i="2"/>
  <c r="G135" i="2"/>
  <c r="F135" i="2"/>
  <c r="E135" i="2"/>
  <c r="D135" i="2"/>
  <c r="C135" i="2"/>
  <c r="G134" i="2"/>
  <c r="F134" i="2"/>
  <c r="E134" i="2"/>
  <c r="D134" i="2"/>
  <c r="C134" i="2"/>
  <c r="G133" i="2"/>
  <c r="F133" i="2"/>
  <c r="E133" i="2"/>
  <c r="D133" i="2"/>
  <c r="C133" i="2"/>
  <c r="G132" i="2"/>
  <c r="F132" i="2"/>
  <c r="E132" i="2"/>
  <c r="D132" i="2"/>
  <c r="C132" i="2"/>
  <c r="G131" i="2"/>
  <c r="F131" i="2"/>
  <c r="E131" i="2"/>
  <c r="D131" i="2"/>
  <c r="C131" i="2"/>
  <c r="G130" i="2"/>
  <c r="F130" i="2"/>
  <c r="E130" i="2"/>
  <c r="D130" i="2"/>
  <c r="C130" i="2"/>
  <c r="G129" i="2"/>
  <c r="F129" i="2"/>
  <c r="E129" i="2"/>
  <c r="D129" i="2"/>
  <c r="C129" i="2"/>
  <c r="G128" i="2"/>
  <c r="F128" i="2"/>
  <c r="E128" i="2"/>
  <c r="D128" i="2"/>
  <c r="C128" i="2"/>
  <c r="G127" i="2"/>
  <c r="F127" i="2"/>
  <c r="E127" i="2"/>
  <c r="D127" i="2"/>
  <c r="C127" i="2"/>
  <c r="G121" i="2"/>
  <c r="F121" i="2"/>
  <c r="E121" i="2"/>
  <c r="D121" i="2"/>
  <c r="C121" i="2"/>
  <c r="G120" i="2"/>
  <c r="F120" i="2"/>
  <c r="E120" i="2"/>
  <c r="D120" i="2"/>
  <c r="C120" i="2"/>
  <c r="G119" i="2"/>
  <c r="F119" i="2"/>
  <c r="E119" i="2"/>
  <c r="D119" i="2"/>
  <c r="C119" i="2"/>
  <c r="G118" i="2"/>
  <c r="F118" i="2"/>
  <c r="E118" i="2"/>
  <c r="D118" i="2"/>
  <c r="C118" i="2"/>
  <c r="G117" i="2"/>
  <c r="F117" i="2"/>
  <c r="E117" i="2"/>
  <c r="D117" i="2"/>
  <c r="C117" i="2"/>
  <c r="G116" i="2"/>
  <c r="F116" i="2"/>
  <c r="E116" i="2"/>
  <c r="D116" i="2"/>
  <c r="C116" i="2"/>
  <c r="G115" i="2"/>
  <c r="F115" i="2"/>
  <c r="E115" i="2"/>
  <c r="D115" i="2"/>
  <c r="C115" i="2"/>
  <c r="G114" i="2"/>
  <c r="F114" i="2"/>
  <c r="E114" i="2"/>
  <c r="D114" i="2"/>
  <c r="C114" i="2"/>
  <c r="G113" i="2"/>
  <c r="F113" i="2"/>
  <c r="E113" i="2"/>
  <c r="D113" i="2"/>
  <c r="C113" i="2"/>
  <c r="G112" i="2"/>
  <c r="F112" i="2"/>
  <c r="E112" i="2"/>
  <c r="D112" i="2"/>
  <c r="C112" i="2"/>
  <c r="G111" i="2"/>
  <c r="F111" i="2"/>
  <c r="E111" i="2"/>
  <c r="D111" i="2"/>
  <c r="C111" i="2"/>
  <c r="G110" i="2"/>
  <c r="F110" i="2"/>
  <c r="E110" i="2"/>
  <c r="D110" i="2"/>
  <c r="C110" i="2"/>
  <c r="G105" i="2"/>
  <c r="F105" i="2"/>
  <c r="E105" i="2"/>
  <c r="D105" i="2"/>
  <c r="C105" i="2"/>
  <c r="G104" i="2"/>
  <c r="F104" i="2"/>
  <c r="E104" i="2"/>
  <c r="D104" i="2"/>
  <c r="C104" i="2"/>
  <c r="G103" i="2"/>
  <c r="F103" i="2"/>
  <c r="E103" i="2"/>
  <c r="D103" i="2"/>
  <c r="C103" i="2"/>
  <c r="G102" i="2"/>
  <c r="F102" i="2"/>
  <c r="E102" i="2"/>
  <c r="D102" i="2"/>
  <c r="C102" i="2"/>
  <c r="G101" i="2"/>
  <c r="F101" i="2"/>
  <c r="E101" i="2"/>
  <c r="D101" i="2"/>
  <c r="C101" i="2"/>
  <c r="G100" i="2"/>
  <c r="F100" i="2"/>
  <c r="E100" i="2"/>
  <c r="D100" i="2"/>
  <c r="C100" i="2"/>
  <c r="G99" i="2"/>
  <c r="F99" i="2"/>
  <c r="E99" i="2"/>
  <c r="D99" i="2"/>
  <c r="C99" i="2"/>
  <c r="G98" i="2"/>
  <c r="F98" i="2"/>
  <c r="E98" i="2"/>
  <c r="D98" i="2"/>
  <c r="C98" i="2"/>
  <c r="G97" i="2"/>
  <c r="F97" i="2"/>
  <c r="E97" i="2"/>
  <c r="D97" i="2"/>
  <c r="C97" i="2"/>
  <c r="G96" i="2"/>
  <c r="F96" i="2"/>
  <c r="E96" i="2"/>
  <c r="D96" i="2"/>
  <c r="C96" i="2"/>
  <c r="G95" i="2"/>
  <c r="F95" i="2"/>
  <c r="E95" i="2"/>
  <c r="D95" i="2"/>
  <c r="C95" i="2"/>
  <c r="G94" i="2"/>
  <c r="F94" i="2"/>
  <c r="E94" i="2"/>
  <c r="D94" i="2"/>
  <c r="C94" i="2"/>
  <c r="G93" i="2"/>
  <c r="F93" i="2"/>
  <c r="E93" i="2"/>
  <c r="D93" i="2"/>
  <c r="C93" i="2"/>
  <c r="G92" i="2"/>
  <c r="F92" i="2"/>
  <c r="E92" i="2"/>
  <c r="D92" i="2"/>
  <c r="C92" i="2"/>
  <c r="G91" i="2"/>
  <c r="F91" i="2"/>
  <c r="E91" i="2"/>
  <c r="D91" i="2"/>
  <c r="C91" i="2"/>
  <c r="G90" i="2"/>
  <c r="F90" i="2"/>
  <c r="E90" i="2"/>
  <c r="D90" i="2"/>
  <c r="C90" i="2"/>
  <c r="G89" i="2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C85" i="2"/>
  <c r="G84" i="2"/>
  <c r="F84" i="2"/>
  <c r="E84" i="2"/>
  <c r="D84" i="2"/>
  <c r="C84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C73" i="2"/>
  <c r="G72" i="2"/>
  <c r="F72" i="2"/>
  <c r="E72" i="2"/>
  <c r="D72" i="2"/>
  <c r="C72" i="2"/>
  <c r="G71" i="2"/>
  <c r="F71" i="2"/>
  <c r="E71" i="2"/>
  <c r="D71" i="2"/>
  <c r="C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1" i="2"/>
  <c r="F61" i="2"/>
  <c r="E61" i="2"/>
  <c r="D61" i="2"/>
  <c r="C61" i="2"/>
  <c r="G60" i="2"/>
  <c r="F60" i="2"/>
  <c r="E60" i="2"/>
  <c r="D60" i="2"/>
  <c r="C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G6" i="2"/>
  <c r="F6" i="2"/>
  <c r="E6" i="2"/>
  <c r="D6" i="2"/>
  <c r="C6" i="2"/>
  <c r="G211" i="15"/>
  <c r="F211" i="15"/>
  <c r="E211" i="15"/>
  <c r="D211" i="15"/>
  <c r="C211" i="15"/>
  <c r="I210" i="15"/>
  <c r="G210" i="15"/>
  <c r="F210" i="15"/>
  <c r="E210" i="15"/>
  <c r="D210" i="15"/>
  <c r="C210" i="15"/>
  <c r="I209" i="15"/>
  <c r="G209" i="15"/>
  <c r="F209" i="15"/>
  <c r="E209" i="15"/>
  <c r="D209" i="15"/>
  <c r="C209" i="15"/>
  <c r="G208" i="15"/>
  <c r="F208" i="15"/>
  <c r="E208" i="15"/>
  <c r="D208" i="15"/>
  <c r="C208" i="15"/>
  <c r="I203" i="15"/>
  <c r="G203" i="15"/>
  <c r="F203" i="15"/>
  <c r="E203" i="15"/>
  <c r="D203" i="15"/>
  <c r="C203" i="15"/>
  <c r="I202" i="15"/>
  <c r="G202" i="15"/>
  <c r="F202" i="15"/>
  <c r="E202" i="15"/>
  <c r="D202" i="15"/>
  <c r="C202" i="15"/>
  <c r="I201" i="15"/>
  <c r="G201" i="15"/>
  <c r="F201" i="15"/>
  <c r="E201" i="15"/>
  <c r="D201" i="15"/>
  <c r="C201" i="15"/>
  <c r="I200" i="15"/>
  <c r="G200" i="15"/>
  <c r="F200" i="15"/>
  <c r="E200" i="15"/>
  <c r="D200" i="15"/>
  <c r="C200" i="15"/>
  <c r="I199" i="15"/>
  <c r="G199" i="15"/>
  <c r="F199" i="15"/>
  <c r="E199" i="15"/>
  <c r="D199" i="15"/>
  <c r="C199" i="15"/>
  <c r="I198" i="15"/>
  <c r="G198" i="15"/>
  <c r="F198" i="15"/>
  <c r="E198" i="15"/>
  <c r="D198" i="15"/>
  <c r="C198" i="15"/>
  <c r="I197" i="15"/>
  <c r="G197" i="15"/>
  <c r="F197" i="15"/>
  <c r="E197" i="15"/>
  <c r="D197" i="15"/>
  <c r="C197" i="15"/>
  <c r="I196" i="15"/>
  <c r="G196" i="15"/>
  <c r="F196" i="15"/>
  <c r="E196" i="15"/>
  <c r="D196" i="15"/>
  <c r="C196" i="15"/>
  <c r="I195" i="15"/>
  <c r="G195" i="15"/>
  <c r="F195" i="15"/>
  <c r="E195" i="15"/>
  <c r="D195" i="15"/>
  <c r="C195" i="15"/>
  <c r="I194" i="15"/>
  <c r="G194" i="15"/>
  <c r="F194" i="15"/>
  <c r="E194" i="15"/>
  <c r="D194" i="15"/>
  <c r="C194" i="15"/>
  <c r="I193" i="15"/>
  <c r="G193" i="15"/>
  <c r="F193" i="15"/>
  <c r="E193" i="15"/>
  <c r="D193" i="15"/>
  <c r="C193" i="15"/>
  <c r="G192" i="15"/>
  <c r="F192" i="15"/>
  <c r="E192" i="15"/>
  <c r="D192" i="15"/>
  <c r="C192" i="15"/>
  <c r="G187" i="15"/>
  <c r="F187" i="15"/>
  <c r="E187" i="15"/>
  <c r="D187" i="15"/>
  <c r="C187" i="15"/>
  <c r="I186" i="15"/>
  <c r="G186" i="15"/>
  <c r="F186" i="15"/>
  <c r="E186" i="15"/>
  <c r="D186" i="15"/>
  <c r="C186" i="15"/>
  <c r="I185" i="15"/>
  <c r="G185" i="15"/>
  <c r="F185" i="15"/>
  <c r="E185" i="15"/>
  <c r="D185" i="15"/>
  <c r="C185" i="15"/>
  <c r="I184" i="15"/>
  <c r="G184" i="15"/>
  <c r="F184" i="15"/>
  <c r="E184" i="15"/>
  <c r="D184" i="15"/>
  <c r="C184" i="15"/>
  <c r="I183" i="15"/>
  <c r="G183" i="15"/>
  <c r="F183" i="15"/>
  <c r="E183" i="15"/>
  <c r="D183" i="15"/>
  <c r="C183" i="15"/>
  <c r="I182" i="15"/>
  <c r="G182" i="15"/>
  <c r="F182" i="15"/>
  <c r="E182" i="15"/>
  <c r="D182" i="15"/>
  <c r="C182" i="15"/>
  <c r="I181" i="15"/>
  <c r="G181" i="15"/>
  <c r="F181" i="15"/>
  <c r="E181" i="15"/>
  <c r="D181" i="15"/>
  <c r="C181" i="15"/>
  <c r="I180" i="15"/>
  <c r="G180" i="15"/>
  <c r="F180" i="15"/>
  <c r="E180" i="15"/>
  <c r="D180" i="15"/>
  <c r="C180" i="15"/>
  <c r="I179" i="15"/>
  <c r="G179" i="15"/>
  <c r="F179" i="15"/>
  <c r="E179" i="15"/>
  <c r="D179" i="15"/>
  <c r="C179" i="15"/>
  <c r="I178" i="15"/>
  <c r="G178" i="15"/>
  <c r="F178" i="15"/>
  <c r="E178" i="15"/>
  <c r="D178" i="15"/>
  <c r="C178" i="15"/>
  <c r="I177" i="15"/>
  <c r="G177" i="15"/>
  <c r="F177" i="15"/>
  <c r="E177" i="15"/>
  <c r="D177" i="15"/>
  <c r="C177" i="15"/>
  <c r="I176" i="15"/>
  <c r="G176" i="15"/>
  <c r="F176" i="15"/>
  <c r="E176" i="15"/>
  <c r="D176" i="15"/>
  <c r="C176" i="15"/>
  <c r="I175" i="15"/>
  <c r="G175" i="15"/>
  <c r="F175" i="15"/>
  <c r="E175" i="15"/>
  <c r="D175" i="15"/>
  <c r="C175" i="15"/>
  <c r="I174" i="15"/>
  <c r="G174" i="15"/>
  <c r="F174" i="15"/>
  <c r="E174" i="15"/>
  <c r="D174" i="15"/>
  <c r="C174" i="15"/>
  <c r="I173" i="15"/>
  <c r="G173" i="15"/>
  <c r="F173" i="15"/>
  <c r="E173" i="15"/>
  <c r="D173" i="15"/>
  <c r="C173" i="15"/>
  <c r="I172" i="15"/>
  <c r="G172" i="15"/>
  <c r="F172" i="15"/>
  <c r="E172" i="15"/>
  <c r="D172" i="15"/>
  <c r="C172" i="15"/>
  <c r="G171" i="15"/>
  <c r="F171" i="15"/>
  <c r="E171" i="15"/>
  <c r="D171" i="15"/>
  <c r="C171" i="15"/>
  <c r="G166" i="15"/>
  <c r="F166" i="15"/>
  <c r="E166" i="15"/>
  <c r="D166" i="15"/>
  <c r="C166" i="15"/>
  <c r="I165" i="15"/>
  <c r="G165" i="15"/>
  <c r="F165" i="15"/>
  <c r="E165" i="15"/>
  <c r="D165" i="15"/>
  <c r="C165" i="15"/>
  <c r="I164" i="15"/>
  <c r="G164" i="15"/>
  <c r="F164" i="15"/>
  <c r="D164" i="15"/>
  <c r="C164" i="15"/>
  <c r="I163" i="15"/>
  <c r="G163" i="15"/>
  <c r="F163" i="15"/>
  <c r="E163" i="15"/>
  <c r="D163" i="15"/>
  <c r="C163" i="15"/>
  <c r="I162" i="15"/>
  <c r="G162" i="15"/>
  <c r="F162" i="15"/>
  <c r="E162" i="15"/>
  <c r="D162" i="15"/>
  <c r="C162" i="15"/>
  <c r="I161" i="15"/>
  <c r="G161" i="15"/>
  <c r="F161" i="15"/>
  <c r="E161" i="15"/>
  <c r="D161" i="15"/>
  <c r="C161" i="15"/>
  <c r="I160" i="15"/>
  <c r="G160" i="15"/>
  <c r="F160" i="15"/>
  <c r="E160" i="15"/>
  <c r="D160" i="15"/>
  <c r="C160" i="15"/>
  <c r="I159" i="15"/>
  <c r="G159" i="15"/>
  <c r="F159" i="15"/>
  <c r="E159" i="15"/>
  <c r="D159" i="15"/>
  <c r="C159" i="15"/>
  <c r="I158" i="15"/>
  <c r="G158" i="15"/>
  <c r="F158" i="15"/>
  <c r="E158" i="15"/>
  <c r="D158" i="15"/>
  <c r="C158" i="15"/>
  <c r="I157" i="15"/>
  <c r="G157" i="15"/>
  <c r="F157" i="15"/>
  <c r="E157" i="15"/>
  <c r="D157" i="15"/>
  <c r="C157" i="15"/>
  <c r="I156" i="15"/>
  <c r="G156" i="15"/>
  <c r="F156" i="15"/>
  <c r="E156" i="15"/>
  <c r="D156" i="15"/>
  <c r="C156" i="15"/>
  <c r="I155" i="15"/>
  <c r="G155" i="15"/>
  <c r="F155" i="15"/>
  <c r="E155" i="15"/>
  <c r="D155" i="15"/>
  <c r="C155" i="15"/>
  <c r="I154" i="15"/>
  <c r="G154" i="15"/>
  <c r="F154" i="15"/>
  <c r="E154" i="15"/>
  <c r="D154" i="15"/>
  <c r="C154" i="15"/>
  <c r="I153" i="15"/>
  <c r="G153" i="15"/>
  <c r="F153" i="15"/>
  <c r="E153" i="15"/>
  <c r="D153" i="15"/>
  <c r="C153" i="15"/>
  <c r="I152" i="15"/>
  <c r="G152" i="15"/>
  <c r="F152" i="15"/>
  <c r="E152" i="15"/>
  <c r="D152" i="15"/>
  <c r="C152" i="15"/>
  <c r="I151" i="15"/>
  <c r="G151" i="15"/>
  <c r="F151" i="15"/>
  <c r="E151" i="15"/>
  <c r="D151" i="15"/>
  <c r="C151" i="15"/>
  <c r="I150" i="15"/>
  <c r="G150" i="15"/>
  <c r="F150" i="15"/>
  <c r="E150" i="15"/>
  <c r="D150" i="15"/>
  <c r="C150" i="15"/>
  <c r="I149" i="15"/>
  <c r="G149" i="15"/>
  <c r="F149" i="15"/>
  <c r="E149" i="15"/>
  <c r="D149" i="15"/>
  <c r="C149" i="15"/>
  <c r="I148" i="15"/>
  <c r="G148" i="15"/>
  <c r="F148" i="15"/>
  <c r="E148" i="15"/>
  <c r="D148" i="15"/>
  <c r="C148" i="15"/>
  <c r="I147" i="15"/>
  <c r="G147" i="15"/>
  <c r="F147" i="15"/>
  <c r="E147" i="15"/>
  <c r="D147" i="15"/>
  <c r="C147" i="15"/>
  <c r="I146" i="15"/>
  <c r="G146" i="15"/>
  <c r="F146" i="15"/>
  <c r="E146" i="15"/>
  <c r="D146" i="15"/>
  <c r="C146" i="15"/>
  <c r="I145" i="15"/>
  <c r="G145" i="15"/>
  <c r="F145" i="15"/>
  <c r="E145" i="15"/>
  <c r="D145" i="15"/>
  <c r="C145" i="15"/>
  <c r="I144" i="15"/>
  <c r="G144" i="15"/>
  <c r="F144" i="15"/>
  <c r="E144" i="15"/>
  <c r="D144" i="15"/>
  <c r="C144" i="15"/>
  <c r="I143" i="15"/>
  <c r="G134" i="15"/>
  <c r="F134" i="15"/>
  <c r="E134" i="15"/>
  <c r="D134" i="15"/>
  <c r="C134" i="15"/>
  <c r="I142" i="15"/>
  <c r="G143" i="15"/>
  <c r="F143" i="15"/>
  <c r="E143" i="15"/>
  <c r="D143" i="15"/>
  <c r="C143" i="15"/>
  <c r="I141" i="15"/>
  <c r="G142" i="15"/>
  <c r="F142" i="15"/>
  <c r="E142" i="15"/>
  <c r="D142" i="15"/>
  <c r="C142" i="15"/>
  <c r="I140" i="15"/>
  <c r="G141" i="15"/>
  <c r="F141" i="15"/>
  <c r="E141" i="15"/>
  <c r="D141" i="15"/>
  <c r="C141" i="15"/>
  <c r="I139" i="15"/>
  <c r="G140" i="15"/>
  <c r="F140" i="15"/>
  <c r="E140" i="15"/>
  <c r="D140" i="15"/>
  <c r="C140" i="15"/>
  <c r="I138" i="15"/>
  <c r="G139" i="15"/>
  <c r="F139" i="15"/>
  <c r="E139" i="15"/>
  <c r="D139" i="15"/>
  <c r="C139" i="15"/>
  <c r="I137" i="15"/>
  <c r="G138" i="15"/>
  <c r="F138" i="15"/>
  <c r="E138" i="15"/>
  <c r="D138" i="15"/>
  <c r="C138" i="15"/>
  <c r="I136" i="15"/>
  <c r="G137" i="15"/>
  <c r="F137" i="15"/>
  <c r="E137" i="15"/>
  <c r="D137" i="15"/>
  <c r="C137" i="15"/>
  <c r="I135" i="15"/>
  <c r="G136" i="15"/>
  <c r="F136" i="15"/>
  <c r="E136" i="15"/>
  <c r="D136" i="15"/>
  <c r="C136" i="15"/>
  <c r="I134" i="15"/>
  <c r="G135" i="15"/>
  <c r="F135" i="15"/>
  <c r="E135" i="15"/>
  <c r="D135" i="15"/>
  <c r="C135" i="15"/>
  <c r="I133" i="15"/>
  <c r="G133" i="15"/>
  <c r="F133" i="15"/>
  <c r="E133" i="15"/>
  <c r="D133" i="15"/>
  <c r="C133" i="15"/>
  <c r="G132" i="15"/>
  <c r="F132" i="15"/>
  <c r="E132" i="15"/>
  <c r="D132" i="15"/>
  <c r="C132" i="15"/>
  <c r="G127" i="15"/>
  <c r="F127" i="15"/>
  <c r="E127" i="15"/>
  <c r="D127" i="15"/>
  <c r="C127" i="15"/>
  <c r="I126" i="15"/>
  <c r="G126" i="15"/>
  <c r="F126" i="15"/>
  <c r="E126" i="15"/>
  <c r="D126" i="15"/>
  <c r="C126" i="15"/>
  <c r="I125" i="15"/>
  <c r="G125" i="15"/>
  <c r="F125" i="15"/>
  <c r="E125" i="15"/>
  <c r="D125" i="15"/>
  <c r="C125" i="15"/>
  <c r="I124" i="15"/>
  <c r="G124" i="15"/>
  <c r="F124" i="15"/>
  <c r="E124" i="15"/>
  <c r="D124" i="15"/>
  <c r="C124" i="15"/>
  <c r="I123" i="15"/>
  <c r="G123" i="15"/>
  <c r="F123" i="15"/>
  <c r="E123" i="15"/>
  <c r="D123" i="15"/>
  <c r="C123" i="15"/>
  <c r="I122" i="15"/>
  <c r="G122" i="15"/>
  <c r="F122" i="15"/>
  <c r="E122" i="15"/>
  <c r="D122" i="15"/>
  <c r="C122" i="15"/>
  <c r="I121" i="15"/>
  <c r="G121" i="15"/>
  <c r="F121" i="15"/>
  <c r="E121" i="15"/>
  <c r="D121" i="15"/>
  <c r="C121" i="15"/>
  <c r="I120" i="15"/>
  <c r="G120" i="15"/>
  <c r="F120" i="15"/>
  <c r="E120" i="15"/>
  <c r="D120" i="15"/>
  <c r="C120" i="15"/>
  <c r="I119" i="15"/>
  <c r="G119" i="15"/>
  <c r="F119" i="15"/>
  <c r="E119" i="15"/>
  <c r="D119" i="15"/>
  <c r="C119" i="15"/>
  <c r="I118" i="15"/>
  <c r="G118" i="15"/>
  <c r="F118" i="15"/>
  <c r="E118" i="15"/>
  <c r="D118" i="15"/>
  <c r="C118" i="15"/>
  <c r="I117" i="15"/>
  <c r="G117" i="15"/>
  <c r="F117" i="15"/>
  <c r="E117" i="15"/>
  <c r="D117" i="15"/>
  <c r="C117" i="15"/>
  <c r="I116" i="15"/>
  <c r="G116" i="15"/>
  <c r="F116" i="15"/>
  <c r="E116" i="15"/>
  <c r="D116" i="15"/>
  <c r="C116" i="15"/>
  <c r="G115" i="15"/>
  <c r="F115" i="15"/>
  <c r="E115" i="15"/>
  <c r="D115" i="15"/>
  <c r="C115" i="15"/>
  <c r="G110" i="15"/>
  <c r="F110" i="15"/>
  <c r="E110" i="15"/>
  <c r="D110" i="15"/>
  <c r="C110" i="15"/>
  <c r="I109" i="15"/>
  <c r="G109" i="15"/>
  <c r="F109" i="15"/>
  <c r="E109" i="15"/>
  <c r="D109" i="15"/>
  <c r="C109" i="15"/>
  <c r="I108" i="15"/>
  <c r="G108" i="15"/>
  <c r="F108" i="15"/>
  <c r="E108" i="15"/>
  <c r="D108" i="15"/>
  <c r="C108" i="15"/>
  <c r="I107" i="15"/>
  <c r="G107" i="15"/>
  <c r="F107" i="15"/>
  <c r="E107" i="15"/>
  <c r="D107" i="15"/>
  <c r="C107" i="15"/>
  <c r="I106" i="15"/>
  <c r="G106" i="15"/>
  <c r="F106" i="15"/>
  <c r="E106" i="15"/>
  <c r="D106" i="15"/>
  <c r="C106" i="15"/>
  <c r="I105" i="15"/>
  <c r="G105" i="15"/>
  <c r="F105" i="15"/>
  <c r="E105" i="15"/>
  <c r="D105" i="15"/>
  <c r="C105" i="15"/>
  <c r="I104" i="15"/>
  <c r="G104" i="15"/>
  <c r="F104" i="15"/>
  <c r="E104" i="15"/>
  <c r="D104" i="15"/>
  <c r="C104" i="15"/>
  <c r="I103" i="15"/>
  <c r="G103" i="15"/>
  <c r="F103" i="15"/>
  <c r="E103" i="15"/>
  <c r="D103" i="15"/>
  <c r="C103" i="15"/>
  <c r="I102" i="15"/>
  <c r="G102" i="15"/>
  <c r="F102" i="15"/>
  <c r="E102" i="15"/>
  <c r="D102" i="15"/>
  <c r="C102" i="15"/>
  <c r="I101" i="15"/>
  <c r="G101" i="15"/>
  <c r="F101" i="15"/>
  <c r="E101" i="15"/>
  <c r="D101" i="15"/>
  <c r="C101" i="15"/>
  <c r="I100" i="15"/>
  <c r="G100" i="15"/>
  <c r="F100" i="15"/>
  <c r="E100" i="15"/>
  <c r="D100" i="15"/>
  <c r="C100" i="15"/>
  <c r="I99" i="15"/>
  <c r="G99" i="15"/>
  <c r="F99" i="15"/>
  <c r="E99" i="15"/>
  <c r="D99" i="15"/>
  <c r="C99" i="15"/>
  <c r="I98" i="15"/>
  <c r="G98" i="15"/>
  <c r="F98" i="15"/>
  <c r="E98" i="15"/>
  <c r="D98" i="15"/>
  <c r="C98" i="15"/>
  <c r="I97" i="15"/>
  <c r="G97" i="15"/>
  <c r="F97" i="15"/>
  <c r="E97" i="15"/>
  <c r="D97" i="15"/>
  <c r="C97" i="15"/>
  <c r="I96" i="15"/>
  <c r="G96" i="15"/>
  <c r="F96" i="15"/>
  <c r="E96" i="15"/>
  <c r="D96" i="15"/>
  <c r="C96" i="15"/>
  <c r="I95" i="15"/>
  <c r="G95" i="15"/>
  <c r="F95" i="15"/>
  <c r="E95" i="15"/>
  <c r="D95" i="15"/>
  <c r="C95" i="15"/>
  <c r="I94" i="15"/>
  <c r="G94" i="15"/>
  <c r="F94" i="15"/>
  <c r="E94" i="15"/>
  <c r="D94" i="15"/>
  <c r="C94" i="15"/>
  <c r="I93" i="15"/>
  <c r="G93" i="15"/>
  <c r="F93" i="15"/>
  <c r="E93" i="15"/>
  <c r="D93" i="15"/>
  <c r="C93" i="15"/>
  <c r="I92" i="15"/>
  <c r="G92" i="15"/>
  <c r="F92" i="15"/>
  <c r="E92" i="15"/>
  <c r="D92" i="15"/>
  <c r="C92" i="15"/>
  <c r="I91" i="15"/>
  <c r="G91" i="15"/>
  <c r="F91" i="15"/>
  <c r="E91" i="15"/>
  <c r="D91" i="15"/>
  <c r="C91" i="15"/>
  <c r="I90" i="15"/>
  <c r="G90" i="15"/>
  <c r="F90" i="15"/>
  <c r="E90" i="15"/>
  <c r="D90" i="15"/>
  <c r="C90" i="15"/>
  <c r="I89" i="15"/>
  <c r="G89" i="15"/>
  <c r="F89" i="15"/>
  <c r="E89" i="15"/>
  <c r="D89" i="15"/>
  <c r="C89" i="15"/>
  <c r="G88" i="15"/>
  <c r="F88" i="15"/>
  <c r="E88" i="15"/>
  <c r="D88" i="15"/>
  <c r="C88" i="15"/>
  <c r="G83" i="15"/>
  <c r="F83" i="15"/>
  <c r="E83" i="15"/>
  <c r="D83" i="15"/>
  <c r="C83" i="15"/>
  <c r="I82" i="15"/>
  <c r="G82" i="15"/>
  <c r="F82" i="15"/>
  <c r="E82" i="15"/>
  <c r="D82" i="15"/>
  <c r="C82" i="15"/>
  <c r="I81" i="15"/>
  <c r="G81" i="15"/>
  <c r="F81" i="15"/>
  <c r="E81" i="15"/>
  <c r="D81" i="15"/>
  <c r="C81" i="15"/>
  <c r="I80" i="15"/>
  <c r="G80" i="15"/>
  <c r="F80" i="15"/>
  <c r="E80" i="15"/>
  <c r="D80" i="15"/>
  <c r="C80" i="15"/>
  <c r="I79" i="15"/>
  <c r="G79" i="15"/>
  <c r="F79" i="15"/>
  <c r="E79" i="15"/>
  <c r="D79" i="15"/>
  <c r="C79" i="15"/>
  <c r="I78" i="15"/>
  <c r="G78" i="15"/>
  <c r="F78" i="15"/>
  <c r="E78" i="15"/>
  <c r="D78" i="15"/>
  <c r="C78" i="15"/>
  <c r="I77" i="15"/>
  <c r="G77" i="15"/>
  <c r="F77" i="15"/>
  <c r="E77" i="15"/>
  <c r="D77" i="15"/>
  <c r="C77" i="15"/>
  <c r="I76" i="15"/>
  <c r="G76" i="15"/>
  <c r="F76" i="15"/>
  <c r="E76" i="15"/>
  <c r="D76" i="15"/>
  <c r="C76" i="15"/>
  <c r="I75" i="15"/>
  <c r="G75" i="15"/>
  <c r="F75" i="15"/>
  <c r="E75" i="15"/>
  <c r="D75" i="15"/>
  <c r="C75" i="15"/>
  <c r="I74" i="15"/>
  <c r="G74" i="15"/>
  <c r="F74" i="15"/>
  <c r="E74" i="15"/>
  <c r="D74" i="15"/>
  <c r="C74" i="15"/>
  <c r="I73" i="15"/>
  <c r="G73" i="15"/>
  <c r="F73" i="15"/>
  <c r="E73" i="15"/>
  <c r="D73" i="15"/>
  <c r="C73" i="15"/>
  <c r="I72" i="15"/>
  <c r="G72" i="15"/>
  <c r="F72" i="15"/>
  <c r="E72" i="15"/>
  <c r="D72" i="15"/>
  <c r="C72" i="15"/>
  <c r="I71" i="15"/>
  <c r="G71" i="15"/>
  <c r="F71" i="15"/>
  <c r="E71" i="15"/>
  <c r="D71" i="15"/>
  <c r="C71" i="15"/>
  <c r="I70" i="15"/>
  <c r="G70" i="15"/>
  <c r="F70" i="15"/>
  <c r="E70" i="15"/>
  <c r="D70" i="15"/>
  <c r="C70" i="15"/>
  <c r="G69" i="15"/>
  <c r="F69" i="15"/>
  <c r="E69" i="15"/>
  <c r="D69" i="15"/>
  <c r="C69" i="15"/>
  <c r="G64" i="15"/>
  <c r="F64" i="15"/>
  <c r="E64" i="15"/>
  <c r="D64" i="15"/>
  <c r="C64" i="15"/>
  <c r="I63" i="15"/>
  <c r="G63" i="15"/>
  <c r="F63" i="15"/>
  <c r="E63" i="15"/>
  <c r="D63" i="15"/>
  <c r="C63" i="15"/>
  <c r="I62" i="15"/>
  <c r="G62" i="15"/>
  <c r="F62" i="15"/>
  <c r="E62" i="15"/>
  <c r="D62" i="15"/>
  <c r="C62" i="15"/>
  <c r="I61" i="15"/>
  <c r="G61" i="15"/>
  <c r="F61" i="15"/>
  <c r="E61" i="15"/>
  <c r="D61" i="15"/>
  <c r="C61" i="15"/>
  <c r="I60" i="15"/>
  <c r="G60" i="15"/>
  <c r="F60" i="15"/>
  <c r="E60" i="15"/>
  <c r="D60" i="15"/>
  <c r="C60" i="15"/>
  <c r="I59" i="15"/>
  <c r="G59" i="15"/>
  <c r="F59" i="15"/>
  <c r="E59" i="15"/>
  <c r="D59" i="15"/>
  <c r="C59" i="15"/>
  <c r="I58" i="15"/>
  <c r="G58" i="15"/>
  <c r="F58" i="15"/>
  <c r="E58" i="15"/>
  <c r="D58" i="15"/>
  <c r="C58" i="15"/>
  <c r="I57" i="15"/>
  <c r="G57" i="15"/>
  <c r="F57" i="15"/>
  <c r="E57" i="15"/>
  <c r="D57" i="15"/>
  <c r="C57" i="15"/>
  <c r="I56" i="15"/>
  <c r="G56" i="15"/>
  <c r="F56" i="15"/>
  <c r="E56" i="15"/>
  <c r="D56" i="15"/>
  <c r="C56" i="15"/>
  <c r="I55" i="15"/>
  <c r="G55" i="15"/>
  <c r="F55" i="15"/>
  <c r="E55" i="15"/>
  <c r="D55" i="15"/>
  <c r="C55" i="15"/>
  <c r="I54" i="15"/>
  <c r="G54" i="15"/>
  <c r="F54" i="15"/>
  <c r="E54" i="15"/>
  <c r="D54" i="15"/>
  <c r="C54" i="15"/>
  <c r="I53" i="15"/>
  <c r="G53" i="15"/>
  <c r="F53" i="15"/>
  <c r="E53" i="15"/>
  <c r="D53" i="15"/>
  <c r="C53" i="15"/>
  <c r="I52" i="15"/>
  <c r="G52" i="15"/>
  <c r="F52" i="15"/>
  <c r="E52" i="15"/>
  <c r="D52" i="15"/>
  <c r="C52" i="15"/>
  <c r="I51" i="15"/>
  <c r="G51" i="15"/>
  <c r="F51" i="15"/>
  <c r="E51" i="15"/>
  <c r="D51" i="15"/>
  <c r="C51" i="15"/>
  <c r="I50" i="15"/>
  <c r="G50" i="15"/>
  <c r="F50" i="15"/>
  <c r="E50" i="15"/>
  <c r="D50" i="15"/>
  <c r="C50" i="15"/>
  <c r="I49" i="15"/>
  <c r="G49" i="15"/>
  <c r="F49" i="15"/>
  <c r="E49" i="15"/>
  <c r="D49" i="15"/>
  <c r="C49" i="15"/>
  <c r="I48" i="15"/>
  <c r="G48" i="15"/>
  <c r="F48" i="15"/>
  <c r="E48" i="15"/>
  <c r="D48" i="15"/>
  <c r="C48" i="15"/>
  <c r="I47" i="15"/>
  <c r="G47" i="15"/>
  <c r="F47" i="15"/>
  <c r="E47" i="15"/>
  <c r="D47" i="15"/>
  <c r="C47" i="15"/>
  <c r="I46" i="15"/>
  <c r="G46" i="15"/>
  <c r="F46" i="15"/>
  <c r="E46" i="15"/>
  <c r="D46" i="15"/>
  <c r="C46" i="15"/>
  <c r="I45" i="15"/>
  <c r="G45" i="15"/>
  <c r="F45" i="15"/>
  <c r="E45" i="15"/>
  <c r="D45" i="15"/>
  <c r="C45" i="15"/>
  <c r="I44" i="15"/>
  <c r="G44" i="15"/>
  <c r="F44" i="15"/>
  <c r="E44" i="15"/>
  <c r="D44" i="15"/>
  <c r="C44" i="15"/>
  <c r="I43" i="15"/>
  <c r="G43" i="15"/>
  <c r="F43" i="15"/>
  <c r="E43" i="15"/>
  <c r="D43" i="15"/>
  <c r="C43" i="15"/>
  <c r="I42" i="15"/>
  <c r="G42" i="15"/>
  <c r="F42" i="15"/>
  <c r="E42" i="15"/>
  <c r="D42" i="15"/>
  <c r="C42" i="15"/>
  <c r="I41" i="15"/>
  <c r="G41" i="15"/>
  <c r="F41" i="15"/>
  <c r="E41" i="15"/>
  <c r="D41" i="15"/>
  <c r="C41" i="15"/>
  <c r="I40" i="15"/>
  <c r="G40" i="15"/>
  <c r="F40" i="15"/>
  <c r="E40" i="15"/>
  <c r="D40" i="15"/>
  <c r="C40" i="15"/>
  <c r="G35" i="15"/>
  <c r="F35" i="15"/>
  <c r="E35" i="15"/>
  <c r="D35" i="15"/>
  <c r="C35" i="15"/>
  <c r="I34" i="15"/>
  <c r="G34" i="15"/>
  <c r="F34" i="15"/>
  <c r="E34" i="15"/>
  <c r="D34" i="15"/>
  <c r="C34" i="15"/>
  <c r="I33" i="15"/>
  <c r="G33" i="15"/>
  <c r="F33" i="15"/>
  <c r="E33" i="15"/>
  <c r="D33" i="15"/>
  <c r="C33" i="15"/>
  <c r="I32" i="15"/>
  <c r="G32" i="15"/>
  <c r="F32" i="15"/>
  <c r="E32" i="15"/>
  <c r="D32" i="15"/>
  <c r="C32" i="15"/>
  <c r="I31" i="15"/>
  <c r="G31" i="15"/>
  <c r="F31" i="15"/>
  <c r="E31" i="15"/>
  <c r="D31" i="15"/>
  <c r="C31" i="15"/>
  <c r="I30" i="15"/>
  <c r="G30" i="15"/>
  <c r="F30" i="15"/>
  <c r="E30" i="15"/>
  <c r="D30" i="15"/>
  <c r="C30" i="15"/>
  <c r="I29" i="15"/>
  <c r="G29" i="15"/>
  <c r="F29" i="15"/>
  <c r="E29" i="15"/>
  <c r="D29" i="15"/>
  <c r="C29" i="15"/>
  <c r="I28" i="15"/>
  <c r="G28" i="15"/>
  <c r="F28" i="15"/>
  <c r="E28" i="15"/>
  <c r="D28" i="15"/>
  <c r="C28" i="15"/>
  <c r="I27" i="15"/>
  <c r="G27" i="15"/>
  <c r="F27" i="15"/>
  <c r="E27" i="15"/>
  <c r="D27" i="15"/>
  <c r="C27" i="15"/>
  <c r="G26" i="15"/>
  <c r="F26" i="15"/>
  <c r="E26" i="15"/>
  <c r="D26" i="15"/>
  <c r="C26" i="15"/>
  <c r="G21" i="15"/>
  <c r="F21" i="15"/>
  <c r="E21" i="15"/>
  <c r="D21" i="15"/>
  <c r="C21" i="15"/>
  <c r="I20" i="15"/>
  <c r="G20" i="15"/>
  <c r="F20" i="15"/>
  <c r="E20" i="15"/>
  <c r="D20" i="15"/>
  <c r="C20" i="15"/>
  <c r="I19" i="15"/>
  <c r="G19" i="15"/>
  <c r="F19" i="15"/>
  <c r="E19" i="15"/>
  <c r="D19" i="15"/>
  <c r="C19" i="15"/>
  <c r="I18" i="15"/>
  <c r="G18" i="15"/>
  <c r="F18" i="15"/>
  <c r="E18" i="15"/>
  <c r="D18" i="15"/>
  <c r="C18" i="15"/>
  <c r="I17" i="15"/>
  <c r="G17" i="15"/>
  <c r="F17" i="15"/>
  <c r="E17" i="15"/>
  <c r="D17" i="15"/>
  <c r="C17" i="15"/>
  <c r="I16" i="15"/>
  <c r="G16" i="15"/>
  <c r="F16" i="15"/>
  <c r="E16" i="15"/>
  <c r="D16" i="15"/>
  <c r="C16" i="15"/>
  <c r="I15" i="15"/>
  <c r="G15" i="15"/>
  <c r="F15" i="15"/>
  <c r="E15" i="15"/>
  <c r="D15" i="15"/>
  <c r="C15" i="15"/>
  <c r="I14" i="15"/>
  <c r="G14" i="15"/>
  <c r="F14" i="15"/>
  <c r="E14" i="15"/>
  <c r="D14" i="15"/>
  <c r="C14" i="15"/>
  <c r="I13" i="15"/>
  <c r="G13" i="15"/>
  <c r="F13" i="15"/>
  <c r="E13" i="15"/>
  <c r="D13" i="15"/>
  <c r="C13" i="15"/>
  <c r="I12" i="15"/>
  <c r="G12" i="15"/>
  <c r="F12" i="15"/>
  <c r="E12" i="15"/>
  <c r="D12" i="15"/>
  <c r="C12" i="15"/>
  <c r="I11" i="15"/>
  <c r="G11" i="15"/>
  <c r="F11" i="15"/>
  <c r="E11" i="15"/>
  <c r="D11" i="15"/>
  <c r="C11" i="15"/>
  <c r="I10" i="15"/>
  <c r="G10" i="15"/>
  <c r="F10" i="15"/>
  <c r="E10" i="15"/>
  <c r="D10" i="15"/>
  <c r="C10" i="15"/>
  <c r="I9" i="15"/>
  <c r="G9" i="15"/>
  <c r="F9" i="15"/>
  <c r="E9" i="15"/>
  <c r="D9" i="15"/>
  <c r="C9" i="15"/>
  <c r="I8" i="15"/>
  <c r="G8" i="15"/>
  <c r="F8" i="15"/>
  <c r="E8" i="15"/>
  <c r="D8" i="15"/>
  <c r="C8" i="15"/>
  <c r="I7" i="15"/>
  <c r="G7" i="15"/>
  <c r="F7" i="15"/>
  <c r="E7" i="15"/>
  <c r="D7" i="15"/>
  <c r="C7" i="15"/>
  <c r="G6" i="15"/>
  <c r="F6" i="15"/>
  <c r="E6" i="15"/>
  <c r="D6" i="15"/>
  <c r="C6" i="15"/>
  <c r="H207" i="2" l="1"/>
  <c r="H211" i="2"/>
  <c r="H206" i="2"/>
  <c r="H208" i="2"/>
  <c r="H212" i="2"/>
  <c r="H209" i="2"/>
  <c r="H213" i="2"/>
  <c r="H210" i="2"/>
  <c r="H214" i="2"/>
</calcChain>
</file>

<file path=xl/sharedStrings.xml><?xml version="1.0" encoding="utf-8"?>
<sst xmlns="http://schemas.openxmlformats.org/spreadsheetml/2006/main" count="1200" uniqueCount="268">
  <si>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</si>
  <si>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</si>
  <si>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</si>
  <si>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</si>
  <si>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</si>
  <si>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</si>
  <si>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</si>
  <si>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</si>
  <si>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BENJAMINS MASCULINOS</t>
  </si>
  <si>
    <t>Pos</t>
  </si>
  <si>
    <t>Dorsal</t>
  </si>
  <si>
    <t>Pontos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</si>
  <si>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</si>
  <si>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</si>
  <si>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</si>
  <si>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</si>
  <si>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</si>
  <si>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</si>
  <si>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</si>
  <si>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CLASSIFICAÇÃO POR CLUBES</t>
  </si>
  <si>
    <t>Pagar</t>
  </si>
  <si>
    <t>CADETES MASCULINOS</t>
  </si>
  <si>
    <t>CADETES FEMININOS</t>
  </si>
  <si>
    <t>Idades</t>
  </si>
  <si>
    <t>Benjamins</t>
  </si>
  <si>
    <t>Juvenis</t>
  </si>
  <si>
    <t>Infantis</t>
  </si>
  <si>
    <t>Iniciados</t>
  </si>
  <si>
    <t>Cadetes</t>
  </si>
  <si>
    <t>Inscrições no dia: Federados (confirmar na Lista de Federados), 5€</t>
  </si>
  <si>
    <t>Inscrições no dia: Não Federados (confirmar que não estão na Lista de Federados), 7,5€</t>
  </si>
  <si>
    <t>Touca ou dorsal em falta de atletas federados?:  5€, a não ser que ainda não os tenham recebido da Federação, então 0€</t>
  </si>
  <si>
    <t>Não são atribuídos pontos aos Individuais, não federados e outra região.</t>
  </si>
  <si>
    <t>Os atletas e equipas de outras regiões de Portugal não têm acesso aos pódios.</t>
  </si>
  <si>
    <t>F</t>
  </si>
  <si>
    <t>VAL</t>
  </si>
  <si>
    <t>Alhandra Sporting Club</t>
  </si>
  <si>
    <t>Lara Santos</t>
  </si>
  <si>
    <t>M</t>
  </si>
  <si>
    <t>Clube de Natação da Amadora</t>
  </si>
  <si>
    <t>Ana Melnic</t>
  </si>
  <si>
    <t>André Canhoto</t>
  </si>
  <si>
    <t>Carolina Canhoto</t>
  </si>
  <si>
    <t>Cristovão Domingos</t>
  </si>
  <si>
    <t>David dos Santos</t>
  </si>
  <si>
    <t>Diogo Pardal</t>
  </si>
  <si>
    <t>Edson Tavares</t>
  </si>
  <si>
    <t>Francisco Barreiro</t>
  </si>
  <si>
    <t>Gustavo Coelho</t>
  </si>
  <si>
    <t>Henrique Gato</t>
  </si>
  <si>
    <t>Inês Canhoto</t>
  </si>
  <si>
    <t>Joao Vaz</t>
  </si>
  <si>
    <t>Matilde Teixeira</t>
  </si>
  <si>
    <t>Rodrigo Gato</t>
  </si>
  <si>
    <t>Rodrigo Paulos</t>
  </si>
  <si>
    <t>Rodrigo Feiteirona</t>
  </si>
  <si>
    <t>Tiago Ferreira</t>
  </si>
  <si>
    <t>Tomás Pita</t>
  </si>
  <si>
    <t>Vicente Graça</t>
  </si>
  <si>
    <t>Dinis Carvalhinho</t>
  </si>
  <si>
    <t>Maria do Carmo Vitorino</t>
  </si>
  <si>
    <t>Pedro Vitorino</t>
  </si>
  <si>
    <t>INV</t>
  </si>
  <si>
    <t>Afonso Farto</t>
  </si>
  <si>
    <t>Peniche A. C.</t>
  </si>
  <si>
    <t>Alberto Fernandes</t>
  </si>
  <si>
    <t>Alexandre Santos</t>
  </si>
  <si>
    <t>Bruno Santos</t>
  </si>
  <si>
    <t>Nuno Fernandes</t>
  </si>
  <si>
    <t>Rafael Ebrero</t>
  </si>
  <si>
    <t>Sebastian Pacheco</t>
  </si>
  <si>
    <t>Tiago Madeira</t>
  </si>
  <si>
    <t>Tobias Bugliolo</t>
  </si>
  <si>
    <t>Zofie Pacheco</t>
  </si>
  <si>
    <t>Sporting Clube de Portugal</t>
  </si>
  <si>
    <t>Margarida Dias Coutinho</t>
  </si>
  <si>
    <t>Rodrigo Neves</t>
  </si>
  <si>
    <t>Luna  Neves</t>
  </si>
  <si>
    <t>Joana Alves</t>
  </si>
  <si>
    <t>Carolina Oliveira</t>
  </si>
  <si>
    <t>Afonso Ferreira</t>
  </si>
  <si>
    <t xml:space="preserve">Martim Guarda </t>
  </si>
  <si>
    <t>Rodrigo Figueiredo</t>
  </si>
  <si>
    <t>José Ferreira</t>
  </si>
  <si>
    <t>Leonor Santos Rocha</t>
  </si>
  <si>
    <t>Sofia Santos Rocha</t>
  </si>
  <si>
    <t>Leonardo Sousa</t>
  </si>
  <si>
    <t>Gaspar Baltazar</t>
  </si>
  <si>
    <t>Afonso Pais de Almeida</t>
  </si>
  <si>
    <t>Outsystems Olímpico de Oeiras</t>
  </si>
  <si>
    <t>Beatriz Almeida</t>
  </si>
  <si>
    <t>Diogo Costa</t>
  </si>
  <si>
    <t>Filipa Gomes</t>
  </si>
  <si>
    <t>Gonçalo Nunes</t>
  </si>
  <si>
    <t>Maria Rodrigues</t>
  </si>
  <si>
    <t xml:space="preserve">Maria Rodrigues </t>
  </si>
  <si>
    <t>Martim Magalhães</t>
  </si>
  <si>
    <t>Mariana Prudêncio</t>
  </si>
  <si>
    <t>Miguel Marí</t>
  </si>
  <si>
    <t>Rafael Vasconcelos</t>
  </si>
  <si>
    <t>Salvador Ribeiro</t>
  </si>
  <si>
    <t>Sara Pereira</t>
  </si>
  <si>
    <t>Sofia Sousa</t>
  </si>
  <si>
    <t>Tomás Sousa</t>
  </si>
  <si>
    <t>Vicente Nunes</t>
  </si>
  <si>
    <t>SFRAA TRIATLO</t>
  </si>
  <si>
    <t>Catarina Silva</t>
  </si>
  <si>
    <t>Daniel Pacheco</t>
  </si>
  <si>
    <t>David Pacheco</t>
  </si>
  <si>
    <t>Guilherme Pita</t>
  </si>
  <si>
    <t>Vasco Saraiva de Melo</t>
  </si>
  <si>
    <t>Rafael Pacheco</t>
  </si>
  <si>
    <t>Ricardo Costa</t>
  </si>
  <si>
    <t>Joaquim Vasconcelos</t>
  </si>
  <si>
    <t>João Ribeiro</t>
  </si>
  <si>
    <t>Leonor Santos</t>
  </si>
  <si>
    <t>Mariana Silva</t>
  </si>
  <si>
    <t>Pedro Vieira Neves</t>
  </si>
  <si>
    <t>Arthur Torres</t>
  </si>
  <si>
    <t>Sport Lisboa e Benfica</t>
  </si>
  <si>
    <t>Natação</t>
  </si>
  <si>
    <t>Diferença para o 1º</t>
  </si>
  <si>
    <t>1 de Fevereiro de 2020</t>
  </si>
  <si>
    <t>Cronometrar até décimos de segundo</t>
  </si>
  <si>
    <t>I Aquatlo Segmentado Jovem de Peniche - Campeonato Jovem Centro Litoral - 1ª Etapa</t>
  </si>
  <si>
    <t>7, 8 e 9 anos (Nascidos entre 2011 e 2013)</t>
  </si>
  <si>
    <t>10 e 11 anos (Nascidos em 2009 e 2010)</t>
  </si>
  <si>
    <t>12 e 13 anos (Nascidos em 2007 e 2008)</t>
  </si>
  <si>
    <t>14 e 15 anos (Nascidos em 2005 e 2006)</t>
  </si>
  <si>
    <t>16 e 17 anos (Nascidos em 2003 e 2004)</t>
  </si>
  <si>
    <t>Bianca Mendes</t>
  </si>
  <si>
    <t>Bárbara Mendes</t>
  </si>
  <si>
    <t>António Bulhões</t>
  </si>
  <si>
    <t>Eduardo Figueira</t>
  </si>
  <si>
    <t>David Cordeiro</t>
  </si>
  <si>
    <t>André Cordeiro</t>
  </si>
  <si>
    <t>INF</t>
  </si>
  <si>
    <t>JUV</t>
  </si>
  <si>
    <t>INIC</t>
  </si>
  <si>
    <t>BENJ</t>
  </si>
  <si>
    <t>Peniche A.C./ Não federado</t>
  </si>
  <si>
    <t>Hernâni Rafanão Maurício</t>
  </si>
  <si>
    <t>Leonor Fazendeiro</t>
  </si>
  <si>
    <t>Martim Crispim Morgado</t>
  </si>
  <si>
    <t>Sport Lisboa e Benfica/ Não federado</t>
  </si>
  <si>
    <t>Carolina Santos</t>
  </si>
  <si>
    <t>Marta Ribeiro</t>
  </si>
  <si>
    <t>Mariana Cunha</t>
  </si>
  <si>
    <t>Bernardo Almeida</t>
  </si>
  <si>
    <t>CCDSintrense</t>
  </si>
  <si>
    <t>David Fonseca</t>
  </si>
  <si>
    <t>Gonçalo Almeida</t>
  </si>
  <si>
    <t>João Fonseca</t>
  </si>
  <si>
    <t>Diogo Santos</t>
  </si>
  <si>
    <t>Gonçalo Martiniano</t>
  </si>
  <si>
    <t>Guilherme Cambez</t>
  </si>
  <si>
    <t>Tiago Martiniano</t>
  </si>
  <si>
    <t>João Mariz</t>
  </si>
  <si>
    <t>Guilherme Costa</t>
  </si>
  <si>
    <t>João Xavier</t>
  </si>
  <si>
    <t xml:space="preserve">Margarida Fernandes </t>
  </si>
  <si>
    <t>Tomas Pais</t>
  </si>
  <si>
    <t>Mariana MacKay</t>
  </si>
  <si>
    <t>Matilde Sequeira</t>
  </si>
  <si>
    <t>Filipa Monteiro Santos</t>
  </si>
  <si>
    <t>Raquel Sanches</t>
  </si>
  <si>
    <t>Inês Fernandes</t>
  </si>
  <si>
    <t>Joao Lombardi</t>
  </si>
  <si>
    <t>Santiago Pereira Gaspar</t>
  </si>
  <si>
    <t>Samuel Parisot</t>
  </si>
  <si>
    <t>Pimpões Triatlo</t>
  </si>
  <si>
    <t>Francisco Castanhinha</t>
  </si>
  <si>
    <t>Gabriel Silva Oliveira</t>
  </si>
  <si>
    <t xml:space="preserve">Guilherme Rebelo </t>
  </si>
  <si>
    <t xml:space="preserve">Martim Marques </t>
  </si>
  <si>
    <t>Rafael Assis</t>
  </si>
  <si>
    <t>Sebastião Oliveira</t>
  </si>
  <si>
    <t>André Souto</t>
  </si>
  <si>
    <t>Benjamim Furtado</t>
  </si>
  <si>
    <t>Francisco Pinto</t>
  </si>
  <si>
    <t>Gabriela Ribeiro</t>
  </si>
  <si>
    <t>Leonor Sousa</t>
  </si>
  <si>
    <t>Mafalda Cabrita</t>
  </si>
  <si>
    <t>Mel Vasconcelos</t>
  </si>
  <si>
    <t>Yasmin Oliveira</t>
  </si>
  <si>
    <t>Miguel Boialvo</t>
  </si>
  <si>
    <t>João Pedro Mouta</t>
  </si>
  <si>
    <t>Ema Vieira</t>
  </si>
  <si>
    <t>Fabrizio Oliveira</t>
  </si>
  <si>
    <t>André Sousa</t>
  </si>
  <si>
    <t>Gonçalo Guimarães</t>
  </si>
  <si>
    <t>Marta Atalaya Rebelo</t>
  </si>
  <si>
    <t>Miguel Gonçalves</t>
  </si>
  <si>
    <t>Vasco Silva</t>
  </si>
  <si>
    <t>Catarina Lombardi Carvalho</t>
  </si>
  <si>
    <t>Rodrigo Leite</t>
  </si>
  <si>
    <t>Filipe Cavalheiro</t>
  </si>
  <si>
    <t>Martim Simões</t>
  </si>
  <si>
    <t>Tiago Margarido</t>
  </si>
  <si>
    <t>Vasco Teló</t>
  </si>
  <si>
    <t>Luisa Miranda</t>
  </si>
  <si>
    <t>Miguel Neves</t>
  </si>
  <si>
    <t>Tiago Homem</t>
  </si>
  <si>
    <t>Tomás Prudêncio</t>
  </si>
  <si>
    <t>Constança Santos</t>
  </si>
  <si>
    <t>Rodrigo Pissarra</t>
  </si>
  <si>
    <t>Afonso Fazendeiro</t>
  </si>
  <si>
    <t>Bernardo Mendes</t>
  </si>
  <si>
    <t>Cassilda Carvalho</t>
  </si>
  <si>
    <t>Joana salgado</t>
  </si>
  <si>
    <t>Catarina Santos</t>
  </si>
  <si>
    <t>David Cardoso</t>
  </si>
  <si>
    <t>Miguel Miranda</t>
  </si>
  <si>
    <t>Martim Santos</t>
  </si>
  <si>
    <t>Duarte Margarido</t>
  </si>
  <si>
    <t>Letícia Magalhães</t>
  </si>
  <si>
    <t>Ricardo Pissarra</t>
  </si>
  <si>
    <t>Luna Pereira Crispim</t>
  </si>
  <si>
    <t>Tomé Tomé</t>
  </si>
  <si>
    <t>Henrique Silva</t>
  </si>
  <si>
    <t>Miguel Ferreira</t>
  </si>
  <si>
    <t>Ana Marcelino</t>
  </si>
  <si>
    <t>Gabriela Santos</t>
  </si>
  <si>
    <t>João Prudencio</t>
  </si>
  <si>
    <t>Maria Inês Nogueira</t>
  </si>
  <si>
    <t>Francisco Gomes</t>
  </si>
  <si>
    <t>Manuel Gomes</t>
  </si>
  <si>
    <t>Leonor Roque</t>
  </si>
  <si>
    <t>Luiz Viriato</t>
  </si>
  <si>
    <t>Rita Prudencio</t>
  </si>
  <si>
    <t>Sofia Margarido</t>
  </si>
  <si>
    <t>Vânia Pereira Crispim</t>
  </si>
  <si>
    <t>André Martins</t>
  </si>
  <si>
    <t>Bernardo Miranda</t>
  </si>
  <si>
    <t>Santiago Santos</t>
  </si>
  <si>
    <t>Benedita Pedro</t>
  </si>
  <si>
    <t>Inês Pedro</t>
  </si>
  <si>
    <t>Inês Milheiras</t>
  </si>
  <si>
    <t>João Pedro</t>
  </si>
  <si>
    <t>João Pinhão</t>
  </si>
  <si>
    <t>Jéssica Joaninho</t>
  </si>
  <si>
    <t>Marta Saraiva de Melo</t>
  </si>
  <si>
    <t>Patrícia Kosovan</t>
  </si>
  <si>
    <t>Guilherme Pereira</t>
  </si>
  <si>
    <t>Sofia Rodrigues</t>
  </si>
  <si>
    <t>Individual</t>
  </si>
  <si>
    <t>Sporting Clube de Portugal/ Não federado</t>
  </si>
  <si>
    <t>Clube de Natação da Amadora/ Não federado</t>
  </si>
  <si>
    <t>Outsystems Olímpico de Oeiras/ Não federado</t>
  </si>
  <si>
    <t>SFRAA TRIATLO/ Não federado</t>
  </si>
  <si>
    <t>CCDSintrense/ Não federado</t>
  </si>
  <si>
    <t>CAD</t>
  </si>
  <si>
    <t>Não federado</t>
  </si>
  <si>
    <t>Arredondar para segundos</t>
  </si>
  <si>
    <t>Arredondado para segundos</t>
  </si>
  <si>
    <t>Tiago Jerónimo Lourenço</t>
  </si>
  <si>
    <t>Os atletas sem nº de licença desportiva pagam o seguro no valor de 2,5€</t>
  </si>
  <si>
    <t>Afonso Fernandes</t>
  </si>
  <si>
    <t>Afonso Craveiro Ferreira</t>
  </si>
  <si>
    <t>Carolina Contreiras</t>
  </si>
  <si>
    <t>Joana Rebelo</t>
  </si>
  <si>
    <t>Tiago Trombinhas</t>
  </si>
  <si>
    <t>Duarte Justino</t>
  </si>
  <si>
    <t>Marta Silva</t>
  </si>
  <si>
    <t>Diogo Contreiras</t>
  </si>
  <si>
    <t>DNF</t>
  </si>
  <si>
    <t>Sem dorsal</t>
  </si>
  <si>
    <t>CNATRIL/ Não federado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</si>
</sst>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mm:ss.00"/>
  </numFmts>
  <fonts count="4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Comic Sans MS"/>
      <family val="4"/>
    </font>
    <font>
      <sz val="10"/>
      <color rgb="FF000000"/>
      <name val="Times New Roman"/>
      <family val="1"/>
    </font>
    <font>
      <sz val="1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4" fillId="0" borderId="0"/>
    <xf numFmtId="0" fontId="3" fillId="0" borderId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7" applyNumberFormat="0" applyAlignment="0" applyProtection="0"/>
    <xf numFmtId="0" fontId="26" fillId="7" borderId="8" applyNumberFormat="0" applyAlignment="0" applyProtection="0"/>
    <xf numFmtId="0" fontId="27" fillId="7" borderId="7" applyNumberFormat="0" applyAlignment="0" applyProtection="0"/>
    <xf numFmtId="0" fontId="28" fillId="0" borderId="9" applyNumberFormat="0" applyFill="0" applyAlignment="0" applyProtection="0"/>
    <xf numFmtId="0" fontId="29" fillId="8" borderId="10" applyNumberFormat="0" applyAlignment="0" applyProtection="0"/>
    <xf numFmtId="0" fontId="1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2" fillId="33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</cellStyleXfs>
  <cellXfs count="111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45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5" fillId="0" borderId="13" xfId="46" applyNumberFormat="1" applyFont="1" applyFill="1" applyBorder="1" applyAlignment="1">
      <alignment horizontal="center" vertical="center" shrinkToFit="1"/>
    </xf>
    <xf numFmtId="0" fontId="35" fillId="0" borderId="1" xfId="46" applyNumberFormat="1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43" applyNumberForma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36" fillId="0" borderId="13" xfId="46" applyNumberFormat="1" applyFont="1" applyFill="1" applyBorder="1" applyAlignment="1">
      <alignment horizontal="center" vertical="center" shrinkToFit="1"/>
    </xf>
    <xf numFmtId="0" fontId="8" fillId="34" borderId="0" xfId="0" applyFont="1" applyFill="1" applyBorder="1" applyAlignment="1">
      <alignment vertical="center"/>
    </xf>
    <xf numFmtId="0" fontId="6" fillId="34" borderId="0" xfId="0" applyFont="1" applyFill="1" applyBorder="1" applyAlignment="1">
      <alignment horizontal="center" vertical="center"/>
    </xf>
    <xf numFmtId="0" fontId="7" fillId="34" borderId="0" xfId="0" applyFont="1" applyFill="1" applyBorder="1" applyAlignment="1">
      <alignment vertical="center"/>
    </xf>
    <xf numFmtId="0" fontId="11" fillId="34" borderId="0" xfId="0" applyFont="1" applyFill="1" applyBorder="1" applyAlignment="1">
      <alignment horizontal="center" vertical="center"/>
    </xf>
    <xf numFmtId="45" fontId="11" fillId="34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1" fontId="15" fillId="0" borderId="13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/>
    </xf>
    <xf numFmtId="1" fontId="35" fillId="0" borderId="13" xfId="46" applyNumberFormat="1" applyFont="1" applyFill="1" applyBorder="1" applyAlignment="1">
      <alignment horizontal="center" vertical="center" shrinkToFit="1"/>
    </xf>
    <xf numFmtId="1" fontId="36" fillId="0" borderId="13" xfId="46" applyNumberFormat="1" applyFont="1" applyFill="1" applyBorder="1" applyAlignment="1">
      <alignment horizontal="center" vertical="center" shrinkToFit="1"/>
    </xf>
    <xf numFmtId="1" fontId="9" fillId="0" borderId="13" xfId="0" applyNumberFormat="1" applyFont="1" applyBorder="1" applyAlignment="1">
      <alignment horizontal="center" vertical="center" wrapText="1"/>
    </xf>
    <xf numFmtId="0" fontId="36" fillId="0" borderId="0" xfId="46" applyNumberFormat="1" applyFont="1" applyFill="1" applyBorder="1" applyAlignment="1">
      <alignment horizontal="center" vertical="center" shrinkToFit="1"/>
    </xf>
    <xf numFmtId="1" fontId="35" fillId="0" borderId="0" xfId="46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5" fillId="0" borderId="0" xfId="46" applyNumberFormat="1" applyFont="1" applyFill="1" applyBorder="1" applyAlignment="1">
      <alignment horizontal="center" vertical="center" shrinkToFit="1"/>
    </xf>
    <xf numFmtId="0" fontId="37" fillId="0" borderId="0" xfId="0" applyFont="1" applyFill="1" applyAlignment="1">
      <alignment vertical="center"/>
    </xf>
    <xf numFmtId="0" fontId="14" fillId="0" borderId="13" xfId="0" applyFont="1" applyBorder="1" applyAlignment="1">
      <alignment horizontal="center" vertical="center"/>
    </xf>
    <xf numFmtId="14" fontId="14" fillId="0" borderId="13" xfId="0" applyNumberFormat="1" applyFont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/>
    </xf>
    <xf numFmtId="8" fontId="14" fillId="0" borderId="13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shrinkToFit="1"/>
    </xf>
    <xf numFmtId="6" fontId="14" fillId="0" borderId="13" xfId="0" applyNumberFormat="1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 shrinkToFit="1"/>
    </xf>
    <xf numFmtId="8" fontId="39" fillId="0" borderId="1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40" fillId="35" borderId="13" xfId="43" applyFont="1" applyFill="1" applyBorder="1" applyAlignment="1">
      <alignment horizontal="center" vertical="center"/>
    </xf>
    <xf numFmtId="0" fontId="40" fillId="35" borderId="13" xfId="43" applyFont="1" applyFill="1" applyBorder="1" applyAlignment="1">
      <alignment horizontal="center" vertical="center" wrapText="1"/>
    </xf>
    <xf numFmtId="47" fontId="14" fillId="0" borderId="13" xfId="43" applyNumberFormat="1" applyFont="1" applyBorder="1" applyAlignment="1">
      <alignment horizontal="center" vertical="center"/>
    </xf>
    <xf numFmtId="47" fontId="14" fillId="0" borderId="0" xfId="43" applyNumberFormat="1" applyFont="1" applyBorder="1" applyAlignment="1">
      <alignment horizontal="center" vertical="center"/>
    </xf>
    <xf numFmtId="164" fontId="14" fillId="0" borderId="0" xfId="43" applyNumberFormat="1" applyFont="1" applyBorder="1" applyAlignment="1">
      <alignment horizontal="center" vertical="center"/>
    </xf>
    <xf numFmtId="45" fontId="14" fillId="0" borderId="13" xfId="43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4" fontId="14" fillId="0" borderId="13" xfId="43" applyNumberFormat="1" applyFont="1" applyBorder="1" applyAlignment="1">
      <alignment horizontal="center" vertical="center"/>
    </xf>
    <xf numFmtId="45" fontId="14" fillId="0" borderId="0" xfId="43" applyNumberFormat="1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41" fillId="0" borderId="13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13" xfId="0" applyBorder="1" applyAlignment="1">
      <alignment vertical="center"/>
    </xf>
    <xf numFmtId="0" fontId="38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/>
    <xf numFmtId="47" fontId="7" fillId="0" borderId="13" xfId="0" applyNumberFormat="1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7" fillId="36" borderId="1" xfId="0" applyFont="1" applyFill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34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</cellXfs>
  <cellStyles count="63">
    <cellStyle name="20% - Cor1" xfId="20" builtinId="30" customBuiltin="1"/>
    <cellStyle name="20% - Cor1 2" xfId="49"/>
    <cellStyle name="20% - Cor2" xfId="24" builtinId="34" customBuiltin="1"/>
    <cellStyle name="20% - Cor2 2" xfId="51"/>
    <cellStyle name="20% - Cor3" xfId="28" builtinId="38" customBuiltin="1"/>
    <cellStyle name="20% - Cor3 2" xfId="53"/>
    <cellStyle name="20% - Cor4" xfId="32" builtinId="42" customBuiltin="1"/>
    <cellStyle name="20% - Cor4 2" xfId="55"/>
    <cellStyle name="20% - Cor5" xfId="36" builtinId="46" customBuiltin="1"/>
    <cellStyle name="20% - Cor5 2" xfId="57"/>
    <cellStyle name="20% - Cor6" xfId="40" builtinId="50" customBuiltin="1"/>
    <cellStyle name="20% - Cor6 2" xfId="59"/>
    <cellStyle name="40% - Cor1" xfId="21" builtinId="31" customBuiltin="1"/>
    <cellStyle name="40% - Cor1 2" xfId="50"/>
    <cellStyle name="40% - Cor2" xfId="25" builtinId="35" customBuiltin="1"/>
    <cellStyle name="40% - Cor2 2" xfId="52"/>
    <cellStyle name="40% - Cor3" xfId="29" builtinId="39" customBuiltin="1"/>
    <cellStyle name="40% - Cor3 2" xfId="54"/>
    <cellStyle name="40% - Cor4" xfId="33" builtinId="43" customBuiltin="1"/>
    <cellStyle name="40% - Cor4 2" xfId="56"/>
    <cellStyle name="40% - Cor5" xfId="37" builtinId="47" customBuiltin="1"/>
    <cellStyle name="40% - Cor5 2" xfId="58"/>
    <cellStyle name="40% - Cor6" xfId="41" builtinId="51" customBuiltin="1"/>
    <cellStyle name="40% - Cor6 2" xfId="60"/>
    <cellStyle name="60% - Cor1" xfId="22" builtinId="32" customBuiltin="1"/>
    <cellStyle name="60% - Cor2" xfId="26" builtinId="36" customBuiltin="1"/>
    <cellStyle name="60% - Cor3" xfId="30" builtinId="40" customBuiltin="1"/>
    <cellStyle name="60% - Cor4" xfId="34" builtinId="44" customBuiltin="1"/>
    <cellStyle name="60% - Cor5" xfId="38" builtinId="48" customBuiltin="1"/>
    <cellStyle name="60% - Cor6" xfId="42" builtinId="52" customBuiltin="1"/>
    <cellStyle name="Cabeçalho 1" xfId="4" builtinId="16" customBuiltin="1"/>
    <cellStyle name="Cabeçalho 2" xfId="5" builtinId="17" customBuiltin="1"/>
    <cellStyle name="Cabeçalho 3" xfId="6" builtinId="18" customBuiltin="1"/>
    <cellStyle name="Cabeçalho 4" xfId="7" builtinId="19" customBuiltin="1"/>
    <cellStyle name="Cálculo" xfId="13" builtinId="22" customBuiltin="1"/>
    <cellStyle name="Célula Ligada" xfId="14" builtinId="24" customBuiltin="1"/>
    <cellStyle name="Cor1" xfId="19" builtinId="29" customBuiltin="1"/>
    <cellStyle name="Cor2" xfId="23" builtinId="33" customBuiltin="1"/>
    <cellStyle name="Cor3" xfId="27" builtinId="37" customBuiltin="1"/>
    <cellStyle name="Cor4" xfId="31" builtinId="41" customBuiltin="1"/>
    <cellStyle name="Cor5" xfId="35" builtinId="45" customBuiltin="1"/>
    <cellStyle name="Cor6" xfId="39" builtinId="49" customBuiltin="1"/>
    <cellStyle name="Correto" xfId="8" builtinId="26" customBuiltin="1"/>
    <cellStyle name="Entrada" xfId="11" builtinId="20" customBuiltin="1"/>
    <cellStyle name="Incorreto" xfId="9" builtinId="27" customBuiltin="1"/>
    <cellStyle name="Neutro" xfId="10" builtinId="28" customBuiltin="1"/>
    <cellStyle name="Normal" xfId="0" builtinId="0"/>
    <cellStyle name="Normal 2" xfId="1"/>
    <cellStyle name="Normal 2 2" xfId="47"/>
    <cellStyle name="Normal 3" xfId="2"/>
    <cellStyle name="Normal 3 2" xfId="48"/>
    <cellStyle name="Normal 4" xfId="43"/>
    <cellStyle name="Normal 4 2" xfId="61"/>
    <cellStyle name="Normal 5" xfId="45"/>
    <cellStyle name="Normal_Folha1" xfId="46"/>
    <cellStyle name="Nota 2" xfId="44"/>
    <cellStyle name="Nota 2 2" xfId="62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otal" xfId="18" builtinId="25" customBuiltin="1"/>
    <cellStyle name="Verificar Célula" xfId="1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9"/>
  <sheetViews>
    <sheetView view="pageBreakPreview" topLeftCell="A25" zoomScaleNormal="100" zoomScaleSheetLayoutView="100" workbookViewId="0">
      <selection activeCell="D41" activeCellId="1" sqref="D38:E39 D41:E41"/>
    </sheetView>
  </sheetViews>
  <sheetFormatPr defaultColWidth="9.140625" defaultRowHeight="15" x14ac:dyDescent="0.25"/>
  <cols>
    <col min="1" max="1" width="8.7109375" style="39" customWidth="1"/>
    <col min="2" max="2" width="9.28515625" style="39" customWidth="1"/>
    <col min="3" max="3" width="7.28515625" style="39" customWidth="1"/>
    <col min="4" max="4" width="22.42578125" style="42" bestFit="1" customWidth="1"/>
    <col min="5" max="5" width="12.7109375" style="39" customWidth="1"/>
    <col min="6" max="6" width="6.28515625" style="39" customWidth="1"/>
    <col min="7" max="7" width="7.85546875" style="39" customWidth="1"/>
    <col min="8" max="8" width="36.42578125" style="40" bestFit="1" customWidth="1"/>
    <col min="9" max="9" width="10.28515625" style="39" bestFit="1" customWidth="1"/>
    <col min="10" max="10" width="2.85546875" style="38" customWidth="1"/>
    <col min="11" max="11" width="10.7109375" style="38" bestFit="1" customWidth="1"/>
    <col min="12" max="12" width="41.7109375" style="38" bestFit="1" customWidth="1"/>
    <col min="13" max="16384" width="9.140625" style="38"/>
  </cols>
  <sheetData>
    <row r="1" spans="1:12" ht="18" customHeight="1" x14ac:dyDescent="0.25">
      <c r="A1" s="43" t="s">
        <v>0</v>
      </c>
      <c r="B1" s="44" t="s">
        <v>1</v>
      </c>
      <c r="C1" s="44" t="s">
        <v>2</v>
      </c>
      <c r="D1" s="45" t="s">
        <v>3</v>
      </c>
      <c r="E1" s="44" t="s">
        <v>4</v>
      </c>
      <c r="F1" s="44" t="s">
        <v>5</v>
      </c>
      <c r="G1" s="44" t="s">
        <v>6</v>
      </c>
      <c r="H1" s="46" t="s">
        <v>7</v>
      </c>
      <c r="I1" s="44" t="s">
        <v>20</v>
      </c>
    </row>
    <row r="2" spans="1:12" ht="15" customHeight="1" x14ac:dyDescent="0.25">
      <c r="A2" s="63">
        <v>916</v>
      </c>
      <c r="B2" s="63">
        <v>104683</v>
      </c>
      <c r="C2" s="27" t="s">
        <v>136</v>
      </c>
      <c r="D2" s="90" t="s">
        <v>168</v>
      </c>
      <c r="E2" s="62">
        <v>40358</v>
      </c>
      <c r="F2" s="63" t="s">
        <v>38</v>
      </c>
      <c r="G2" s="63" t="s">
        <v>35</v>
      </c>
      <c r="H2" s="90" t="s">
        <v>36</v>
      </c>
      <c r="I2" s="70"/>
      <c r="K2" s="17" t="s">
        <v>2</v>
      </c>
      <c r="L2" s="17" t="s">
        <v>23</v>
      </c>
    </row>
    <row r="3" spans="1:12" ht="15" customHeight="1" x14ac:dyDescent="0.25">
      <c r="A3" s="63">
        <v>484</v>
      </c>
      <c r="B3" s="63">
        <v>105068</v>
      </c>
      <c r="C3" s="27" t="s">
        <v>136</v>
      </c>
      <c r="D3" s="90" t="s">
        <v>37</v>
      </c>
      <c r="E3" s="62">
        <v>40180</v>
      </c>
      <c r="F3" s="63" t="s">
        <v>34</v>
      </c>
      <c r="G3" s="63" t="s">
        <v>35</v>
      </c>
      <c r="H3" s="90" t="s">
        <v>36</v>
      </c>
      <c r="I3" s="69"/>
      <c r="K3" s="16" t="s">
        <v>24</v>
      </c>
      <c r="L3" s="16" t="s">
        <v>125</v>
      </c>
    </row>
    <row r="4" spans="1:12" ht="15" customHeight="1" x14ac:dyDescent="0.25">
      <c r="A4" s="63">
        <v>907</v>
      </c>
      <c r="B4" s="63">
        <v>104678</v>
      </c>
      <c r="C4" s="27" t="s">
        <v>138</v>
      </c>
      <c r="D4" s="90" t="s">
        <v>60</v>
      </c>
      <c r="E4" s="62">
        <v>39756</v>
      </c>
      <c r="F4" s="63" t="s">
        <v>34</v>
      </c>
      <c r="G4" s="63" t="s">
        <v>35</v>
      </c>
      <c r="H4" s="90" t="s">
        <v>36</v>
      </c>
      <c r="I4" s="47"/>
      <c r="K4" s="16" t="s">
        <v>26</v>
      </c>
      <c r="L4" s="16" t="s">
        <v>126</v>
      </c>
    </row>
    <row r="5" spans="1:12" ht="15" customHeight="1" x14ac:dyDescent="0.25">
      <c r="A5" s="63">
        <v>843</v>
      </c>
      <c r="B5" s="63">
        <v>104623</v>
      </c>
      <c r="C5" s="27" t="s">
        <v>138</v>
      </c>
      <c r="D5" s="90" t="s">
        <v>166</v>
      </c>
      <c r="E5" s="62">
        <v>39672</v>
      </c>
      <c r="F5" s="63" t="s">
        <v>34</v>
      </c>
      <c r="G5" s="63" t="s">
        <v>35</v>
      </c>
      <c r="H5" s="90" t="s">
        <v>36</v>
      </c>
      <c r="I5" s="70"/>
      <c r="K5" s="16" t="s">
        <v>27</v>
      </c>
      <c r="L5" s="16" t="s">
        <v>127</v>
      </c>
    </row>
    <row r="6" spans="1:12" ht="15" customHeight="1" x14ac:dyDescent="0.25">
      <c r="A6" s="63">
        <v>1365</v>
      </c>
      <c r="B6" s="63">
        <v>105458</v>
      </c>
      <c r="C6" s="27" t="s">
        <v>137</v>
      </c>
      <c r="D6" s="90" t="s">
        <v>61</v>
      </c>
      <c r="E6" s="62">
        <v>38743</v>
      </c>
      <c r="F6" s="63" t="s">
        <v>38</v>
      </c>
      <c r="G6" s="63" t="s">
        <v>35</v>
      </c>
      <c r="H6" s="90" t="s">
        <v>36</v>
      </c>
      <c r="I6" s="47"/>
      <c r="K6" s="16" t="s">
        <v>25</v>
      </c>
      <c r="L6" s="16" t="s">
        <v>128</v>
      </c>
    </row>
    <row r="7" spans="1:12" ht="15" customHeight="1" x14ac:dyDescent="0.25">
      <c r="A7" s="63">
        <v>770</v>
      </c>
      <c r="B7" s="63">
        <v>105218</v>
      </c>
      <c r="C7" s="27" t="s">
        <v>139</v>
      </c>
      <c r="D7" s="90" t="s">
        <v>152</v>
      </c>
      <c r="E7" s="62">
        <v>40566</v>
      </c>
      <c r="F7" s="63" t="s">
        <v>38</v>
      </c>
      <c r="G7" s="63" t="s">
        <v>35</v>
      </c>
      <c r="H7" s="90" t="s">
        <v>149</v>
      </c>
      <c r="I7" s="70"/>
      <c r="K7" s="16" t="s">
        <v>28</v>
      </c>
      <c r="L7" s="16" t="s">
        <v>129</v>
      </c>
    </row>
    <row r="8" spans="1:12" ht="15" customHeight="1" x14ac:dyDescent="0.25">
      <c r="A8" s="63">
        <v>954</v>
      </c>
      <c r="B8" s="63">
        <v>105294</v>
      </c>
      <c r="C8" s="27" t="s">
        <v>136</v>
      </c>
      <c r="D8" s="90" t="s">
        <v>148</v>
      </c>
      <c r="E8" s="62">
        <v>40503</v>
      </c>
      <c r="F8" s="63" t="s">
        <v>38</v>
      </c>
      <c r="G8" s="63" t="s">
        <v>35</v>
      </c>
      <c r="H8" s="90" t="s">
        <v>149</v>
      </c>
      <c r="I8" s="47"/>
    </row>
    <row r="9" spans="1:12" ht="15" customHeight="1" x14ac:dyDescent="0.25">
      <c r="A9" s="63">
        <v>1088</v>
      </c>
      <c r="B9" s="63">
        <v>105874</v>
      </c>
      <c r="C9" s="27" t="s">
        <v>138</v>
      </c>
      <c r="D9" s="90" t="s">
        <v>161</v>
      </c>
      <c r="E9" s="62">
        <v>39445</v>
      </c>
      <c r="F9" s="63" t="s">
        <v>38</v>
      </c>
      <c r="G9" s="63" t="s">
        <v>35</v>
      </c>
      <c r="H9" s="90" t="s">
        <v>149</v>
      </c>
      <c r="I9" s="69"/>
      <c r="L9" s="109" t="s">
        <v>32</v>
      </c>
    </row>
    <row r="10" spans="1:12" ht="15" customHeight="1" x14ac:dyDescent="0.25">
      <c r="A10" s="63">
        <v>518</v>
      </c>
      <c r="B10" s="63">
        <v>103565</v>
      </c>
      <c r="C10" s="27" t="s">
        <v>137</v>
      </c>
      <c r="D10" s="90" t="s">
        <v>150</v>
      </c>
      <c r="E10" s="62">
        <v>39024</v>
      </c>
      <c r="F10" s="63" t="s">
        <v>38</v>
      </c>
      <c r="G10" s="63" t="s">
        <v>35</v>
      </c>
      <c r="H10" s="90" t="s">
        <v>149</v>
      </c>
      <c r="I10" s="69"/>
      <c r="L10" s="109"/>
    </row>
    <row r="11" spans="1:12" ht="15" customHeight="1" x14ac:dyDescent="0.25">
      <c r="A11" s="63">
        <v>687</v>
      </c>
      <c r="B11" s="63">
        <v>104530</v>
      </c>
      <c r="C11" s="27" t="s">
        <v>137</v>
      </c>
      <c r="D11" s="90" t="s">
        <v>151</v>
      </c>
      <c r="E11" s="62">
        <v>38773</v>
      </c>
      <c r="F11" s="63" t="s">
        <v>38</v>
      </c>
      <c r="G11" s="63" t="s">
        <v>35</v>
      </c>
      <c r="H11" s="90" t="s">
        <v>149</v>
      </c>
      <c r="I11" s="47"/>
      <c r="L11" s="109"/>
    </row>
    <row r="12" spans="1:12" ht="15" customHeight="1" x14ac:dyDescent="0.25">
      <c r="A12" s="63">
        <v>1765</v>
      </c>
      <c r="B12" s="63">
        <v>105072</v>
      </c>
      <c r="C12" s="63" t="s">
        <v>251</v>
      </c>
      <c r="D12" s="90" t="s">
        <v>158</v>
      </c>
      <c r="E12" s="62">
        <v>38328</v>
      </c>
      <c r="F12" s="63" t="s">
        <v>38</v>
      </c>
      <c r="G12" s="63" t="s">
        <v>35</v>
      </c>
      <c r="H12" s="90" t="s">
        <v>149</v>
      </c>
      <c r="I12" s="47"/>
      <c r="L12" s="42"/>
    </row>
    <row r="13" spans="1:12" ht="15" customHeight="1" x14ac:dyDescent="0.25">
      <c r="A13" s="95">
        <v>2</v>
      </c>
      <c r="B13" s="95">
        <v>106647</v>
      </c>
      <c r="C13" s="27" t="s">
        <v>138</v>
      </c>
      <c r="D13" s="93" t="s">
        <v>160</v>
      </c>
      <c r="E13" s="94">
        <v>39616</v>
      </c>
      <c r="F13" s="95" t="s">
        <v>34</v>
      </c>
      <c r="G13" s="95" t="s">
        <v>62</v>
      </c>
      <c r="H13" s="92" t="s">
        <v>250</v>
      </c>
      <c r="I13" s="89"/>
      <c r="L13" s="109" t="s">
        <v>33</v>
      </c>
    </row>
    <row r="14" spans="1:12" ht="15" customHeight="1" x14ac:dyDescent="0.25">
      <c r="A14" s="63">
        <v>1774</v>
      </c>
      <c r="B14" s="63">
        <v>106653</v>
      </c>
      <c r="C14" s="63" t="s">
        <v>251</v>
      </c>
      <c r="D14" s="90" t="s">
        <v>159</v>
      </c>
      <c r="E14" s="62">
        <v>37934</v>
      </c>
      <c r="F14" s="63" t="s">
        <v>38</v>
      </c>
      <c r="G14" s="63" t="s">
        <v>62</v>
      </c>
      <c r="H14" s="90" t="s">
        <v>250</v>
      </c>
      <c r="I14" s="70"/>
      <c r="L14" s="109"/>
    </row>
    <row r="15" spans="1:12" ht="15" customHeight="1" x14ac:dyDescent="0.25">
      <c r="A15" s="63">
        <v>1336</v>
      </c>
      <c r="B15" s="63">
        <v>105419</v>
      </c>
      <c r="C15" s="27" t="s">
        <v>139</v>
      </c>
      <c r="D15" s="90" t="s">
        <v>50</v>
      </c>
      <c r="E15" s="62">
        <v>40902</v>
      </c>
      <c r="F15" s="63" t="s">
        <v>34</v>
      </c>
      <c r="G15" s="63" t="s">
        <v>35</v>
      </c>
      <c r="H15" s="90" t="s">
        <v>39</v>
      </c>
      <c r="I15" s="70"/>
      <c r="L15" s="109"/>
    </row>
    <row r="16" spans="1:12" ht="15" customHeight="1" x14ac:dyDescent="0.25">
      <c r="A16" s="63">
        <v>1086</v>
      </c>
      <c r="B16" s="63">
        <v>105872</v>
      </c>
      <c r="C16" s="27" t="s">
        <v>136</v>
      </c>
      <c r="D16" s="90" t="s">
        <v>53</v>
      </c>
      <c r="E16" s="62">
        <v>40490</v>
      </c>
      <c r="F16" s="63" t="s">
        <v>38</v>
      </c>
      <c r="G16" s="63" t="s">
        <v>35</v>
      </c>
      <c r="H16" s="90" t="s">
        <v>39</v>
      </c>
      <c r="I16" s="47"/>
      <c r="L16" s="109" t="s">
        <v>29</v>
      </c>
    </row>
    <row r="17" spans="1:12" ht="15" customHeight="1" x14ac:dyDescent="0.25">
      <c r="A17" s="63">
        <v>5325</v>
      </c>
      <c r="B17" s="63">
        <v>105088</v>
      </c>
      <c r="C17" s="27" t="s">
        <v>136</v>
      </c>
      <c r="D17" s="90" t="s">
        <v>47</v>
      </c>
      <c r="E17" s="62">
        <v>40037</v>
      </c>
      <c r="F17" s="63" t="s">
        <v>38</v>
      </c>
      <c r="G17" s="63" t="s">
        <v>35</v>
      </c>
      <c r="H17" s="90" t="s">
        <v>39</v>
      </c>
      <c r="I17" s="47">
        <v>5</v>
      </c>
      <c r="L17" s="109"/>
    </row>
    <row r="18" spans="1:12" ht="15" customHeight="1" x14ac:dyDescent="0.25">
      <c r="A18" s="63">
        <v>1127</v>
      </c>
      <c r="B18" s="63">
        <v>105932</v>
      </c>
      <c r="C18" s="27" t="s">
        <v>136</v>
      </c>
      <c r="D18" s="90" t="s">
        <v>40</v>
      </c>
      <c r="E18" s="62">
        <v>40025</v>
      </c>
      <c r="F18" s="63" t="s">
        <v>34</v>
      </c>
      <c r="G18" s="63" t="s">
        <v>35</v>
      </c>
      <c r="H18" s="90" t="s">
        <v>39</v>
      </c>
      <c r="I18" s="47"/>
      <c r="L18" s="109"/>
    </row>
    <row r="19" spans="1:12" ht="15" customHeight="1" x14ac:dyDescent="0.25">
      <c r="A19" s="63">
        <v>132</v>
      </c>
      <c r="B19" s="63">
        <v>104161</v>
      </c>
      <c r="C19" s="27" t="s">
        <v>136</v>
      </c>
      <c r="D19" s="90" t="s">
        <v>54</v>
      </c>
      <c r="E19" s="62">
        <v>39904</v>
      </c>
      <c r="F19" s="63" t="s">
        <v>38</v>
      </c>
      <c r="G19" s="63" t="s">
        <v>35</v>
      </c>
      <c r="H19" s="90" t="s">
        <v>39</v>
      </c>
      <c r="I19" s="47"/>
      <c r="L19" s="86"/>
    </row>
    <row r="20" spans="1:12" ht="15" customHeight="1" x14ac:dyDescent="0.25">
      <c r="A20" s="63">
        <v>625</v>
      </c>
      <c r="B20" s="63">
        <v>104490</v>
      </c>
      <c r="C20" s="27" t="s">
        <v>138</v>
      </c>
      <c r="D20" s="90" t="s">
        <v>58</v>
      </c>
      <c r="E20" s="62">
        <v>39809</v>
      </c>
      <c r="F20" s="63" t="s">
        <v>38</v>
      </c>
      <c r="G20" s="63" t="s">
        <v>35</v>
      </c>
      <c r="H20" s="90" t="s">
        <v>39</v>
      </c>
      <c r="I20" s="47"/>
      <c r="L20" s="42"/>
    </row>
    <row r="21" spans="1:12" ht="15" customHeight="1" x14ac:dyDescent="0.25">
      <c r="A21" s="63">
        <v>722</v>
      </c>
      <c r="B21" s="63">
        <v>104558</v>
      </c>
      <c r="C21" s="27" t="s">
        <v>138</v>
      </c>
      <c r="D21" s="90" t="s">
        <v>42</v>
      </c>
      <c r="E21" s="62">
        <v>39482</v>
      </c>
      <c r="F21" s="63" t="s">
        <v>34</v>
      </c>
      <c r="G21" s="63" t="s">
        <v>35</v>
      </c>
      <c r="H21" s="90" t="s">
        <v>39</v>
      </c>
      <c r="I21" s="47"/>
      <c r="L21" s="109" t="s">
        <v>30</v>
      </c>
    </row>
    <row r="22" spans="1:12" ht="15" customHeight="1" x14ac:dyDescent="0.25">
      <c r="A22" s="63">
        <v>611</v>
      </c>
      <c r="B22" s="63">
        <v>105121</v>
      </c>
      <c r="C22" s="27" t="s">
        <v>138</v>
      </c>
      <c r="D22" s="90" t="s">
        <v>55</v>
      </c>
      <c r="E22" s="62">
        <v>39422</v>
      </c>
      <c r="F22" s="63" t="s">
        <v>38</v>
      </c>
      <c r="G22" s="63" t="s">
        <v>35</v>
      </c>
      <c r="H22" s="90" t="s">
        <v>39</v>
      </c>
      <c r="I22" s="47"/>
      <c r="L22" s="109"/>
    </row>
    <row r="23" spans="1:12" ht="15" customHeight="1" x14ac:dyDescent="0.25">
      <c r="A23" s="63">
        <v>786</v>
      </c>
      <c r="B23" s="63">
        <v>103095</v>
      </c>
      <c r="C23" s="27" t="s">
        <v>138</v>
      </c>
      <c r="D23" s="90" t="s">
        <v>48</v>
      </c>
      <c r="E23" s="62">
        <v>39285</v>
      </c>
      <c r="F23" s="63" t="s">
        <v>38</v>
      </c>
      <c r="G23" s="63" t="s">
        <v>35</v>
      </c>
      <c r="H23" s="90" t="s">
        <v>39</v>
      </c>
      <c r="I23" s="47"/>
      <c r="L23" s="109"/>
    </row>
    <row r="24" spans="1:12" ht="15" customHeight="1" x14ac:dyDescent="0.25">
      <c r="A24" s="63">
        <v>283</v>
      </c>
      <c r="B24" s="63">
        <v>103369</v>
      </c>
      <c r="C24" s="27" t="s">
        <v>138</v>
      </c>
      <c r="D24" s="90" t="s">
        <v>51</v>
      </c>
      <c r="E24" s="62">
        <v>39135</v>
      </c>
      <c r="F24" s="63" t="s">
        <v>38</v>
      </c>
      <c r="G24" s="63" t="s">
        <v>35</v>
      </c>
      <c r="H24" s="90" t="s">
        <v>39</v>
      </c>
      <c r="I24" s="70"/>
    </row>
    <row r="25" spans="1:12" ht="15" customHeight="1" x14ac:dyDescent="0.25">
      <c r="A25" s="63">
        <v>410</v>
      </c>
      <c r="B25" s="63">
        <v>102767</v>
      </c>
      <c r="C25" s="27" t="s">
        <v>137</v>
      </c>
      <c r="D25" s="90" t="s">
        <v>43</v>
      </c>
      <c r="E25" s="62">
        <v>38974</v>
      </c>
      <c r="F25" s="63" t="s">
        <v>38</v>
      </c>
      <c r="G25" s="63" t="s">
        <v>35</v>
      </c>
      <c r="H25" s="90" t="s">
        <v>39</v>
      </c>
      <c r="I25" s="47"/>
    </row>
    <row r="26" spans="1:12" ht="15" customHeight="1" x14ac:dyDescent="0.25">
      <c r="A26" s="63">
        <v>1087</v>
      </c>
      <c r="B26" s="63">
        <v>105873</v>
      </c>
      <c r="C26" s="27" t="s">
        <v>137</v>
      </c>
      <c r="D26" s="90" t="s">
        <v>49</v>
      </c>
      <c r="E26" s="62">
        <v>38896</v>
      </c>
      <c r="F26" s="63" t="s">
        <v>38</v>
      </c>
      <c r="G26" s="63" t="s">
        <v>35</v>
      </c>
      <c r="H26" s="90" t="s">
        <v>39</v>
      </c>
      <c r="I26" s="47"/>
      <c r="L26" s="109" t="s">
        <v>31</v>
      </c>
    </row>
    <row r="27" spans="1:12" ht="15" customHeight="1" x14ac:dyDescent="0.25">
      <c r="A27" s="63">
        <v>980</v>
      </c>
      <c r="B27" s="63">
        <v>103102</v>
      </c>
      <c r="C27" s="27" t="s">
        <v>137</v>
      </c>
      <c r="D27" s="90" t="s">
        <v>52</v>
      </c>
      <c r="E27" s="62">
        <v>38847</v>
      </c>
      <c r="F27" s="63" t="s">
        <v>34</v>
      </c>
      <c r="G27" s="63" t="s">
        <v>35</v>
      </c>
      <c r="H27" s="90" t="s">
        <v>39</v>
      </c>
      <c r="I27" s="70"/>
      <c r="L27" s="109"/>
    </row>
    <row r="28" spans="1:12" ht="15" customHeight="1" x14ac:dyDescent="0.25">
      <c r="A28" s="63">
        <v>655</v>
      </c>
      <c r="B28" s="63">
        <v>103096</v>
      </c>
      <c r="C28" s="27" t="s">
        <v>137</v>
      </c>
      <c r="D28" s="90" t="s">
        <v>41</v>
      </c>
      <c r="E28" s="62">
        <v>38693</v>
      </c>
      <c r="F28" s="63" t="s">
        <v>38</v>
      </c>
      <c r="G28" s="63" t="s">
        <v>35</v>
      </c>
      <c r="H28" s="90" t="s">
        <v>39</v>
      </c>
      <c r="I28" s="69"/>
      <c r="L28" s="109"/>
    </row>
    <row r="29" spans="1:12" ht="15" customHeight="1" x14ac:dyDescent="0.25">
      <c r="A29" s="63">
        <v>5328</v>
      </c>
      <c r="B29" s="63">
        <v>103092</v>
      </c>
      <c r="C29" s="27" t="s">
        <v>137</v>
      </c>
      <c r="D29" s="90" t="s">
        <v>44</v>
      </c>
      <c r="E29" s="62">
        <v>38661</v>
      </c>
      <c r="F29" s="63" t="s">
        <v>38</v>
      </c>
      <c r="G29" s="63" t="s">
        <v>35</v>
      </c>
      <c r="H29" s="90" t="s">
        <v>39</v>
      </c>
      <c r="I29" s="70">
        <v>5</v>
      </c>
      <c r="K29" s="41"/>
    </row>
    <row r="30" spans="1:12" ht="15" customHeight="1" x14ac:dyDescent="0.25">
      <c r="A30" s="63">
        <v>593</v>
      </c>
      <c r="B30" s="63">
        <v>103097</v>
      </c>
      <c r="C30" s="27" t="s">
        <v>137</v>
      </c>
      <c r="D30" s="90" t="s">
        <v>57</v>
      </c>
      <c r="E30" s="62">
        <v>38363</v>
      </c>
      <c r="F30" s="63" t="s">
        <v>38</v>
      </c>
      <c r="G30" s="63" t="s">
        <v>35</v>
      </c>
      <c r="H30" s="90" t="s">
        <v>39</v>
      </c>
      <c r="I30" s="47"/>
      <c r="K30" s="41"/>
      <c r="L30" s="109" t="s">
        <v>256</v>
      </c>
    </row>
    <row r="31" spans="1:12" ht="15" customHeight="1" x14ac:dyDescent="0.25">
      <c r="A31" s="63">
        <v>1775</v>
      </c>
      <c r="B31" s="63">
        <v>104176</v>
      </c>
      <c r="C31" s="63" t="s">
        <v>251</v>
      </c>
      <c r="D31" s="90" t="s">
        <v>56</v>
      </c>
      <c r="E31" s="62">
        <v>38195</v>
      </c>
      <c r="F31" s="63" t="s">
        <v>38</v>
      </c>
      <c r="G31" s="63" t="s">
        <v>35</v>
      </c>
      <c r="H31" s="90" t="s">
        <v>39</v>
      </c>
      <c r="I31" s="70"/>
      <c r="L31" s="109"/>
    </row>
    <row r="32" spans="1:12" ht="15" customHeight="1" x14ac:dyDescent="0.25">
      <c r="A32" s="63">
        <v>5319</v>
      </c>
      <c r="B32" s="63"/>
      <c r="C32" s="27" t="s">
        <v>139</v>
      </c>
      <c r="D32" s="90" t="s">
        <v>242</v>
      </c>
      <c r="E32" s="62">
        <v>41199</v>
      </c>
      <c r="F32" s="63" t="s">
        <v>34</v>
      </c>
      <c r="G32" s="97" t="s">
        <v>35</v>
      </c>
      <c r="H32" s="96" t="s">
        <v>247</v>
      </c>
      <c r="I32" s="69">
        <v>2.5</v>
      </c>
    </row>
    <row r="33" spans="1:9" ht="15" customHeight="1" x14ac:dyDescent="0.25">
      <c r="A33" s="63"/>
      <c r="B33" s="63"/>
      <c r="C33" s="27" t="s">
        <v>139</v>
      </c>
      <c r="D33" s="90" t="s">
        <v>45</v>
      </c>
      <c r="E33" s="62">
        <v>40906</v>
      </c>
      <c r="F33" s="63" t="s">
        <v>38</v>
      </c>
      <c r="G33" s="97" t="s">
        <v>35</v>
      </c>
      <c r="H33" s="96" t="s">
        <v>247</v>
      </c>
      <c r="I33" s="69">
        <v>2.5</v>
      </c>
    </row>
    <row r="34" spans="1:9" ht="15" customHeight="1" x14ac:dyDescent="0.25">
      <c r="A34" s="63">
        <v>5317</v>
      </c>
      <c r="B34" s="63"/>
      <c r="C34" s="27" t="s">
        <v>136</v>
      </c>
      <c r="D34" s="90" t="s">
        <v>243</v>
      </c>
      <c r="E34" s="62">
        <v>40501</v>
      </c>
      <c r="F34" s="63" t="s">
        <v>38</v>
      </c>
      <c r="G34" s="63" t="s">
        <v>62</v>
      </c>
      <c r="H34" s="96" t="s">
        <v>247</v>
      </c>
      <c r="I34" s="69">
        <v>2.5</v>
      </c>
    </row>
    <row r="35" spans="1:9" ht="15" customHeight="1" x14ac:dyDescent="0.25">
      <c r="A35" s="63">
        <v>134</v>
      </c>
      <c r="B35" s="63"/>
      <c r="C35" s="27" t="s">
        <v>136</v>
      </c>
      <c r="D35" s="90" t="s">
        <v>46</v>
      </c>
      <c r="E35" s="62">
        <v>40261</v>
      </c>
      <c r="F35" s="63" t="s">
        <v>38</v>
      </c>
      <c r="G35" s="97" t="s">
        <v>35</v>
      </c>
      <c r="H35" s="96" t="s">
        <v>247</v>
      </c>
      <c r="I35" s="69">
        <v>2.5</v>
      </c>
    </row>
    <row r="36" spans="1:9" ht="15" customHeight="1" x14ac:dyDescent="0.25">
      <c r="A36" s="63">
        <v>5324</v>
      </c>
      <c r="B36" s="63"/>
      <c r="C36" s="27" t="s">
        <v>136</v>
      </c>
      <c r="D36" s="90" t="s">
        <v>169</v>
      </c>
      <c r="E36" s="62">
        <v>40016</v>
      </c>
      <c r="F36" s="63" t="s">
        <v>38</v>
      </c>
      <c r="G36" s="97" t="s">
        <v>35</v>
      </c>
      <c r="H36" s="96" t="s">
        <v>247</v>
      </c>
      <c r="I36" s="69">
        <v>2.5</v>
      </c>
    </row>
    <row r="37" spans="1:9" ht="15" customHeight="1" x14ac:dyDescent="0.25">
      <c r="A37" s="97">
        <v>146</v>
      </c>
      <c r="B37" s="97"/>
      <c r="C37" s="97" t="s">
        <v>138</v>
      </c>
      <c r="D37" s="96" t="s">
        <v>257</v>
      </c>
      <c r="E37" s="105">
        <v>39226</v>
      </c>
      <c r="F37" s="97" t="s">
        <v>38</v>
      </c>
      <c r="G37" s="97"/>
      <c r="H37" s="96" t="s">
        <v>267</v>
      </c>
      <c r="I37" s="47">
        <v>5</v>
      </c>
    </row>
    <row r="38" spans="1:9" ht="15" customHeight="1" x14ac:dyDescent="0.25">
      <c r="A38" s="63">
        <v>5339</v>
      </c>
      <c r="B38" s="63"/>
      <c r="C38" s="63" t="s">
        <v>251</v>
      </c>
      <c r="D38" s="90" t="s">
        <v>261</v>
      </c>
      <c r="E38" s="62">
        <v>38120</v>
      </c>
      <c r="F38" s="63" t="s">
        <v>38</v>
      </c>
      <c r="G38" s="63"/>
      <c r="H38" s="90" t="s">
        <v>252</v>
      </c>
      <c r="I38" s="70">
        <v>7.5</v>
      </c>
    </row>
    <row r="39" spans="1:9" ht="15" customHeight="1" x14ac:dyDescent="0.25">
      <c r="A39" s="63">
        <v>5346</v>
      </c>
      <c r="B39" s="63"/>
      <c r="C39" s="63" t="s">
        <v>251</v>
      </c>
      <c r="D39" s="90" t="s">
        <v>262</v>
      </c>
      <c r="E39" s="62">
        <v>38051</v>
      </c>
      <c r="F39" s="63" t="s">
        <v>38</v>
      </c>
      <c r="G39" s="63"/>
      <c r="H39" s="90" t="s">
        <v>252</v>
      </c>
      <c r="I39" s="47">
        <v>7.5</v>
      </c>
    </row>
    <row r="40" spans="1:9" ht="15" customHeight="1" x14ac:dyDescent="0.25">
      <c r="A40" s="63">
        <v>1654</v>
      </c>
      <c r="B40" s="63">
        <v>104766</v>
      </c>
      <c r="C40" s="63" t="s">
        <v>251</v>
      </c>
      <c r="D40" s="90" t="s">
        <v>157</v>
      </c>
      <c r="E40" s="62">
        <v>37728</v>
      </c>
      <c r="F40" s="63" t="s">
        <v>38</v>
      </c>
      <c r="G40" s="63" t="s">
        <v>35</v>
      </c>
      <c r="H40" s="90" t="s">
        <v>245</v>
      </c>
      <c r="I40" s="69"/>
    </row>
    <row r="41" spans="1:9" ht="15" customHeight="1" x14ac:dyDescent="0.25">
      <c r="A41" s="63">
        <v>5350</v>
      </c>
      <c r="B41" s="63"/>
      <c r="C41" s="63" t="s">
        <v>139</v>
      </c>
      <c r="D41" s="90" t="s">
        <v>263</v>
      </c>
      <c r="E41" s="62">
        <v>41130</v>
      </c>
      <c r="F41" s="63" t="s">
        <v>34</v>
      </c>
      <c r="G41" s="63"/>
      <c r="H41" s="90" t="s">
        <v>252</v>
      </c>
      <c r="I41" s="47">
        <v>7.5</v>
      </c>
    </row>
    <row r="42" spans="1:9" ht="15" customHeight="1" x14ac:dyDescent="0.25">
      <c r="A42" s="63"/>
      <c r="B42" s="63"/>
      <c r="C42" s="27" t="s">
        <v>137</v>
      </c>
      <c r="D42" s="90" t="s">
        <v>146</v>
      </c>
      <c r="E42" s="62">
        <v>38411</v>
      </c>
      <c r="F42" s="63" t="s">
        <v>34</v>
      </c>
      <c r="G42" s="97" t="s">
        <v>35</v>
      </c>
      <c r="H42" s="98" t="s">
        <v>252</v>
      </c>
      <c r="I42" s="69">
        <v>2.5</v>
      </c>
    </row>
    <row r="43" spans="1:9" ht="15" customHeight="1" x14ac:dyDescent="0.25">
      <c r="A43" s="63"/>
      <c r="B43" s="63"/>
      <c r="C43" s="63" t="s">
        <v>251</v>
      </c>
      <c r="D43" s="90" t="s">
        <v>147</v>
      </c>
      <c r="E43" s="62">
        <v>38304</v>
      </c>
      <c r="F43" s="63" t="s">
        <v>34</v>
      </c>
      <c r="G43" s="63" t="s">
        <v>62</v>
      </c>
      <c r="H43" s="90" t="s">
        <v>252</v>
      </c>
      <c r="I43" s="69">
        <v>2.5</v>
      </c>
    </row>
    <row r="44" spans="1:9" ht="15" customHeight="1" x14ac:dyDescent="0.25">
      <c r="A44" s="63">
        <v>81</v>
      </c>
      <c r="B44" s="63">
        <v>106627</v>
      </c>
      <c r="C44" s="27" t="s">
        <v>139</v>
      </c>
      <c r="D44" s="90" t="s">
        <v>186</v>
      </c>
      <c r="E44" s="62">
        <v>41107</v>
      </c>
      <c r="F44" s="63" t="s">
        <v>38</v>
      </c>
      <c r="G44" s="63" t="s">
        <v>35</v>
      </c>
      <c r="H44" s="90" t="s">
        <v>89</v>
      </c>
      <c r="I44" s="47"/>
    </row>
    <row r="45" spans="1:9" ht="15" customHeight="1" x14ac:dyDescent="0.25">
      <c r="A45" s="63">
        <v>54</v>
      </c>
      <c r="B45" s="63">
        <v>106429</v>
      </c>
      <c r="C45" s="27" t="s">
        <v>139</v>
      </c>
      <c r="D45" s="90" t="s">
        <v>187</v>
      </c>
      <c r="E45" s="62">
        <v>40827</v>
      </c>
      <c r="F45" s="63" t="s">
        <v>34</v>
      </c>
      <c r="G45" s="63" t="s">
        <v>35</v>
      </c>
      <c r="H45" s="90" t="s">
        <v>89</v>
      </c>
      <c r="I45" s="69"/>
    </row>
    <row r="46" spans="1:9" ht="15" customHeight="1" x14ac:dyDescent="0.25">
      <c r="A46" s="63">
        <v>260</v>
      </c>
      <c r="B46" s="63">
        <v>104800</v>
      </c>
      <c r="C46" s="27" t="s">
        <v>139</v>
      </c>
      <c r="D46" s="90" t="s">
        <v>255</v>
      </c>
      <c r="E46" s="62">
        <v>40628</v>
      </c>
      <c r="F46" s="63" t="s">
        <v>38</v>
      </c>
      <c r="G46" s="63" t="s">
        <v>35</v>
      </c>
      <c r="H46" s="90" t="s">
        <v>89</v>
      </c>
      <c r="I46" s="47"/>
    </row>
    <row r="47" spans="1:9" ht="15" customHeight="1" x14ac:dyDescent="0.25">
      <c r="A47" s="63">
        <v>1396</v>
      </c>
      <c r="B47" s="63">
        <v>106343</v>
      </c>
      <c r="C47" s="27" t="s">
        <v>136</v>
      </c>
      <c r="D47" s="90" t="s">
        <v>180</v>
      </c>
      <c r="E47" s="62">
        <v>40459</v>
      </c>
      <c r="F47" s="63" t="s">
        <v>34</v>
      </c>
      <c r="G47" s="63" t="s">
        <v>35</v>
      </c>
      <c r="H47" s="90" t="s">
        <v>89</v>
      </c>
      <c r="I47" s="73"/>
    </row>
    <row r="48" spans="1:9" ht="15" customHeight="1" x14ac:dyDescent="0.25">
      <c r="A48" s="63">
        <v>1405</v>
      </c>
      <c r="B48" s="63">
        <v>106401</v>
      </c>
      <c r="C48" s="27" t="s">
        <v>136</v>
      </c>
      <c r="D48" s="90" t="s">
        <v>183</v>
      </c>
      <c r="E48" s="62">
        <v>40401</v>
      </c>
      <c r="F48" s="63" t="s">
        <v>34</v>
      </c>
      <c r="G48" s="63" t="s">
        <v>35</v>
      </c>
      <c r="H48" s="90" t="s">
        <v>89</v>
      </c>
      <c r="I48" s="47"/>
    </row>
    <row r="49" spans="1:9" ht="15" customHeight="1" x14ac:dyDescent="0.25">
      <c r="A49" s="63">
        <v>5334</v>
      </c>
      <c r="B49" s="63">
        <v>104299</v>
      </c>
      <c r="C49" s="27" t="s">
        <v>136</v>
      </c>
      <c r="D49" s="90" t="s">
        <v>182</v>
      </c>
      <c r="E49" s="62">
        <v>40316</v>
      </c>
      <c r="F49" s="63" t="s">
        <v>34</v>
      </c>
      <c r="G49" s="63" t="s">
        <v>35</v>
      </c>
      <c r="H49" s="90" t="s">
        <v>89</v>
      </c>
      <c r="I49" s="47">
        <v>5</v>
      </c>
    </row>
    <row r="50" spans="1:9" ht="15" customHeight="1" x14ac:dyDescent="0.25">
      <c r="A50" s="63">
        <v>56</v>
      </c>
      <c r="B50" s="63">
        <v>106595</v>
      </c>
      <c r="C50" s="27" t="s">
        <v>136</v>
      </c>
      <c r="D50" s="90" t="s">
        <v>185</v>
      </c>
      <c r="E50" s="62">
        <v>40266</v>
      </c>
      <c r="F50" s="63" t="s">
        <v>38</v>
      </c>
      <c r="G50" s="63" t="s">
        <v>35</v>
      </c>
      <c r="H50" s="90" t="s">
        <v>89</v>
      </c>
      <c r="I50" s="70"/>
    </row>
    <row r="51" spans="1:9" ht="15" customHeight="1" x14ac:dyDescent="0.25">
      <c r="A51" s="63">
        <v>1031</v>
      </c>
      <c r="B51" s="63">
        <v>105583</v>
      </c>
      <c r="C51" s="27" t="s">
        <v>136</v>
      </c>
      <c r="D51" s="90" t="s">
        <v>100</v>
      </c>
      <c r="E51" s="62">
        <v>39909</v>
      </c>
      <c r="F51" s="63" t="s">
        <v>38</v>
      </c>
      <c r="G51" s="63" t="s">
        <v>35</v>
      </c>
      <c r="H51" s="90" t="s">
        <v>89</v>
      </c>
      <c r="I51" s="47"/>
    </row>
    <row r="52" spans="1:9" ht="15" customHeight="1" x14ac:dyDescent="0.25">
      <c r="A52" s="63">
        <v>5335</v>
      </c>
      <c r="B52" s="63">
        <v>106216</v>
      </c>
      <c r="C52" s="27" t="s">
        <v>136</v>
      </c>
      <c r="D52" s="90" t="s">
        <v>96</v>
      </c>
      <c r="E52" s="62">
        <v>39848</v>
      </c>
      <c r="F52" s="63" t="s">
        <v>38</v>
      </c>
      <c r="G52" s="63" t="s">
        <v>35</v>
      </c>
      <c r="H52" s="90" t="s">
        <v>89</v>
      </c>
      <c r="I52" s="47">
        <v>5</v>
      </c>
    </row>
    <row r="53" spans="1:9" ht="15" customHeight="1" x14ac:dyDescent="0.25">
      <c r="A53" s="63">
        <v>1004</v>
      </c>
      <c r="B53" s="63">
        <v>105540</v>
      </c>
      <c r="C53" s="27" t="s">
        <v>138</v>
      </c>
      <c r="D53" s="90" t="s">
        <v>104</v>
      </c>
      <c r="E53" s="62">
        <v>39802</v>
      </c>
      <c r="F53" s="63" t="s">
        <v>38</v>
      </c>
      <c r="G53" s="63" t="s">
        <v>35</v>
      </c>
      <c r="H53" s="90" t="s">
        <v>89</v>
      </c>
      <c r="I53" s="47"/>
    </row>
    <row r="54" spans="1:9" ht="15" customHeight="1" x14ac:dyDescent="0.25">
      <c r="A54" s="63">
        <v>531</v>
      </c>
      <c r="B54" s="63">
        <v>104410</v>
      </c>
      <c r="C54" s="27" t="s">
        <v>138</v>
      </c>
      <c r="D54" s="90" t="s">
        <v>98</v>
      </c>
      <c r="E54" s="62">
        <v>39582</v>
      </c>
      <c r="F54" s="63" t="s">
        <v>38</v>
      </c>
      <c r="G54" s="63" t="s">
        <v>35</v>
      </c>
      <c r="H54" s="90" t="s">
        <v>89</v>
      </c>
      <c r="I54" s="47"/>
    </row>
    <row r="55" spans="1:9" ht="15" customHeight="1" x14ac:dyDescent="0.25">
      <c r="A55" s="63">
        <v>5344</v>
      </c>
      <c r="B55" s="63">
        <v>104990</v>
      </c>
      <c r="C55" s="27" t="s">
        <v>138</v>
      </c>
      <c r="D55" s="90" t="s">
        <v>179</v>
      </c>
      <c r="E55" s="62">
        <v>39580</v>
      </c>
      <c r="F55" s="63" t="s">
        <v>38</v>
      </c>
      <c r="G55" s="63" t="s">
        <v>35</v>
      </c>
      <c r="H55" s="90" t="s">
        <v>89</v>
      </c>
      <c r="I55" s="69">
        <v>5</v>
      </c>
    </row>
    <row r="56" spans="1:9" ht="15" customHeight="1" x14ac:dyDescent="0.25">
      <c r="A56" s="63">
        <v>875</v>
      </c>
      <c r="B56" s="63">
        <v>102370</v>
      </c>
      <c r="C56" s="27" t="s">
        <v>138</v>
      </c>
      <c r="D56" s="90" t="s">
        <v>102</v>
      </c>
      <c r="E56" s="62">
        <v>39343</v>
      </c>
      <c r="F56" s="63" t="s">
        <v>34</v>
      </c>
      <c r="G56" s="63" t="s">
        <v>35</v>
      </c>
      <c r="H56" s="90" t="s">
        <v>89</v>
      </c>
      <c r="I56" s="47"/>
    </row>
    <row r="57" spans="1:9" ht="15" customHeight="1" x14ac:dyDescent="0.25">
      <c r="A57" s="63">
        <v>1117</v>
      </c>
      <c r="B57" s="63">
        <v>105915</v>
      </c>
      <c r="C57" s="27" t="s">
        <v>138</v>
      </c>
      <c r="D57" s="90" t="s">
        <v>181</v>
      </c>
      <c r="E57" s="62">
        <v>39339</v>
      </c>
      <c r="F57" s="63" t="s">
        <v>34</v>
      </c>
      <c r="G57" s="63" t="s">
        <v>35</v>
      </c>
      <c r="H57" s="90" t="s">
        <v>89</v>
      </c>
      <c r="I57" s="47"/>
    </row>
    <row r="58" spans="1:9" ht="15" customHeight="1" x14ac:dyDescent="0.25">
      <c r="A58" s="63">
        <v>1029</v>
      </c>
      <c r="B58" s="63">
        <v>105581</v>
      </c>
      <c r="C58" s="27" t="s">
        <v>138</v>
      </c>
      <c r="D58" s="90" t="s">
        <v>177</v>
      </c>
      <c r="E58" s="62">
        <v>39290</v>
      </c>
      <c r="F58" s="63" t="s">
        <v>38</v>
      </c>
      <c r="G58" s="63" t="s">
        <v>35</v>
      </c>
      <c r="H58" s="90" t="s">
        <v>89</v>
      </c>
      <c r="I58" s="47"/>
    </row>
    <row r="59" spans="1:9" ht="15" customHeight="1" x14ac:dyDescent="0.25">
      <c r="A59" s="63">
        <v>807</v>
      </c>
      <c r="B59" s="63">
        <v>102957</v>
      </c>
      <c r="C59" s="27" t="s">
        <v>138</v>
      </c>
      <c r="D59" s="90" t="s">
        <v>190</v>
      </c>
      <c r="E59" s="62">
        <v>39214</v>
      </c>
      <c r="F59" s="63" t="s">
        <v>38</v>
      </c>
      <c r="G59" s="63" t="s">
        <v>35</v>
      </c>
      <c r="H59" s="90" t="s">
        <v>89</v>
      </c>
      <c r="I59" s="47"/>
    </row>
    <row r="60" spans="1:9" ht="15" customHeight="1" x14ac:dyDescent="0.25">
      <c r="A60" s="63">
        <v>898</v>
      </c>
      <c r="B60" s="63">
        <v>103977</v>
      </c>
      <c r="C60" s="27" t="s">
        <v>138</v>
      </c>
      <c r="D60" s="90" t="s">
        <v>88</v>
      </c>
      <c r="E60" s="62">
        <v>39153</v>
      </c>
      <c r="F60" s="63" t="s">
        <v>38</v>
      </c>
      <c r="G60" s="63" t="s">
        <v>35</v>
      </c>
      <c r="H60" s="90" t="s">
        <v>89</v>
      </c>
      <c r="I60" s="70"/>
    </row>
    <row r="61" spans="1:9" ht="15" customHeight="1" x14ac:dyDescent="0.25">
      <c r="A61" s="63">
        <v>315</v>
      </c>
      <c r="B61" s="63">
        <v>103399</v>
      </c>
      <c r="C61" s="27" t="s">
        <v>137</v>
      </c>
      <c r="D61" s="90" t="s">
        <v>192</v>
      </c>
      <c r="E61" s="62">
        <v>38988</v>
      </c>
      <c r="F61" s="63" t="s">
        <v>38</v>
      </c>
      <c r="G61" s="63" t="s">
        <v>35</v>
      </c>
      <c r="H61" s="90" t="s">
        <v>89</v>
      </c>
      <c r="I61" s="47"/>
    </row>
    <row r="62" spans="1:9" ht="15" customHeight="1" x14ac:dyDescent="0.25">
      <c r="A62" s="63">
        <v>874</v>
      </c>
      <c r="B62" s="63">
        <v>102511</v>
      </c>
      <c r="C62" s="27" t="s">
        <v>137</v>
      </c>
      <c r="D62" s="90" t="s">
        <v>118</v>
      </c>
      <c r="E62" s="62">
        <v>38894</v>
      </c>
      <c r="F62" s="63" t="s">
        <v>38</v>
      </c>
      <c r="G62" s="63" t="s">
        <v>35</v>
      </c>
      <c r="H62" s="90" t="s">
        <v>89</v>
      </c>
      <c r="I62" s="47"/>
    </row>
    <row r="63" spans="1:9" ht="15" customHeight="1" x14ac:dyDescent="0.25">
      <c r="A63" s="63">
        <v>197</v>
      </c>
      <c r="B63" s="63">
        <v>103325</v>
      </c>
      <c r="C63" s="27" t="s">
        <v>137</v>
      </c>
      <c r="D63" s="90" t="s">
        <v>94</v>
      </c>
      <c r="E63" s="62">
        <v>38850</v>
      </c>
      <c r="F63" s="63" t="s">
        <v>34</v>
      </c>
      <c r="G63" s="63" t="s">
        <v>35</v>
      </c>
      <c r="H63" s="90" t="s">
        <v>89</v>
      </c>
      <c r="I63" s="47"/>
    </row>
    <row r="64" spans="1:9" ht="15" customHeight="1" x14ac:dyDescent="0.25">
      <c r="A64" s="63">
        <v>142</v>
      </c>
      <c r="B64" s="63">
        <v>100844</v>
      </c>
      <c r="C64" s="27" t="s">
        <v>137</v>
      </c>
      <c r="D64" s="90" t="s">
        <v>101</v>
      </c>
      <c r="E64" s="62">
        <v>38832</v>
      </c>
      <c r="F64" s="63" t="s">
        <v>34</v>
      </c>
      <c r="G64" s="63" t="s">
        <v>35</v>
      </c>
      <c r="H64" s="90" t="s">
        <v>89</v>
      </c>
      <c r="I64" s="47"/>
    </row>
    <row r="65" spans="1:9" ht="15" customHeight="1" x14ac:dyDescent="0.25">
      <c r="A65" s="63">
        <v>289</v>
      </c>
      <c r="B65" s="63">
        <v>105003</v>
      </c>
      <c r="C65" s="27" t="s">
        <v>137</v>
      </c>
      <c r="D65" s="90" t="s">
        <v>97</v>
      </c>
      <c r="E65" s="62">
        <v>38813</v>
      </c>
      <c r="F65" s="63" t="s">
        <v>34</v>
      </c>
      <c r="G65" s="63" t="s">
        <v>35</v>
      </c>
      <c r="H65" s="90" t="s">
        <v>89</v>
      </c>
      <c r="I65" s="70"/>
    </row>
    <row r="66" spans="1:9" ht="15" customHeight="1" x14ac:dyDescent="0.25">
      <c r="A66" s="63">
        <v>876</v>
      </c>
      <c r="B66" s="63">
        <v>102512</v>
      </c>
      <c r="C66" s="27" t="s">
        <v>137</v>
      </c>
      <c r="D66" s="90" t="s">
        <v>193</v>
      </c>
      <c r="E66" s="62">
        <v>38650</v>
      </c>
      <c r="F66" s="63" t="s">
        <v>38</v>
      </c>
      <c r="G66" s="63" t="s">
        <v>35</v>
      </c>
      <c r="H66" s="90" t="s">
        <v>89</v>
      </c>
      <c r="I66" s="72"/>
    </row>
    <row r="67" spans="1:9" ht="15" customHeight="1" x14ac:dyDescent="0.25">
      <c r="A67" s="63">
        <v>873</v>
      </c>
      <c r="B67" s="63">
        <v>102369</v>
      </c>
      <c r="C67" s="27" t="s">
        <v>137</v>
      </c>
      <c r="D67" s="90" t="s">
        <v>91</v>
      </c>
      <c r="E67" s="62">
        <v>38646</v>
      </c>
      <c r="F67" s="63" t="s">
        <v>38</v>
      </c>
      <c r="G67" s="63" t="s">
        <v>35</v>
      </c>
      <c r="H67" s="90" t="s">
        <v>89</v>
      </c>
      <c r="I67" s="47"/>
    </row>
    <row r="68" spans="1:9" ht="15" customHeight="1" x14ac:dyDescent="0.25">
      <c r="A68" s="63">
        <v>1764</v>
      </c>
      <c r="B68" s="63">
        <v>104803</v>
      </c>
      <c r="C68" s="63" t="s">
        <v>251</v>
      </c>
      <c r="D68" s="90" t="s">
        <v>93</v>
      </c>
      <c r="E68" s="62">
        <v>38321</v>
      </c>
      <c r="F68" s="63" t="s">
        <v>38</v>
      </c>
      <c r="G68" s="63" t="s">
        <v>35</v>
      </c>
      <c r="H68" s="90" t="s">
        <v>89</v>
      </c>
      <c r="I68" s="47"/>
    </row>
    <row r="69" spans="1:9" ht="15" customHeight="1" x14ac:dyDescent="0.25">
      <c r="A69" s="63">
        <v>1756</v>
      </c>
      <c r="B69" s="63">
        <v>104217</v>
      </c>
      <c r="C69" s="63" t="s">
        <v>251</v>
      </c>
      <c r="D69" s="90" t="s">
        <v>95</v>
      </c>
      <c r="E69" s="62">
        <v>38160</v>
      </c>
      <c r="F69" s="63" t="s">
        <v>34</v>
      </c>
      <c r="G69" s="63" t="s">
        <v>35</v>
      </c>
      <c r="H69" s="90" t="s">
        <v>89</v>
      </c>
      <c r="I69" s="47"/>
    </row>
    <row r="70" spans="1:9" ht="15" customHeight="1" x14ac:dyDescent="0.25">
      <c r="A70" s="63">
        <v>1752</v>
      </c>
      <c r="B70" s="63">
        <v>104585</v>
      </c>
      <c r="C70" s="63" t="s">
        <v>251</v>
      </c>
      <c r="D70" s="90" t="s">
        <v>99</v>
      </c>
      <c r="E70" s="62">
        <v>38014</v>
      </c>
      <c r="F70" s="63" t="s">
        <v>38</v>
      </c>
      <c r="G70" s="63" t="s">
        <v>35</v>
      </c>
      <c r="H70" s="90" t="s">
        <v>89</v>
      </c>
      <c r="I70" s="47"/>
    </row>
    <row r="71" spans="1:9" ht="15" customHeight="1" x14ac:dyDescent="0.25">
      <c r="A71" s="63">
        <v>1736</v>
      </c>
      <c r="B71" s="63">
        <v>106405</v>
      </c>
      <c r="C71" s="63" t="s">
        <v>251</v>
      </c>
      <c r="D71" s="90" t="s">
        <v>189</v>
      </c>
      <c r="E71" s="62">
        <v>37974</v>
      </c>
      <c r="F71" s="63" t="s">
        <v>38</v>
      </c>
      <c r="G71" s="63" t="s">
        <v>35</v>
      </c>
      <c r="H71" s="90" t="s">
        <v>89</v>
      </c>
      <c r="I71" s="69"/>
    </row>
    <row r="72" spans="1:9" ht="15" customHeight="1" x14ac:dyDescent="0.25">
      <c r="A72" s="63">
        <v>71</v>
      </c>
      <c r="B72" s="63">
        <v>106603</v>
      </c>
      <c r="C72" s="27" t="s">
        <v>139</v>
      </c>
      <c r="D72" s="90" t="s">
        <v>178</v>
      </c>
      <c r="E72" s="62">
        <v>40825</v>
      </c>
      <c r="F72" s="63" t="s">
        <v>38</v>
      </c>
      <c r="G72" s="97" t="s">
        <v>62</v>
      </c>
      <c r="H72" s="96" t="s">
        <v>248</v>
      </c>
      <c r="I72" s="47"/>
    </row>
    <row r="73" spans="1:9" ht="15" customHeight="1" x14ac:dyDescent="0.25">
      <c r="A73" s="63">
        <v>1403</v>
      </c>
      <c r="B73" s="63"/>
      <c r="C73" s="27" t="s">
        <v>139</v>
      </c>
      <c r="D73" s="90" t="s">
        <v>184</v>
      </c>
      <c r="E73" s="62">
        <v>40616</v>
      </c>
      <c r="F73" s="63" t="s">
        <v>34</v>
      </c>
      <c r="G73" s="97" t="s">
        <v>35</v>
      </c>
      <c r="H73" s="96" t="s">
        <v>248</v>
      </c>
      <c r="I73" s="69">
        <v>2.5</v>
      </c>
    </row>
    <row r="74" spans="1:9" ht="15" customHeight="1" x14ac:dyDescent="0.25">
      <c r="A74" s="63">
        <v>5333</v>
      </c>
      <c r="B74" s="63"/>
      <c r="C74" s="63" t="s">
        <v>136</v>
      </c>
      <c r="D74" s="90" t="s">
        <v>264</v>
      </c>
      <c r="E74" s="62">
        <v>40166</v>
      </c>
      <c r="F74" s="63" t="s">
        <v>38</v>
      </c>
      <c r="G74" s="63"/>
      <c r="H74" s="90" t="s">
        <v>248</v>
      </c>
      <c r="I74" s="72">
        <v>7.5</v>
      </c>
    </row>
    <row r="75" spans="1:9" ht="15" customHeight="1" x14ac:dyDescent="0.25">
      <c r="A75" s="63">
        <v>5332</v>
      </c>
      <c r="B75" s="63"/>
      <c r="C75" s="63" t="s">
        <v>138</v>
      </c>
      <c r="D75" s="90" t="s">
        <v>259</v>
      </c>
      <c r="E75" s="62">
        <v>39523</v>
      </c>
      <c r="F75" s="63" t="s">
        <v>34</v>
      </c>
      <c r="G75" s="63"/>
      <c r="H75" s="90" t="s">
        <v>248</v>
      </c>
      <c r="I75" s="70">
        <v>7.5</v>
      </c>
    </row>
    <row r="76" spans="1:9" ht="15" customHeight="1" x14ac:dyDescent="0.25">
      <c r="A76" s="63">
        <v>1284</v>
      </c>
      <c r="B76" s="63"/>
      <c r="C76" s="27" t="s">
        <v>138</v>
      </c>
      <c r="D76" s="90" t="s">
        <v>90</v>
      </c>
      <c r="E76" s="62">
        <v>39381</v>
      </c>
      <c r="F76" s="63" t="s">
        <v>34</v>
      </c>
      <c r="G76" s="97" t="s">
        <v>35</v>
      </c>
      <c r="H76" s="96" t="s">
        <v>248</v>
      </c>
      <c r="I76" s="69">
        <v>2.5</v>
      </c>
    </row>
    <row r="77" spans="1:9" ht="15" customHeight="1" x14ac:dyDescent="0.25">
      <c r="A77" s="63">
        <v>1404</v>
      </c>
      <c r="B77" s="63"/>
      <c r="C77" s="27" t="s">
        <v>138</v>
      </c>
      <c r="D77" s="90" t="s">
        <v>188</v>
      </c>
      <c r="E77" s="62">
        <v>39159</v>
      </c>
      <c r="F77" s="63" t="s">
        <v>38</v>
      </c>
      <c r="G77" s="97" t="s">
        <v>35</v>
      </c>
      <c r="H77" s="96" t="s">
        <v>248</v>
      </c>
      <c r="I77" s="69">
        <v>2.5</v>
      </c>
    </row>
    <row r="78" spans="1:9" ht="15" customHeight="1" x14ac:dyDescent="0.25">
      <c r="A78" s="63">
        <v>1118</v>
      </c>
      <c r="B78" s="63"/>
      <c r="C78" s="27" t="s">
        <v>137</v>
      </c>
      <c r="D78" s="90" t="s">
        <v>191</v>
      </c>
      <c r="E78" s="62">
        <v>38670</v>
      </c>
      <c r="F78" s="63" t="s">
        <v>34</v>
      </c>
      <c r="G78" s="97" t="s">
        <v>35</v>
      </c>
      <c r="H78" s="96" t="s">
        <v>248</v>
      </c>
      <c r="I78" s="69">
        <v>2.5</v>
      </c>
    </row>
    <row r="79" spans="1:9" ht="15" customHeight="1" x14ac:dyDescent="0.25">
      <c r="A79" s="63">
        <v>514</v>
      </c>
      <c r="B79" s="63"/>
      <c r="C79" s="27" t="s">
        <v>137</v>
      </c>
      <c r="D79" s="90" t="s">
        <v>103</v>
      </c>
      <c r="E79" s="62">
        <v>38463</v>
      </c>
      <c r="F79" s="63" t="s">
        <v>38</v>
      </c>
      <c r="G79" s="97" t="s">
        <v>35</v>
      </c>
      <c r="H79" s="96" t="s">
        <v>248</v>
      </c>
      <c r="I79" s="69">
        <v>2.5</v>
      </c>
    </row>
    <row r="80" spans="1:9" ht="15" customHeight="1" x14ac:dyDescent="0.25">
      <c r="A80" s="63">
        <v>1757</v>
      </c>
      <c r="B80" s="63">
        <v>100997</v>
      </c>
      <c r="C80" s="63" t="s">
        <v>251</v>
      </c>
      <c r="D80" s="90" t="s">
        <v>92</v>
      </c>
      <c r="E80" s="62">
        <v>38206</v>
      </c>
      <c r="F80" s="63" t="s">
        <v>34</v>
      </c>
      <c r="G80" s="63" t="s">
        <v>62</v>
      </c>
      <c r="H80" s="90" t="s">
        <v>248</v>
      </c>
      <c r="I80" s="69"/>
    </row>
    <row r="81" spans="1:9" ht="15" customHeight="1" x14ac:dyDescent="0.25">
      <c r="A81" s="63">
        <v>5362</v>
      </c>
      <c r="B81" s="63">
        <v>105809</v>
      </c>
      <c r="C81" s="27" t="s">
        <v>139</v>
      </c>
      <c r="D81" s="90" t="s">
        <v>70</v>
      </c>
      <c r="E81" s="62">
        <v>41068</v>
      </c>
      <c r="F81" s="63" t="s">
        <v>38</v>
      </c>
      <c r="G81" s="63" t="s">
        <v>35</v>
      </c>
      <c r="H81" s="90" t="s">
        <v>64</v>
      </c>
      <c r="I81" s="47"/>
    </row>
    <row r="82" spans="1:9" ht="15" customHeight="1" x14ac:dyDescent="0.25">
      <c r="A82" s="63">
        <v>1427</v>
      </c>
      <c r="B82" s="63">
        <v>106528</v>
      </c>
      <c r="C82" s="27" t="s">
        <v>139</v>
      </c>
      <c r="D82" s="90" t="s">
        <v>156</v>
      </c>
      <c r="E82" s="62">
        <v>40855</v>
      </c>
      <c r="F82" s="63" t="s">
        <v>38</v>
      </c>
      <c r="G82" s="63" t="s">
        <v>35</v>
      </c>
      <c r="H82" s="90" t="s">
        <v>64</v>
      </c>
      <c r="I82" s="73"/>
    </row>
    <row r="83" spans="1:9" ht="15" customHeight="1" x14ac:dyDescent="0.25">
      <c r="A83" s="63">
        <v>1402</v>
      </c>
      <c r="B83" s="63">
        <v>106395</v>
      </c>
      <c r="C83" s="27" t="s">
        <v>139</v>
      </c>
      <c r="D83" s="90" t="s">
        <v>153</v>
      </c>
      <c r="E83" s="62">
        <v>40822</v>
      </c>
      <c r="F83" s="63" t="s">
        <v>38</v>
      </c>
      <c r="G83" s="63" t="s">
        <v>35</v>
      </c>
      <c r="H83" s="90" t="s">
        <v>64</v>
      </c>
      <c r="I83" s="70"/>
    </row>
    <row r="84" spans="1:9" ht="15" customHeight="1" x14ac:dyDescent="0.25">
      <c r="A84" s="63">
        <v>1159</v>
      </c>
      <c r="B84" s="63">
        <v>105995</v>
      </c>
      <c r="C84" s="27" t="s">
        <v>139</v>
      </c>
      <c r="D84" s="90" t="s">
        <v>72</v>
      </c>
      <c r="E84" s="62">
        <v>40574</v>
      </c>
      <c r="F84" s="63" t="s">
        <v>38</v>
      </c>
      <c r="G84" s="63" t="s">
        <v>35</v>
      </c>
      <c r="H84" s="90" t="s">
        <v>64</v>
      </c>
      <c r="I84" s="47"/>
    </row>
    <row r="85" spans="1:9" ht="15" customHeight="1" x14ac:dyDescent="0.25">
      <c r="A85" s="63">
        <v>1428</v>
      </c>
      <c r="B85" s="63">
        <v>106529</v>
      </c>
      <c r="C85" s="27" t="s">
        <v>136</v>
      </c>
      <c r="D85" s="90" t="s">
        <v>154</v>
      </c>
      <c r="E85" s="62">
        <v>40061</v>
      </c>
      <c r="F85" s="63" t="s">
        <v>38</v>
      </c>
      <c r="G85" s="63" t="s">
        <v>35</v>
      </c>
      <c r="H85" s="90" t="s">
        <v>64</v>
      </c>
      <c r="I85" s="70"/>
    </row>
    <row r="86" spans="1:9" ht="15" customHeight="1" x14ac:dyDescent="0.25">
      <c r="A86" s="63">
        <v>1058</v>
      </c>
      <c r="B86" s="63">
        <v>105808</v>
      </c>
      <c r="C86" s="27" t="s">
        <v>136</v>
      </c>
      <c r="D86" s="90" t="s">
        <v>71</v>
      </c>
      <c r="E86" s="62">
        <v>39963</v>
      </c>
      <c r="F86" s="63" t="s">
        <v>38</v>
      </c>
      <c r="G86" s="63" t="s">
        <v>35</v>
      </c>
      <c r="H86" s="90" t="s">
        <v>64</v>
      </c>
      <c r="I86" s="47"/>
    </row>
    <row r="87" spans="1:9" ht="15" customHeight="1" x14ac:dyDescent="0.25">
      <c r="A87" s="63">
        <v>965</v>
      </c>
      <c r="B87" s="63">
        <v>104103</v>
      </c>
      <c r="C87" s="27" t="s">
        <v>136</v>
      </c>
      <c r="D87" s="90" t="s">
        <v>68</v>
      </c>
      <c r="E87" s="62">
        <v>39945</v>
      </c>
      <c r="F87" s="63" t="s">
        <v>38</v>
      </c>
      <c r="G87" s="63" t="s">
        <v>35</v>
      </c>
      <c r="H87" s="90" t="s">
        <v>64</v>
      </c>
      <c r="I87" s="73"/>
    </row>
    <row r="88" spans="1:9" ht="15" customHeight="1" x14ac:dyDescent="0.25">
      <c r="A88" s="63">
        <v>364</v>
      </c>
      <c r="B88" s="63">
        <v>104274</v>
      </c>
      <c r="C88" s="27" t="s">
        <v>136</v>
      </c>
      <c r="D88" s="90" t="s">
        <v>73</v>
      </c>
      <c r="E88" s="62">
        <v>39936</v>
      </c>
      <c r="F88" s="63" t="s">
        <v>34</v>
      </c>
      <c r="G88" s="63" t="s">
        <v>35</v>
      </c>
      <c r="H88" s="90" t="s">
        <v>64</v>
      </c>
      <c r="I88" s="47"/>
    </row>
    <row r="89" spans="1:9" ht="15" customHeight="1" x14ac:dyDescent="0.25">
      <c r="A89" s="63">
        <v>643</v>
      </c>
      <c r="B89" s="63">
        <v>105135</v>
      </c>
      <c r="C89" s="27" t="s">
        <v>136</v>
      </c>
      <c r="D89" s="90" t="s">
        <v>69</v>
      </c>
      <c r="E89" s="62">
        <v>39905</v>
      </c>
      <c r="F89" s="63" t="s">
        <v>38</v>
      </c>
      <c r="G89" s="63" t="s">
        <v>35</v>
      </c>
      <c r="H89" s="90" t="s">
        <v>64</v>
      </c>
      <c r="I89" s="47"/>
    </row>
    <row r="90" spans="1:9" ht="15" customHeight="1" x14ac:dyDescent="0.25">
      <c r="A90" s="63">
        <v>87</v>
      </c>
      <c r="B90" s="63">
        <v>106620</v>
      </c>
      <c r="C90" s="27" t="s">
        <v>138</v>
      </c>
      <c r="D90" s="90" t="s">
        <v>155</v>
      </c>
      <c r="E90" s="62">
        <v>39436</v>
      </c>
      <c r="F90" s="63" t="s">
        <v>38</v>
      </c>
      <c r="G90" s="63" t="s">
        <v>35</v>
      </c>
      <c r="H90" s="90" t="s">
        <v>64</v>
      </c>
      <c r="I90" s="47"/>
    </row>
    <row r="91" spans="1:9" ht="15" customHeight="1" x14ac:dyDescent="0.25">
      <c r="A91" s="63">
        <v>21</v>
      </c>
      <c r="B91" s="63">
        <v>104109</v>
      </c>
      <c r="C91" s="27" t="s">
        <v>138</v>
      </c>
      <c r="D91" s="90" t="s">
        <v>63</v>
      </c>
      <c r="E91" s="62">
        <v>39415</v>
      </c>
      <c r="F91" s="63" t="s">
        <v>38</v>
      </c>
      <c r="G91" s="63" t="s">
        <v>35</v>
      </c>
      <c r="H91" s="90" t="s">
        <v>64</v>
      </c>
      <c r="I91" s="47"/>
    </row>
    <row r="92" spans="1:9" ht="15" customHeight="1" x14ac:dyDescent="0.25">
      <c r="A92" s="63">
        <v>896</v>
      </c>
      <c r="B92" s="63">
        <v>104102</v>
      </c>
      <c r="C92" s="27" t="s">
        <v>137</v>
      </c>
      <c r="D92" s="90" t="s">
        <v>65</v>
      </c>
      <c r="E92" s="62">
        <v>38780</v>
      </c>
      <c r="F92" s="63" t="s">
        <v>38</v>
      </c>
      <c r="G92" s="63" t="s">
        <v>35</v>
      </c>
      <c r="H92" s="90" t="s">
        <v>64</v>
      </c>
      <c r="I92" s="47"/>
    </row>
    <row r="93" spans="1:9" ht="15" customHeight="1" x14ac:dyDescent="0.25">
      <c r="A93" s="63">
        <v>1766</v>
      </c>
      <c r="B93" s="63">
        <v>106276</v>
      </c>
      <c r="C93" s="63" t="s">
        <v>251</v>
      </c>
      <c r="D93" s="90" t="s">
        <v>66</v>
      </c>
      <c r="E93" s="62">
        <v>38244</v>
      </c>
      <c r="F93" s="63" t="s">
        <v>38</v>
      </c>
      <c r="G93" s="63" t="s">
        <v>35</v>
      </c>
      <c r="H93" s="90" t="s">
        <v>64</v>
      </c>
      <c r="I93" s="70"/>
    </row>
    <row r="94" spans="1:9" ht="15" customHeight="1" x14ac:dyDescent="0.25">
      <c r="A94" s="63">
        <v>1767</v>
      </c>
      <c r="B94" s="63">
        <v>106277</v>
      </c>
      <c r="C94" s="63" t="s">
        <v>251</v>
      </c>
      <c r="D94" s="90" t="s">
        <v>67</v>
      </c>
      <c r="E94" s="62">
        <v>38244</v>
      </c>
      <c r="F94" s="63" t="s">
        <v>38</v>
      </c>
      <c r="G94" s="63" t="s">
        <v>35</v>
      </c>
      <c r="H94" s="90" t="s">
        <v>64</v>
      </c>
      <c r="I94" s="47"/>
    </row>
    <row r="95" spans="1:9" ht="15" customHeight="1" x14ac:dyDescent="0.25">
      <c r="A95" s="27">
        <v>5360</v>
      </c>
      <c r="B95" s="27"/>
      <c r="C95" s="27" t="s">
        <v>139</v>
      </c>
      <c r="D95" s="87" t="s">
        <v>133</v>
      </c>
      <c r="E95" s="60">
        <v>40905</v>
      </c>
      <c r="F95" s="27" t="s">
        <v>38</v>
      </c>
      <c r="G95" s="27"/>
      <c r="H95" s="28" t="s">
        <v>140</v>
      </c>
      <c r="I95" s="69">
        <v>2.5</v>
      </c>
    </row>
    <row r="96" spans="1:9" ht="15" customHeight="1" x14ac:dyDescent="0.25">
      <c r="A96" s="27">
        <v>5356</v>
      </c>
      <c r="B96" s="27"/>
      <c r="C96" s="27" t="s">
        <v>139</v>
      </c>
      <c r="D96" s="87" t="s">
        <v>87</v>
      </c>
      <c r="E96" s="60">
        <v>40598</v>
      </c>
      <c r="F96" s="27" t="s">
        <v>38</v>
      </c>
      <c r="G96" s="27"/>
      <c r="H96" s="28" t="s">
        <v>140</v>
      </c>
      <c r="I96" s="69">
        <v>2.5</v>
      </c>
    </row>
    <row r="97" spans="1:10" ht="15" customHeight="1" x14ac:dyDescent="0.25">
      <c r="A97" s="27">
        <v>5359</v>
      </c>
      <c r="B97" s="27"/>
      <c r="C97" s="27" t="s">
        <v>136</v>
      </c>
      <c r="D97" s="87" t="s">
        <v>145</v>
      </c>
      <c r="E97" s="61">
        <v>40392</v>
      </c>
      <c r="F97" s="27" t="s">
        <v>34</v>
      </c>
      <c r="G97" s="27"/>
      <c r="H97" s="28" t="s">
        <v>140</v>
      </c>
      <c r="I97" s="69">
        <v>2.5</v>
      </c>
    </row>
    <row r="98" spans="1:10" ht="15" customHeight="1" x14ac:dyDescent="0.25">
      <c r="A98" s="27">
        <v>5349</v>
      </c>
      <c r="B98" s="27"/>
      <c r="C98" s="27" t="s">
        <v>136</v>
      </c>
      <c r="D98" s="87" t="s">
        <v>130</v>
      </c>
      <c r="E98" s="60">
        <v>40268</v>
      </c>
      <c r="F98" s="27" t="s">
        <v>34</v>
      </c>
      <c r="G98" s="27"/>
      <c r="H98" s="28" t="s">
        <v>140</v>
      </c>
      <c r="I98" s="69">
        <v>2.5</v>
      </c>
    </row>
    <row r="99" spans="1:10" ht="15" customHeight="1" x14ac:dyDescent="0.25">
      <c r="A99" s="27">
        <v>5347</v>
      </c>
      <c r="B99" s="27"/>
      <c r="C99" s="27" t="s">
        <v>136</v>
      </c>
      <c r="D99" s="87" t="s">
        <v>131</v>
      </c>
      <c r="E99" s="60">
        <v>40268</v>
      </c>
      <c r="F99" s="27" t="s">
        <v>34</v>
      </c>
      <c r="G99" s="27"/>
      <c r="H99" s="28" t="s">
        <v>140</v>
      </c>
      <c r="I99" s="69">
        <v>2.5</v>
      </c>
    </row>
    <row r="100" spans="1:10" ht="15" customHeight="1" x14ac:dyDescent="0.25">
      <c r="A100" s="27">
        <v>5313</v>
      </c>
      <c r="B100" s="27"/>
      <c r="C100" s="27" t="s">
        <v>136</v>
      </c>
      <c r="D100" s="87" t="s">
        <v>135</v>
      </c>
      <c r="E100" s="60">
        <v>39955</v>
      </c>
      <c r="F100" s="27" t="s">
        <v>38</v>
      </c>
      <c r="G100" s="27"/>
      <c r="H100" s="28" t="s">
        <v>140</v>
      </c>
      <c r="I100" s="69">
        <v>2.5</v>
      </c>
    </row>
    <row r="101" spans="1:10" ht="15" customHeight="1" x14ac:dyDescent="0.25">
      <c r="A101" s="27"/>
      <c r="B101" s="27"/>
      <c r="C101" s="27" t="s">
        <v>138</v>
      </c>
      <c r="D101" s="87" t="s">
        <v>117</v>
      </c>
      <c r="E101" s="60">
        <v>39540</v>
      </c>
      <c r="F101" s="27" t="s">
        <v>38</v>
      </c>
      <c r="G101" s="27"/>
      <c r="H101" s="28" t="s">
        <v>140</v>
      </c>
      <c r="I101" s="69">
        <v>2.5</v>
      </c>
      <c r="J101" s="58"/>
    </row>
    <row r="102" spans="1:10" ht="15" customHeight="1" x14ac:dyDescent="0.25">
      <c r="A102" s="27">
        <v>5331</v>
      </c>
      <c r="B102" s="27"/>
      <c r="C102" s="27" t="s">
        <v>137</v>
      </c>
      <c r="D102" s="87" t="s">
        <v>132</v>
      </c>
      <c r="E102" s="60">
        <v>38940</v>
      </c>
      <c r="F102" s="27" t="s">
        <v>38</v>
      </c>
      <c r="G102" s="27"/>
      <c r="H102" s="28" t="s">
        <v>140</v>
      </c>
      <c r="I102" s="69">
        <v>2.5</v>
      </c>
    </row>
    <row r="103" spans="1:10" ht="15" customHeight="1" x14ac:dyDescent="0.25">
      <c r="A103" s="59">
        <v>5301</v>
      </c>
      <c r="B103" s="59"/>
      <c r="C103" s="27" t="s">
        <v>137</v>
      </c>
      <c r="D103" s="87" t="s">
        <v>134</v>
      </c>
      <c r="E103" s="60">
        <v>38814</v>
      </c>
      <c r="F103" s="59" t="s">
        <v>38</v>
      </c>
      <c r="G103" s="47"/>
      <c r="H103" s="28" t="s">
        <v>140</v>
      </c>
      <c r="I103" s="69">
        <v>2.5</v>
      </c>
    </row>
    <row r="104" spans="1:10" ht="15" customHeight="1" x14ac:dyDescent="0.25">
      <c r="A104" s="63">
        <v>1410</v>
      </c>
      <c r="B104" s="63">
        <v>106409</v>
      </c>
      <c r="C104" s="27" t="s">
        <v>136</v>
      </c>
      <c r="D104" s="90" t="s">
        <v>173</v>
      </c>
      <c r="E104" s="62">
        <v>40216</v>
      </c>
      <c r="F104" s="63" t="s">
        <v>38</v>
      </c>
      <c r="G104" s="63" t="s">
        <v>35</v>
      </c>
      <c r="H104" s="90" t="s">
        <v>170</v>
      </c>
      <c r="I104" s="69"/>
    </row>
    <row r="105" spans="1:10" ht="15" customHeight="1" x14ac:dyDescent="0.25">
      <c r="A105" s="63">
        <v>249</v>
      </c>
      <c r="B105" s="63">
        <v>102636</v>
      </c>
      <c r="C105" s="27" t="s">
        <v>138</v>
      </c>
      <c r="D105" s="90" t="s">
        <v>59</v>
      </c>
      <c r="E105" s="62">
        <v>39411</v>
      </c>
      <c r="F105" s="63" t="s">
        <v>38</v>
      </c>
      <c r="G105" s="63" t="s">
        <v>35</v>
      </c>
      <c r="H105" s="90" t="s">
        <v>170</v>
      </c>
      <c r="I105" s="73"/>
    </row>
    <row r="106" spans="1:10" ht="15" customHeight="1" x14ac:dyDescent="0.25">
      <c r="A106" s="63">
        <v>1411</v>
      </c>
      <c r="B106" s="63">
        <v>106410</v>
      </c>
      <c r="C106" s="27" t="s">
        <v>137</v>
      </c>
      <c r="D106" s="90" t="s">
        <v>176</v>
      </c>
      <c r="E106" s="62">
        <v>38979</v>
      </c>
      <c r="F106" s="63" t="s">
        <v>38</v>
      </c>
      <c r="G106" s="63" t="s">
        <v>35</v>
      </c>
      <c r="H106" s="90" t="s">
        <v>170</v>
      </c>
      <c r="I106" s="66"/>
    </row>
    <row r="107" spans="1:10" ht="15" customHeight="1" x14ac:dyDescent="0.25">
      <c r="A107" s="63">
        <v>822</v>
      </c>
      <c r="B107" s="63">
        <v>106452</v>
      </c>
      <c r="C107" s="27" t="s">
        <v>137</v>
      </c>
      <c r="D107" s="90" t="s">
        <v>171</v>
      </c>
      <c r="E107" s="62">
        <v>38967</v>
      </c>
      <c r="F107" s="63" t="s">
        <v>38</v>
      </c>
      <c r="G107" s="63" t="s">
        <v>35</v>
      </c>
      <c r="H107" s="90" t="s">
        <v>170</v>
      </c>
      <c r="I107" s="70"/>
    </row>
    <row r="108" spans="1:10" ht="15" customHeight="1" x14ac:dyDescent="0.25">
      <c r="A108" s="63">
        <v>1409</v>
      </c>
      <c r="B108" s="63">
        <v>106408</v>
      </c>
      <c r="C108" s="27" t="s">
        <v>137</v>
      </c>
      <c r="D108" s="90" t="s">
        <v>172</v>
      </c>
      <c r="E108" s="62">
        <v>38757</v>
      </c>
      <c r="F108" s="63" t="s">
        <v>38</v>
      </c>
      <c r="G108" s="63" t="s">
        <v>35</v>
      </c>
      <c r="H108" s="90" t="s">
        <v>170</v>
      </c>
      <c r="I108" s="47"/>
    </row>
    <row r="109" spans="1:10" ht="15" customHeight="1" x14ac:dyDescent="0.25">
      <c r="A109" s="63">
        <v>1406</v>
      </c>
      <c r="B109" s="63">
        <v>106402</v>
      </c>
      <c r="C109" s="27" t="s">
        <v>137</v>
      </c>
      <c r="D109" s="90" t="s">
        <v>175</v>
      </c>
      <c r="E109" s="62">
        <v>38572</v>
      </c>
      <c r="F109" s="63" t="s">
        <v>38</v>
      </c>
      <c r="G109" s="63" t="s">
        <v>35</v>
      </c>
      <c r="H109" s="90" t="s">
        <v>170</v>
      </c>
      <c r="I109" s="70"/>
    </row>
    <row r="110" spans="1:10" ht="15" customHeight="1" x14ac:dyDescent="0.25">
      <c r="A110" s="63">
        <v>1407</v>
      </c>
      <c r="B110" s="63">
        <v>106403</v>
      </c>
      <c r="C110" s="27" t="s">
        <v>137</v>
      </c>
      <c r="D110" s="90" t="s">
        <v>174</v>
      </c>
      <c r="E110" s="62">
        <v>38401</v>
      </c>
      <c r="F110" s="63" t="s">
        <v>38</v>
      </c>
      <c r="G110" s="63" t="s">
        <v>35</v>
      </c>
      <c r="H110" s="90" t="s">
        <v>170</v>
      </c>
      <c r="I110" s="47"/>
    </row>
    <row r="111" spans="1:10" ht="15" customHeight="1" x14ac:dyDescent="0.25">
      <c r="A111" s="63">
        <v>1035</v>
      </c>
      <c r="B111" s="63">
        <v>105703</v>
      </c>
      <c r="C111" s="27" t="s">
        <v>139</v>
      </c>
      <c r="D111" s="90" t="s">
        <v>115</v>
      </c>
      <c r="E111" s="62">
        <v>40941</v>
      </c>
      <c r="F111" s="63" t="s">
        <v>34</v>
      </c>
      <c r="G111" s="63" t="s">
        <v>35</v>
      </c>
      <c r="H111" s="90" t="s">
        <v>105</v>
      </c>
      <c r="I111" s="47"/>
    </row>
    <row r="112" spans="1:10" ht="15" customHeight="1" x14ac:dyDescent="0.25">
      <c r="A112" s="63">
        <v>348</v>
      </c>
      <c r="B112" s="63">
        <v>105009</v>
      </c>
      <c r="C112" s="27" t="s">
        <v>139</v>
      </c>
      <c r="D112" s="90" t="s">
        <v>108</v>
      </c>
      <c r="E112" s="62">
        <v>40785</v>
      </c>
      <c r="F112" s="63" t="s">
        <v>38</v>
      </c>
      <c r="G112" s="63" t="s">
        <v>35</v>
      </c>
      <c r="H112" s="90" t="s">
        <v>105</v>
      </c>
      <c r="I112" s="47"/>
    </row>
    <row r="113" spans="1:9" ht="15" customHeight="1" x14ac:dyDescent="0.25">
      <c r="A113" s="63">
        <v>458</v>
      </c>
      <c r="B113" s="63">
        <v>105037</v>
      </c>
      <c r="C113" s="27" t="s">
        <v>139</v>
      </c>
      <c r="D113" s="90" t="s">
        <v>239</v>
      </c>
      <c r="E113" s="62">
        <v>40554</v>
      </c>
      <c r="F113" s="63" t="s">
        <v>38</v>
      </c>
      <c r="G113" s="63" t="s">
        <v>35</v>
      </c>
      <c r="H113" s="90" t="s">
        <v>105</v>
      </c>
      <c r="I113" s="70"/>
    </row>
    <row r="114" spans="1:9" ht="15" customHeight="1" x14ac:dyDescent="0.25">
      <c r="A114" s="63">
        <v>561</v>
      </c>
      <c r="B114" s="63">
        <v>104447</v>
      </c>
      <c r="C114" s="27" t="s">
        <v>136</v>
      </c>
      <c r="D114" s="90" t="s">
        <v>106</v>
      </c>
      <c r="E114" s="62">
        <v>40190</v>
      </c>
      <c r="F114" s="63" t="s">
        <v>34</v>
      </c>
      <c r="G114" s="63" t="s">
        <v>35</v>
      </c>
      <c r="H114" s="90" t="s">
        <v>105</v>
      </c>
      <c r="I114" s="47"/>
    </row>
    <row r="115" spans="1:9" ht="15" customHeight="1" x14ac:dyDescent="0.25">
      <c r="A115" s="63">
        <v>90</v>
      </c>
      <c r="B115" s="63">
        <v>106629</v>
      </c>
      <c r="C115" s="27" t="s">
        <v>136</v>
      </c>
      <c r="D115" s="90" t="s">
        <v>240</v>
      </c>
      <c r="E115" s="62">
        <v>40031</v>
      </c>
      <c r="F115" s="63" t="s">
        <v>34</v>
      </c>
      <c r="G115" s="63" t="s">
        <v>35</v>
      </c>
      <c r="H115" s="90" t="s">
        <v>105</v>
      </c>
      <c r="I115" s="47"/>
    </row>
    <row r="116" spans="1:9" ht="15" customHeight="1" x14ac:dyDescent="0.25">
      <c r="A116" s="63">
        <v>109</v>
      </c>
      <c r="B116" s="63">
        <v>103257</v>
      </c>
      <c r="C116" s="27" t="s">
        <v>136</v>
      </c>
      <c r="D116" s="90" t="s">
        <v>235</v>
      </c>
      <c r="E116" s="62">
        <v>39888</v>
      </c>
      <c r="F116" s="63" t="s">
        <v>34</v>
      </c>
      <c r="G116" s="63" t="s">
        <v>35</v>
      </c>
      <c r="H116" s="90" t="s">
        <v>105</v>
      </c>
      <c r="I116" s="47"/>
    </row>
    <row r="117" spans="1:9" ht="15" customHeight="1" x14ac:dyDescent="0.25">
      <c r="A117" s="63">
        <v>220</v>
      </c>
      <c r="B117" s="63">
        <v>104191</v>
      </c>
      <c r="C117" s="27" t="s">
        <v>136</v>
      </c>
      <c r="D117" s="90" t="s">
        <v>111</v>
      </c>
      <c r="E117" s="62">
        <v>39869</v>
      </c>
      <c r="F117" s="63" t="s">
        <v>38</v>
      </c>
      <c r="G117" s="63" t="s">
        <v>35</v>
      </c>
      <c r="H117" s="90" t="s">
        <v>105</v>
      </c>
      <c r="I117" s="47"/>
    </row>
    <row r="118" spans="1:9" ht="15" customHeight="1" x14ac:dyDescent="0.25">
      <c r="A118" s="63">
        <v>963</v>
      </c>
      <c r="B118" s="63">
        <v>105302</v>
      </c>
      <c r="C118" s="27" t="s">
        <v>138</v>
      </c>
      <c r="D118" s="90" t="s">
        <v>241</v>
      </c>
      <c r="E118" s="62">
        <v>39712</v>
      </c>
      <c r="F118" s="63" t="s">
        <v>34</v>
      </c>
      <c r="G118" s="63" t="s">
        <v>35</v>
      </c>
      <c r="H118" s="90" t="s">
        <v>105</v>
      </c>
      <c r="I118" s="47"/>
    </row>
    <row r="119" spans="1:9" ht="15" customHeight="1" x14ac:dyDescent="0.25">
      <c r="A119" s="63">
        <v>349</v>
      </c>
      <c r="B119" s="63">
        <v>105010</v>
      </c>
      <c r="C119" s="27" t="s">
        <v>138</v>
      </c>
      <c r="D119" s="90" t="s">
        <v>107</v>
      </c>
      <c r="E119" s="62">
        <v>39252</v>
      </c>
      <c r="F119" s="63" t="s">
        <v>38</v>
      </c>
      <c r="G119" s="63" t="s">
        <v>35</v>
      </c>
      <c r="H119" s="90" t="s">
        <v>105</v>
      </c>
      <c r="I119" s="70"/>
    </row>
    <row r="120" spans="1:9" ht="15" customHeight="1" x14ac:dyDescent="0.25">
      <c r="A120" s="63">
        <v>1060</v>
      </c>
      <c r="B120" s="63">
        <v>105811</v>
      </c>
      <c r="C120" s="27" t="s">
        <v>138</v>
      </c>
      <c r="D120" s="90" t="s">
        <v>114</v>
      </c>
      <c r="E120" s="62">
        <v>39155</v>
      </c>
      <c r="F120" s="63" t="s">
        <v>38</v>
      </c>
      <c r="G120" s="63" t="s">
        <v>35</v>
      </c>
      <c r="H120" s="90" t="s">
        <v>105</v>
      </c>
      <c r="I120" s="47"/>
    </row>
    <row r="121" spans="1:9" ht="15" customHeight="1" x14ac:dyDescent="0.25">
      <c r="A121" s="63">
        <v>449</v>
      </c>
      <c r="B121" s="63">
        <v>105036</v>
      </c>
      <c r="C121" s="27" t="s">
        <v>137</v>
      </c>
      <c r="D121" s="90" t="s">
        <v>109</v>
      </c>
      <c r="E121" s="62">
        <v>38848</v>
      </c>
      <c r="F121" s="63" t="s">
        <v>38</v>
      </c>
      <c r="G121" s="63" t="s">
        <v>35</v>
      </c>
      <c r="H121" s="90" t="s">
        <v>105</v>
      </c>
      <c r="I121" s="47"/>
    </row>
    <row r="122" spans="1:9" ht="15" customHeight="1" x14ac:dyDescent="0.25">
      <c r="A122" s="63">
        <v>113</v>
      </c>
      <c r="B122" s="63">
        <v>103261</v>
      </c>
      <c r="C122" s="27" t="s">
        <v>137</v>
      </c>
      <c r="D122" s="90" t="s">
        <v>110</v>
      </c>
      <c r="E122" s="62">
        <v>38826</v>
      </c>
      <c r="F122" s="63" t="s">
        <v>38</v>
      </c>
      <c r="G122" s="63" t="s">
        <v>35</v>
      </c>
      <c r="H122" s="90" t="s">
        <v>105</v>
      </c>
      <c r="I122" s="47"/>
    </row>
    <row r="123" spans="1:9" ht="15" customHeight="1" x14ac:dyDescent="0.25">
      <c r="A123" s="63">
        <v>112</v>
      </c>
      <c r="B123" s="63">
        <v>103260</v>
      </c>
      <c r="C123" s="27" t="s">
        <v>137</v>
      </c>
      <c r="D123" s="90" t="s">
        <v>112</v>
      </c>
      <c r="E123" s="62">
        <v>38779</v>
      </c>
      <c r="F123" s="63" t="s">
        <v>38</v>
      </c>
      <c r="G123" s="63" t="s">
        <v>35</v>
      </c>
      <c r="H123" s="90" t="s">
        <v>105</v>
      </c>
      <c r="I123" s="69"/>
    </row>
    <row r="124" spans="1:9" ht="15" customHeight="1" x14ac:dyDescent="0.25">
      <c r="A124" s="63">
        <v>1034</v>
      </c>
      <c r="B124" s="63">
        <v>105702</v>
      </c>
      <c r="C124" s="27" t="s">
        <v>137</v>
      </c>
      <c r="D124" s="90" t="s">
        <v>113</v>
      </c>
      <c r="E124" s="62">
        <v>38529</v>
      </c>
      <c r="F124" s="63" t="s">
        <v>38</v>
      </c>
      <c r="G124" s="63" t="s">
        <v>35</v>
      </c>
      <c r="H124" s="90" t="s">
        <v>105</v>
      </c>
      <c r="I124" s="47"/>
    </row>
    <row r="125" spans="1:9" ht="15" customHeight="1" x14ac:dyDescent="0.25">
      <c r="A125" s="63">
        <v>1763</v>
      </c>
      <c r="B125" s="63">
        <v>100472</v>
      </c>
      <c r="C125" s="63" t="s">
        <v>251</v>
      </c>
      <c r="D125" s="90" t="s">
        <v>116</v>
      </c>
      <c r="E125" s="62">
        <v>38269</v>
      </c>
      <c r="F125" s="63" t="s">
        <v>34</v>
      </c>
      <c r="G125" s="63" t="s">
        <v>35</v>
      </c>
      <c r="H125" s="90" t="s">
        <v>105</v>
      </c>
      <c r="I125" s="47"/>
    </row>
    <row r="126" spans="1:9" ht="15" customHeight="1" x14ac:dyDescent="0.25">
      <c r="A126" s="63">
        <v>120</v>
      </c>
      <c r="B126" s="63"/>
      <c r="C126" s="27" t="s">
        <v>139</v>
      </c>
      <c r="D126" s="90" t="s">
        <v>236</v>
      </c>
      <c r="E126" s="62">
        <v>40701</v>
      </c>
      <c r="F126" s="63" t="s">
        <v>34</v>
      </c>
      <c r="G126" s="63" t="s">
        <v>62</v>
      </c>
      <c r="H126" s="90" t="s">
        <v>249</v>
      </c>
      <c r="I126" s="69">
        <v>2.5</v>
      </c>
    </row>
    <row r="127" spans="1:9" ht="15" customHeight="1" x14ac:dyDescent="0.25">
      <c r="A127" s="63">
        <v>119</v>
      </c>
      <c r="B127" s="63"/>
      <c r="C127" s="27" t="s">
        <v>138</v>
      </c>
      <c r="D127" s="90" t="s">
        <v>238</v>
      </c>
      <c r="E127" s="62">
        <v>39595</v>
      </c>
      <c r="F127" s="63" t="s">
        <v>38</v>
      </c>
      <c r="G127" s="63" t="s">
        <v>62</v>
      </c>
      <c r="H127" s="90" t="s">
        <v>249</v>
      </c>
      <c r="I127" s="69">
        <v>2.5</v>
      </c>
    </row>
    <row r="128" spans="1:9" ht="15" customHeight="1" x14ac:dyDescent="0.25">
      <c r="A128" s="63">
        <v>5327</v>
      </c>
      <c r="B128" s="63"/>
      <c r="C128" s="27" t="s">
        <v>137</v>
      </c>
      <c r="D128" s="90" t="s">
        <v>244</v>
      </c>
      <c r="E128" s="62">
        <v>38872</v>
      </c>
      <c r="F128" s="63" t="s">
        <v>34</v>
      </c>
      <c r="G128" s="63" t="s">
        <v>62</v>
      </c>
      <c r="H128" s="90" t="s">
        <v>249</v>
      </c>
      <c r="I128" s="69">
        <v>2.5</v>
      </c>
    </row>
    <row r="129" spans="1:9" ht="15" customHeight="1" x14ac:dyDescent="0.25">
      <c r="A129" s="63">
        <v>5326</v>
      </c>
      <c r="B129" s="63"/>
      <c r="C129" s="27" t="s">
        <v>137</v>
      </c>
      <c r="D129" s="90" t="s">
        <v>237</v>
      </c>
      <c r="E129" s="62">
        <v>38575</v>
      </c>
      <c r="F129" s="63" t="s">
        <v>34</v>
      </c>
      <c r="G129" s="97" t="s">
        <v>35</v>
      </c>
      <c r="H129" s="96" t="s">
        <v>249</v>
      </c>
      <c r="I129" s="69">
        <v>2.5</v>
      </c>
    </row>
    <row r="130" spans="1:9" ht="15" customHeight="1" x14ac:dyDescent="0.25">
      <c r="A130" s="63">
        <v>1044</v>
      </c>
      <c r="B130" s="63">
        <v>104689</v>
      </c>
      <c r="C130" s="27" t="s">
        <v>139</v>
      </c>
      <c r="D130" s="90" t="s">
        <v>234</v>
      </c>
      <c r="E130" s="62">
        <v>41089</v>
      </c>
      <c r="F130" s="63" t="s">
        <v>38</v>
      </c>
      <c r="G130" s="63" t="s">
        <v>35</v>
      </c>
      <c r="H130" s="90" t="s">
        <v>119</v>
      </c>
      <c r="I130" s="70"/>
    </row>
    <row r="131" spans="1:9" ht="15" customHeight="1" x14ac:dyDescent="0.25">
      <c r="A131" s="63">
        <v>1080</v>
      </c>
      <c r="B131" s="63">
        <v>105848</v>
      </c>
      <c r="C131" s="27" t="s">
        <v>139</v>
      </c>
      <c r="D131" s="90" t="s">
        <v>233</v>
      </c>
      <c r="E131" s="62">
        <v>40986</v>
      </c>
      <c r="F131" s="63" t="s">
        <v>38</v>
      </c>
      <c r="G131" s="63" t="s">
        <v>35</v>
      </c>
      <c r="H131" s="90" t="s">
        <v>119</v>
      </c>
      <c r="I131" s="70"/>
    </row>
    <row r="132" spans="1:9" ht="15" customHeight="1" x14ac:dyDescent="0.25">
      <c r="A132" s="63">
        <v>977</v>
      </c>
      <c r="B132" s="63">
        <v>104696</v>
      </c>
      <c r="C132" s="27" t="s">
        <v>139</v>
      </c>
      <c r="D132" s="90" t="s">
        <v>232</v>
      </c>
      <c r="E132" s="62">
        <v>40769</v>
      </c>
      <c r="F132" s="63" t="s">
        <v>38</v>
      </c>
      <c r="G132" s="63" t="s">
        <v>35</v>
      </c>
      <c r="H132" s="90" t="s">
        <v>119</v>
      </c>
      <c r="I132" s="47"/>
    </row>
    <row r="133" spans="1:9" ht="15" customHeight="1" x14ac:dyDescent="0.25">
      <c r="A133" s="63">
        <v>313</v>
      </c>
      <c r="B133" s="63">
        <v>104488</v>
      </c>
      <c r="C133" s="27" t="s">
        <v>139</v>
      </c>
      <c r="D133" s="90" t="s">
        <v>231</v>
      </c>
      <c r="E133" s="62">
        <v>40749</v>
      </c>
      <c r="F133" s="63" t="s">
        <v>34</v>
      </c>
      <c r="G133" s="63" t="s">
        <v>35</v>
      </c>
      <c r="H133" s="90" t="s">
        <v>119</v>
      </c>
      <c r="I133" s="47"/>
    </row>
    <row r="134" spans="1:9" ht="15" customHeight="1" x14ac:dyDescent="0.25">
      <c r="A134" s="63">
        <v>251</v>
      </c>
      <c r="B134" s="63">
        <v>104200</v>
      </c>
      <c r="C134" s="27" t="s">
        <v>136</v>
      </c>
      <c r="D134" s="90" t="s">
        <v>229</v>
      </c>
      <c r="E134" s="62">
        <v>40444</v>
      </c>
      <c r="F134" s="63" t="s">
        <v>34</v>
      </c>
      <c r="G134" s="63" t="s">
        <v>35</v>
      </c>
      <c r="H134" s="90" t="s">
        <v>119</v>
      </c>
      <c r="I134" s="70"/>
    </row>
    <row r="135" spans="1:9" ht="15" customHeight="1" x14ac:dyDescent="0.25">
      <c r="A135" s="63">
        <v>852</v>
      </c>
      <c r="B135" s="63">
        <v>104632</v>
      </c>
      <c r="C135" s="27" t="s">
        <v>136</v>
      </c>
      <c r="D135" s="90" t="s">
        <v>228</v>
      </c>
      <c r="E135" s="62">
        <v>40413</v>
      </c>
      <c r="F135" s="63" t="s">
        <v>38</v>
      </c>
      <c r="G135" s="63" t="s">
        <v>35</v>
      </c>
      <c r="H135" s="90" t="s">
        <v>119</v>
      </c>
      <c r="I135" s="47"/>
    </row>
    <row r="136" spans="1:9" ht="15" customHeight="1" x14ac:dyDescent="0.25">
      <c r="A136" s="63">
        <v>1081</v>
      </c>
      <c r="B136" s="63">
        <v>105851</v>
      </c>
      <c r="C136" s="27" t="s">
        <v>136</v>
      </c>
      <c r="D136" s="90" t="s">
        <v>227</v>
      </c>
      <c r="E136" s="62">
        <v>40384</v>
      </c>
      <c r="F136" s="63" t="s">
        <v>34</v>
      </c>
      <c r="G136" s="63" t="s">
        <v>35</v>
      </c>
      <c r="H136" s="90" t="s">
        <v>119</v>
      </c>
      <c r="I136" s="47"/>
    </row>
    <row r="137" spans="1:9" ht="15" customHeight="1" x14ac:dyDescent="0.25">
      <c r="A137" s="63">
        <v>246</v>
      </c>
      <c r="B137" s="63">
        <v>104198</v>
      </c>
      <c r="C137" s="27" t="s">
        <v>136</v>
      </c>
      <c r="D137" s="90" t="s">
        <v>56</v>
      </c>
      <c r="E137" s="62">
        <v>40205</v>
      </c>
      <c r="F137" s="63" t="s">
        <v>38</v>
      </c>
      <c r="G137" s="63" t="s">
        <v>35</v>
      </c>
      <c r="H137" s="90" t="s">
        <v>119</v>
      </c>
      <c r="I137" s="47"/>
    </row>
    <row r="138" spans="1:9" ht="15" customHeight="1" x14ac:dyDescent="0.25">
      <c r="A138" s="63">
        <v>1049</v>
      </c>
      <c r="B138" s="63">
        <v>105737</v>
      </c>
      <c r="C138" s="27" t="s">
        <v>136</v>
      </c>
      <c r="D138" s="90" t="s">
        <v>225</v>
      </c>
      <c r="E138" s="62">
        <v>40074</v>
      </c>
      <c r="F138" s="63" t="s">
        <v>38</v>
      </c>
      <c r="G138" s="63" t="s">
        <v>35</v>
      </c>
      <c r="H138" s="90" t="s">
        <v>119</v>
      </c>
      <c r="I138" s="47"/>
    </row>
    <row r="139" spans="1:9" ht="15" customHeight="1" x14ac:dyDescent="0.25">
      <c r="A139" s="63">
        <v>1048</v>
      </c>
      <c r="B139" s="63">
        <v>105736</v>
      </c>
      <c r="C139" s="27" t="s">
        <v>136</v>
      </c>
      <c r="D139" s="90" t="s">
        <v>226</v>
      </c>
      <c r="E139" s="62">
        <v>40074</v>
      </c>
      <c r="F139" s="63" t="s">
        <v>38</v>
      </c>
      <c r="G139" s="63" t="s">
        <v>35</v>
      </c>
      <c r="H139" s="90" t="s">
        <v>119</v>
      </c>
      <c r="I139" s="73"/>
    </row>
    <row r="140" spans="1:9" ht="15" customHeight="1" x14ac:dyDescent="0.25">
      <c r="A140" s="63">
        <v>325</v>
      </c>
      <c r="B140" s="63">
        <v>103405</v>
      </c>
      <c r="C140" s="27" t="s">
        <v>136</v>
      </c>
      <c r="D140" s="90" t="s">
        <v>223</v>
      </c>
      <c r="E140" s="62">
        <v>39991</v>
      </c>
      <c r="F140" s="63" t="s">
        <v>38</v>
      </c>
      <c r="G140" s="63" t="s">
        <v>35</v>
      </c>
      <c r="H140" s="90" t="s">
        <v>119</v>
      </c>
      <c r="I140" s="47"/>
    </row>
    <row r="141" spans="1:9" ht="15" customHeight="1" x14ac:dyDescent="0.25">
      <c r="A141" s="63">
        <v>940</v>
      </c>
      <c r="B141" s="63">
        <v>104692</v>
      </c>
      <c r="C141" s="27" t="s">
        <v>136</v>
      </c>
      <c r="D141" s="90" t="s">
        <v>222</v>
      </c>
      <c r="E141" s="62">
        <v>39954</v>
      </c>
      <c r="F141" s="63" t="s">
        <v>34</v>
      </c>
      <c r="G141" s="63" t="s">
        <v>35</v>
      </c>
      <c r="H141" s="90" t="s">
        <v>119</v>
      </c>
      <c r="I141" s="73"/>
    </row>
    <row r="142" spans="1:9" ht="15" customHeight="1" x14ac:dyDescent="0.25">
      <c r="A142" s="63">
        <v>919</v>
      </c>
      <c r="B142" s="63">
        <v>103075</v>
      </c>
      <c r="C142" s="27" t="s">
        <v>138</v>
      </c>
      <c r="D142" s="90" t="s">
        <v>221</v>
      </c>
      <c r="E142" s="62">
        <v>39772</v>
      </c>
      <c r="F142" s="63" t="s">
        <v>34</v>
      </c>
      <c r="G142" s="63" t="s">
        <v>35</v>
      </c>
      <c r="H142" s="90" t="s">
        <v>119</v>
      </c>
      <c r="I142" s="47"/>
    </row>
    <row r="143" spans="1:9" ht="15" customHeight="1" x14ac:dyDescent="0.25">
      <c r="A143" s="63">
        <v>438</v>
      </c>
      <c r="B143" s="63">
        <v>104695</v>
      </c>
      <c r="C143" s="27" t="s">
        <v>138</v>
      </c>
      <c r="D143" s="96" t="s">
        <v>258</v>
      </c>
      <c r="E143" s="62">
        <v>39688</v>
      </c>
      <c r="F143" s="63" t="s">
        <v>38</v>
      </c>
      <c r="G143" s="63" t="s">
        <v>35</v>
      </c>
      <c r="H143" s="90" t="s">
        <v>119</v>
      </c>
      <c r="I143" s="70"/>
    </row>
    <row r="144" spans="1:9" ht="15" customHeight="1" x14ac:dyDescent="0.25">
      <c r="A144" s="63">
        <v>853</v>
      </c>
      <c r="B144" s="63">
        <v>103084</v>
      </c>
      <c r="C144" s="27" t="s">
        <v>138</v>
      </c>
      <c r="D144" s="90" t="s">
        <v>220</v>
      </c>
      <c r="E144" s="62">
        <v>39633</v>
      </c>
      <c r="F144" s="63" t="s">
        <v>38</v>
      </c>
      <c r="G144" s="63" t="s">
        <v>35</v>
      </c>
      <c r="H144" s="90" t="s">
        <v>119</v>
      </c>
      <c r="I144" s="70"/>
    </row>
    <row r="145" spans="1:9" ht="15" customHeight="1" x14ac:dyDescent="0.25">
      <c r="A145" s="63">
        <v>941</v>
      </c>
      <c r="B145" s="63">
        <v>104693</v>
      </c>
      <c r="C145" s="27" t="s">
        <v>138</v>
      </c>
      <c r="D145" s="90" t="s">
        <v>219</v>
      </c>
      <c r="E145" s="62">
        <v>39615</v>
      </c>
      <c r="F145" s="63" t="s">
        <v>38</v>
      </c>
      <c r="G145" s="63" t="s">
        <v>35</v>
      </c>
      <c r="H145" s="90" t="s">
        <v>119</v>
      </c>
      <c r="I145" s="47"/>
    </row>
    <row r="146" spans="1:9" ht="15" customHeight="1" x14ac:dyDescent="0.25">
      <c r="A146" s="63">
        <v>1312</v>
      </c>
      <c r="B146" s="63">
        <v>105355</v>
      </c>
      <c r="C146" s="27" t="s">
        <v>138</v>
      </c>
      <c r="D146" s="90" t="s">
        <v>218</v>
      </c>
      <c r="E146" s="62">
        <v>39610</v>
      </c>
      <c r="F146" s="63" t="s">
        <v>38</v>
      </c>
      <c r="G146" s="63" t="s">
        <v>35</v>
      </c>
      <c r="H146" s="90" t="s">
        <v>119</v>
      </c>
      <c r="I146" s="66"/>
    </row>
    <row r="147" spans="1:9" ht="15" customHeight="1" x14ac:dyDescent="0.25">
      <c r="A147" s="63">
        <v>620</v>
      </c>
      <c r="B147" s="63">
        <v>104486</v>
      </c>
      <c r="C147" s="27" t="s">
        <v>138</v>
      </c>
      <c r="D147" s="90" t="s">
        <v>217</v>
      </c>
      <c r="E147" s="62">
        <v>39608</v>
      </c>
      <c r="F147" s="63" t="s">
        <v>34</v>
      </c>
      <c r="G147" s="63" t="s">
        <v>35</v>
      </c>
      <c r="H147" s="90" t="s">
        <v>119</v>
      </c>
      <c r="I147" s="47"/>
    </row>
    <row r="148" spans="1:9" ht="15" customHeight="1" x14ac:dyDescent="0.25">
      <c r="A148" s="63">
        <v>623</v>
      </c>
      <c r="B148" s="63">
        <v>102920</v>
      </c>
      <c r="C148" s="27" t="s">
        <v>138</v>
      </c>
      <c r="D148" s="90" t="s">
        <v>216</v>
      </c>
      <c r="E148" s="62">
        <v>39499</v>
      </c>
      <c r="F148" s="63" t="s">
        <v>38</v>
      </c>
      <c r="G148" s="63" t="s">
        <v>35</v>
      </c>
      <c r="H148" s="90" t="s">
        <v>119</v>
      </c>
      <c r="I148" s="47"/>
    </row>
    <row r="149" spans="1:9" ht="15" customHeight="1" x14ac:dyDescent="0.25">
      <c r="A149" s="63">
        <v>799</v>
      </c>
      <c r="B149" s="63">
        <v>102291</v>
      </c>
      <c r="C149" s="27" t="s">
        <v>138</v>
      </c>
      <c r="D149" s="90" t="s">
        <v>215</v>
      </c>
      <c r="E149" s="62">
        <v>39398</v>
      </c>
      <c r="F149" s="63" t="s">
        <v>34</v>
      </c>
      <c r="G149" s="63" t="s">
        <v>35</v>
      </c>
      <c r="H149" s="90" t="s">
        <v>119</v>
      </c>
      <c r="I149" s="47"/>
    </row>
    <row r="150" spans="1:9" ht="15" customHeight="1" x14ac:dyDescent="0.25">
      <c r="A150" s="63">
        <v>384</v>
      </c>
      <c r="B150" s="63">
        <v>103085</v>
      </c>
      <c r="C150" s="27" t="s">
        <v>138</v>
      </c>
      <c r="D150" s="90" t="s">
        <v>213</v>
      </c>
      <c r="E150" s="62">
        <v>39371</v>
      </c>
      <c r="F150" s="63" t="s">
        <v>38</v>
      </c>
      <c r="G150" s="63" t="s">
        <v>35</v>
      </c>
      <c r="H150" s="90" t="s">
        <v>119</v>
      </c>
      <c r="I150" s="70"/>
    </row>
    <row r="151" spans="1:9" ht="15" customHeight="1" x14ac:dyDescent="0.25">
      <c r="A151" s="63">
        <v>674</v>
      </c>
      <c r="B151" s="63">
        <v>102215</v>
      </c>
      <c r="C151" s="27" t="s">
        <v>138</v>
      </c>
      <c r="D151" s="90" t="s">
        <v>212</v>
      </c>
      <c r="E151" s="62">
        <v>39332</v>
      </c>
      <c r="F151" s="63" t="s">
        <v>38</v>
      </c>
      <c r="G151" s="63" t="s">
        <v>35</v>
      </c>
      <c r="H151" s="90" t="s">
        <v>119</v>
      </c>
      <c r="I151" s="47"/>
    </row>
    <row r="152" spans="1:9" ht="15" customHeight="1" x14ac:dyDescent="0.25">
      <c r="A152" s="63">
        <v>229</v>
      </c>
      <c r="B152" s="63">
        <v>102192</v>
      </c>
      <c r="C152" s="27" t="s">
        <v>138</v>
      </c>
      <c r="D152" s="90" t="s">
        <v>214</v>
      </c>
      <c r="E152" s="62">
        <v>39254</v>
      </c>
      <c r="F152" s="63" t="s">
        <v>38</v>
      </c>
      <c r="G152" s="63" t="s">
        <v>35</v>
      </c>
      <c r="H152" s="90" t="s">
        <v>119</v>
      </c>
      <c r="I152" s="69"/>
    </row>
    <row r="153" spans="1:9" ht="15" customHeight="1" x14ac:dyDescent="0.25">
      <c r="A153" s="63">
        <v>609</v>
      </c>
      <c r="B153" s="63">
        <v>104484</v>
      </c>
      <c r="C153" s="27" t="s">
        <v>138</v>
      </c>
      <c r="D153" s="90" t="s">
        <v>210</v>
      </c>
      <c r="E153" s="62">
        <v>39235</v>
      </c>
      <c r="F153" s="63" t="s">
        <v>34</v>
      </c>
      <c r="G153" s="63" t="s">
        <v>35</v>
      </c>
      <c r="H153" s="90" t="s">
        <v>119</v>
      </c>
      <c r="I153" s="47"/>
    </row>
    <row r="154" spans="1:9" ht="15" customHeight="1" x14ac:dyDescent="0.25">
      <c r="A154" s="63">
        <v>753</v>
      </c>
      <c r="B154" s="63">
        <v>103027</v>
      </c>
      <c r="C154" s="27" t="s">
        <v>137</v>
      </c>
      <c r="D154" s="90" t="s">
        <v>209</v>
      </c>
      <c r="E154" s="62">
        <v>38923</v>
      </c>
      <c r="F154" s="63" t="s">
        <v>34</v>
      </c>
      <c r="G154" s="63" t="s">
        <v>35</v>
      </c>
      <c r="H154" s="90" t="s">
        <v>119</v>
      </c>
      <c r="I154" s="73"/>
    </row>
    <row r="155" spans="1:9" ht="15" customHeight="1" x14ac:dyDescent="0.25">
      <c r="A155" s="63">
        <v>893</v>
      </c>
      <c r="B155" s="63">
        <v>103073</v>
      </c>
      <c r="C155" s="27" t="s">
        <v>137</v>
      </c>
      <c r="D155" s="90" t="s">
        <v>208</v>
      </c>
      <c r="E155" s="62">
        <v>38918</v>
      </c>
      <c r="F155" s="63" t="s">
        <v>34</v>
      </c>
      <c r="G155" s="63" t="s">
        <v>35</v>
      </c>
      <c r="H155" s="90" t="s">
        <v>119</v>
      </c>
      <c r="I155" s="66"/>
    </row>
    <row r="156" spans="1:9" ht="15" customHeight="1" x14ac:dyDescent="0.25">
      <c r="A156" s="63">
        <v>1388</v>
      </c>
      <c r="B156" s="63">
        <v>106328</v>
      </c>
      <c r="C156" s="27" t="s">
        <v>137</v>
      </c>
      <c r="D156" s="90" t="s">
        <v>206</v>
      </c>
      <c r="E156" s="62">
        <v>38881</v>
      </c>
      <c r="F156" s="63" t="s">
        <v>38</v>
      </c>
      <c r="G156" s="63" t="s">
        <v>35</v>
      </c>
      <c r="H156" s="90" t="s">
        <v>119</v>
      </c>
      <c r="I156" s="47"/>
    </row>
    <row r="157" spans="1:9" ht="15" customHeight="1" x14ac:dyDescent="0.25">
      <c r="A157" s="63">
        <v>621</v>
      </c>
      <c r="B157" s="63">
        <v>102921</v>
      </c>
      <c r="C157" s="27" t="s">
        <v>137</v>
      </c>
      <c r="D157" s="90" t="s">
        <v>205</v>
      </c>
      <c r="E157" s="62">
        <v>38840</v>
      </c>
      <c r="F157" s="63" t="s">
        <v>38</v>
      </c>
      <c r="G157" s="63" t="s">
        <v>35</v>
      </c>
      <c r="H157" s="90" t="s">
        <v>119</v>
      </c>
      <c r="I157" s="70"/>
    </row>
    <row r="158" spans="1:9" ht="15" customHeight="1" x14ac:dyDescent="0.25">
      <c r="A158" s="63">
        <v>716</v>
      </c>
      <c r="B158" s="63">
        <v>102969</v>
      </c>
      <c r="C158" s="27" t="s">
        <v>137</v>
      </c>
      <c r="D158" s="90" t="s">
        <v>207</v>
      </c>
      <c r="E158" s="62">
        <v>38736</v>
      </c>
      <c r="F158" s="63" t="s">
        <v>38</v>
      </c>
      <c r="G158" s="63" t="s">
        <v>35</v>
      </c>
      <c r="H158" s="90" t="s">
        <v>119</v>
      </c>
      <c r="I158" s="69"/>
    </row>
    <row r="159" spans="1:9" ht="15" customHeight="1" x14ac:dyDescent="0.25">
      <c r="A159" s="63">
        <v>967</v>
      </c>
      <c r="B159" s="63">
        <v>103090</v>
      </c>
      <c r="C159" s="27" t="s">
        <v>137</v>
      </c>
      <c r="D159" s="90" t="s">
        <v>204</v>
      </c>
      <c r="E159" s="62">
        <v>38684</v>
      </c>
      <c r="F159" s="63" t="s">
        <v>34</v>
      </c>
      <c r="G159" s="63" t="s">
        <v>35</v>
      </c>
      <c r="H159" s="90" t="s">
        <v>119</v>
      </c>
      <c r="I159" s="47"/>
    </row>
    <row r="160" spans="1:9" ht="15" customHeight="1" x14ac:dyDescent="0.25">
      <c r="A160" s="63">
        <v>948</v>
      </c>
      <c r="B160" s="63">
        <v>104694</v>
      </c>
      <c r="C160" s="27" t="s">
        <v>137</v>
      </c>
      <c r="D160" s="90" t="s">
        <v>202</v>
      </c>
      <c r="E160" s="62">
        <v>38614</v>
      </c>
      <c r="F160" s="63" t="s">
        <v>38</v>
      </c>
      <c r="G160" s="63" t="s">
        <v>35</v>
      </c>
      <c r="H160" s="90" t="s">
        <v>119</v>
      </c>
      <c r="I160" s="69"/>
    </row>
    <row r="161" spans="1:9" ht="15" customHeight="1" x14ac:dyDescent="0.25">
      <c r="A161" s="63">
        <v>129</v>
      </c>
      <c r="B161" s="63">
        <v>102210</v>
      </c>
      <c r="C161" s="27" t="s">
        <v>137</v>
      </c>
      <c r="D161" s="90" t="s">
        <v>200</v>
      </c>
      <c r="E161" s="62">
        <v>38536</v>
      </c>
      <c r="F161" s="63" t="s">
        <v>34</v>
      </c>
      <c r="G161" s="63" t="s">
        <v>35</v>
      </c>
      <c r="H161" s="90" t="s">
        <v>119</v>
      </c>
      <c r="I161" s="70"/>
    </row>
    <row r="162" spans="1:9" ht="15" customHeight="1" x14ac:dyDescent="0.25">
      <c r="A162" s="63">
        <v>630</v>
      </c>
      <c r="B162" s="63">
        <v>100784</v>
      </c>
      <c r="C162" s="27" t="s">
        <v>137</v>
      </c>
      <c r="D162" s="90" t="s">
        <v>203</v>
      </c>
      <c r="E162" s="62">
        <v>38530</v>
      </c>
      <c r="F162" s="63" t="s">
        <v>38</v>
      </c>
      <c r="G162" s="63" t="s">
        <v>35</v>
      </c>
      <c r="H162" s="90" t="s">
        <v>119</v>
      </c>
      <c r="I162" s="47"/>
    </row>
    <row r="163" spans="1:9" ht="15" customHeight="1" x14ac:dyDescent="0.25">
      <c r="A163" s="63">
        <v>1047</v>
      </c>
      <c r="B163" s="63">
        <v>105677</v>
      </c>
      <c r="C163" s="27" t="s">
        <v>137</v>
      </c>
      <c r="D163" s="90" t="s">
        <v>201</v>
      </c>
      <c r="E163" s="62">
        <v>38446</v>
      </c>
      <c r="F163" s="63" t="s">
        <v>38</v>
      </c>
      <c r="G163" s="63" t="s">
        <v>35</v>
      </c>
      <c r="H163" s="90" t="s">
        <v>119</v>
      </c>
      <c r="I163" s="73"/>
    </row>
    <row r="164" spans="1:9" ht="15" customHeight="1" x14ac:dyDescent="0.25">
      <c r="A164" s="63">
        <v>233</v>
      </c>
      <c r="B164" s="63">
        <v>102225</v>
      </c>
      <c r="C164" s="27" t="s">
        <v>137</v>
      </c>
      <c r="D164" s="90" t="s">
        <v>198</v>
      </c>
      <c r="E164" s="62">
        <v>38408</v>
      </c>
      <c r="F164" s="63" t="s">
        <v>38</v>
      </c>
      <c r="G164" s="63" t="s">
        <v>35</v>
      </c>
      <c r="H164" s="90" t="s">
        <v>119</v>
      </c>
      <c r="I164" s="73"/>
    </row>
    <row r="165" spans="1:9" ht="15" customHeight="1" x14ac:dyDescent="0.25">
      <c r="A165" s="63">
        <v>1772</v>
      </c>
      <c r="B165" s="63">
        <v>102619</v>
      </c>
      <c r="C165" s="63" t="s">
        <v>251</v>
      </c>
      <c r="D165" s="90" t="s">
        <v>199</v>
      </c>
      <c r="E165" s="62">
        <v>38264</v>
      </c>
      <c r="F165" s="63" t="s">
        <v>38</v>
      </c>
      <c r="G165" s="63" t="s">
        <v>35</v>
      </c>
      <c r="H165" s="90" t="s">
        <v>119</v>
      </c>
      <c r="I165" s="70"/>
    </row>
    <row r="166" spans="1:9" ht="15" customHeight="1" x14ac:dyDescent="0.25">
      <c r="A166" s="63">
        <v>1663</v>
      </c>
      <c r="B166" s="63">
        <v>104634</v>
      </c>
      <c r="C166" s="63" t="s">
        <v>251</v>
      </c>
      <c r="D166" s="90" t="s">
        <v>196</v>
      </c>
      <c r="E166" s="62">
        <v>37822</v>
      </c>
      <c r="F166" s="63" t="s">
        <v>38</v>
      </c>
      <c r="G166" s="63" t="s">
        <v>35</v>
      </c>
      <c r="H166" s="93" t="s">
        <v>119</v>
      </c>
      <c r="I166" s="66"/>
    </row>
    <row r="167" spans="1:9" ht="15" customHeight="1" x14ac:dyDescent="0.25">
      <c r="A167" s="63">
        <v>5354</v>
      </c>
      <c r="B167" s="63"/>
      <c r="C167" s="27" t="s">
        <v>139</v>
      </c>
      <c r="D167" s="88" t="s">
        <v>143</v>
      </c>
      <c r="E167" s="68">
        <v>41359</v>
      </c>
      <c r="F167" s="67" t="s">
        <v>38</v>
      </c>
      <c r="G167" s="66"/>
      <c r="H167" s="28" t="s">
        <v>144</v>
      </c>
      <c r="I167" s="69">
        <v>2.5</v>
      </c>
    </row>
    <row r="168" spans="1:9" ht="15" customHeight="1" x14ac:dyDescent="0.25">
      <c r="A168" s="63">
        <v>760</v>
      </c>
      <c r="B168" s="63">
        <v>105187</v>
      </c>
      <c r="C168" s="27" t="s">
        <v>139</v>
      </c>
      <c r="D168" s="90" t="s">
        <v>230</v>
      </c>
      <c r="E168" s="62">
        <v>40654</v>
      </c>
      <c r="F168" s="63" t="s">
        <v>34</v>
      </c>
      <c r="G168" s="63" t="s">
        <v>62</v>
      </c>
      <c r="H168" s="90" t="s">
        <v>144</v>
      </c>
      <c r="I168" s="69"/>
    </row>
    <row r="169" spans="1:9" ht="15" customHeight="1" x14ac:dyDescent="0.25">
      <c r="A169" s="63">
        <v>936</v>
      </c>
      <c r="B169" s="63">
        <v>104691</v>
      </c>
      <c r="C169" s="27" t="s">
        <v>136</v>
      </c>
      <c r="D169" s="90" t="s">
        <v>224</v>
      </c>
      <c r="E169" s="62">
        <v>40014</v>
      </c>
      <c r="F169" s="63" t="s">
        <v>34</v>
      </c>
      <c r="G169" s="63" t="s">
        <v>62</v>
      </c>
      <c r="H169" s="90" t="s">
        <v>144</v>
      </c>
      <c r="I169" s="47"/>
    </row>
    <row r="170" spans="1:9" ht="15" customHeight="1" x14ac:dyDescent="0.25">
      <c r="A170" s="27"/>
      <c r="B170" s="27"/>
      <c r="C170" s="27" t="s">
        <v>136</v>
      </c>
      <c r="D170" s="88" t="s">
        <v>141</v>
      </c>
      <c r="E170" s="61">
        <v>39817</v>
      </c>
      <c r="F170" s="27" t="s">
        <v>38</v>
      </c>
      <c r="G170" s="27"/>
      <c r="H170" s="28" t="s">
        <v>144</v>
      </c>
      <c r="I170" s="69">
        <v>2.5</v>
      </c>
    </row>
    <row r="171" spans="1:9" ht="15" customHeight="1" x14ac:dyDescent="0.25">
      <c r="A171" s="63">
        <v>1046</v>
      </c>
      <c r="B171" s="63">
        <v>105735</v>
      </c>
      <c r="C171" s="27" t="s">
        <v>137</v>
      </c>
      <c r="D171" s="90" t="s">
        <v>211</v>
      </c>
      <c r="E171" s="62">
        <v>39046</v>
      </c>
      <c r="F171" s="63" t="s">
        <v>38</v>
      </c>
      <c r="G171" s="63" t="s">
        <v>62</v>
      </c>
      <c r="H171" s="90" t="s">
        <v>144</v>
      </c>
      <c r="I171" s="70"/>
    </row>
    <row r="172" spans="1:9" ht="15" customHeight="1" x14ac:dyDescent="0.25">
      <c r="A172" s="27">
        <v>5352</v>
      </c>
      <c r="B172" s="27"/>
      <c r="C172" s="27" t="s">
        <v>137</v>
      </c>
      <c r="D172" s="88" t="s">
        <v>142</v>
      </c>
      <c r="E172" s="61">
        <v>38881</v>
      </c>
      <c r="F172" s="27" t="s">
        <v>34</v>
      </c>
      <c r="G172" s="27"/>
      <c r="H172" s="28" t="s">
        <v>144</v>
      </c>
      <c r="I172" s="69">
        <v>2.5</v>
      </c>
    </row>
    <row r="173" spans="1:9" ht="15" customHeight="1" x14ac:dyDescent="0.25">
      <c r="A173" s="63">
        <v>1662</v>
      </c>
      <c r="B173" s="63">
        <v>104199</v>
      </c>
      <c r="C173" s="63" t="s">
        <v>251</v>
      </c>
      <c r="D173" s="90" t="s">
        <v>197</v>
      </c>
      <c r="E173" s="62">
        <v>37707</v>
      </c>
      <c r="F173" s="63" t="s">
        <v>38</v>
      </c>
      <c r="G173" s="63" t="s">
        <v>62</v>
      </c>
      <c r="H173" s="90" t="s">
        <v>144</v>
      </c>
      <c r="I173" s="47"/>
    </row>
    <row r="174" spans="1:9" ht="15" customHeight="1" x14ac:dyDescent="0.25">
      <c r="A174" s="63">
        <v>475</v>
      </c>
      <c r="B174" s="63">
        <v>105054</v>
      </c>
      <c r="C174" s="27" t="s">
        <v>136</v>
      </c>
      <c r="D174" s="90" t="s">
        <v>162</v>
      </c>
      <c r="E174" s="62">
        <v>40444</v>
      </c>
      <c r="F174" s="63" t="s">
        <v>34</v>
      </c>
      <c r="G174" s="63" t="s">
        <v>35</v>
      </c>
      <c r="H174" s="90" t="s">
        <v>74</v>
      </c>
      <c r="I174" s="73"/>
    </row>
    <row r="175" spans="1:9" ht="15" customHeight="1" x14ac:dyDescent="0.25">
      <c r="A175" s="63">
        <v>104</v>
      </c>
      <c r="B175" s="63">
        <v>106601</v>
      </c>
      <c r="C175" s="27" t="s">
        <v>136</v>
      </c>
      <c r="D175" s="90" t="s">
        <v>167</v>
      </c>
      <c r="E175" s="62">
        <v>39969</v>
      </c>
      <c r="F175" s="63" t="s">
        <v>38</v>
      </c>
      <c r="G175" s="63" t="s">
        <v>35</v>
      </c>
      <c r="H175" s="90" t="s">
        <v>74</v>
      </c>
      <c r="I175" s="47"/>
    </row>
    <row r="176" spans="1:9" ht="15" customHeight="1" x14ac:dyDescent="0.25">
      <c r="A176" s="63">
        <v>228</v>
      </c>
      <c r="B176" s="63">
        <v>104930</v>
      </c>
      <c r="C176" s="27" t="s">
        <v>138</v>
      </c>
      <c r="D176" s="90" t="s">
        <v>163</v>
      </c>
      <c r="E176" s="62">
        <v>39655</v>
      </c>
      <c r="F176" s="63" t="s">
        <v>34</v>
      </c>
      <c r="G176" s="63" t="s">
        <v>35</v>
      </c>
      <c r="H176" s="90" t="s">
        <v>74</v>
      </c>
      <c r="I176" s="47"/>
    </row>
    <row r="177" spans="1:9" ht="15" customHeight="1" x14ac:dyDescent="0.25">
      <c r="A177" s="63">
        <v>166</v>
      </c>
      <c r="B177" s="63">
        <v>103867</v>
      </c>
      <c r="C177" s="27" t="s">
        <v>138</v>
      </c>
      <c r="D177" s="90" t="s">
        <v>165</v>
      </c>
      <c r="E177" s="62">
        <v>39457</v>
      </c>
      <c r="F177" s="63" t="s">
        <v>34</v>
      </c>
      <c r="G177" s="63" t="s">
        <v>35</v>
      </c>
      <c r="H177" s="90" t="s">
        <v>74</v>
      </c>
      <c r="I177" s="47"/>
    </row>
    <row r="178" spans="1:9" ht="15" customHeight="1" x14ac:dyDescent="0.25">
      <c r="A178" s="63">
        <v>316</v>
      </c>
      <c r="B178" s="63">
        <v>102030</v>
      </c>
      <c r="C178" s="27" t="s">
        <v>138</v>
      </c>
      <c r="D178" s="90" t="s">
        <v>76</v>
      </c>
      <c r="E178" s="62">
        <v>39418</v>
      </c>
      <c r="F178" s="63" t="s">
        <v>38</v>
      </c>
      <c r="G178" s="63" t="s">
        <v>35</v>
      </c>
      <c r="H178" s="90" t="s">
        <v>74</v>
      </c>
      <c r="I178" s="47"/>
    </row>
    <row r="179" spans="1:9" ht="15" customHeight="1" x14ac:dyDescent="0.25">
      <c r="A179" s="63">
        <v>332</v>
      </c>
      <c r="B179" s="63">
        <v>104883</v>
      </c>
      <c r="C179" s="27" t="s">
        <v>138</v>
      </c>
      <c r="D179" s="90" t="s">
        <v>84</v>
      </c>
      <c r="E179" s="62">
        <v>39400</v>
      </c>
      <c r="F179" s="63" t="s">
        <v>34</v>
      </c>
      <c r="G179" s="63" t="s">
        <v>35</v>
      </c>
      <c r="H179" s="90" t="s">
        <v>74</v>
      </c>
      <c r="I179" s="72"/>
    </row>
    <row r="180" spans="1:9" ht="15" customHeight="1" x14ac:dyDescent="0.25">
      <c r="A180" s="63">
        <v>634</v>
      </c>
      <c r="B180" s="63">
        <v>102025</v>
      </c>
      <c r="C180" s="27" t="s">
        <v>138</v>
      </c>
      <c r="D180" s="90" t="s">
        <v>78</v>
      </c>
      <c r="E180" s="62">
        <v>39169</v>
      </c>
      <c r="F180" s="63" t="s">
        <v>34</v>
      </c>
      <c r="G180" s="63" t="s">
        <v>35</v>
      </c>
      <c r="H180" s="90" t="s">
        <v>74</v>
      </c>
      <c r="I180" s="47"/>
    </row>
    <row r="181" spans="1:9" ht="15" customHeight="1" x14ac:dyDescent="0.25">
      <c r="A181" s="63">
        <v>1053</v>
      </c>
      <c r="B181" s="63">
        <v>105782</v>
      </c>
      <c r="C181" s="27" t="s">
        <v>138</v>
      </c>
      <c r="D181" s="90" t="s">
        <v>81</v>
      </c>
      <c r="E181" s="62">
        <v>39139</v>
      </c>
      <c r="F181" s="63" t="s">
        <v>38</v>
      </c>
      <c r="G181" s="63" t="s">
        <v>35</v>
      </c>
      <c r="H181" s="90" t="s">
        <v>74</v>
      </c>
      <c r="I181" s="47"/>
    </row>
    <row r="182" spans="1:9" ht="15" customHeight="1" x14ac:dyDescent="0.25">
      <c r="A182" s="63">
        <v>329</v>
      </c>
      <c r="B182" s="63">
        <v>102031</v>
      </c>
      <c r="C182" s="27" t="s">
        <v>137</v>
      </c>
      <c r="D182" s="90" t="s">
        <v>195</v>
      </c>
      <c r="E182" s="62">
        <v>39015</v>
      </c>
      <c r="F182" s="63" t="s">
        <v>38</v>
      </c>
      <c r="G182" s="63" t="s">
        <v>35</v>
      </c>
      <c r="H182" s="90" t="s">
        <v>74</v>
      </c>
      <c r="I182" s="70"/>
    </row>
    <row r="183" spans="1:9" ht="15" customHeight="1" x14ac:dyDescent="0.25">
      <c r="A183" s="63">
        <v>439</v>
      </c>
      <c r="B183" s="63">
        <v>105032</v>
      </c>
      <c r="C183" s="27" t="s">
        <v>137</v>
      </c>
      <c r="D183" s="90" t="s">
        <v>80</v>
      </c>
      <c r="E183" s="62">
        <v>38987</v>
      </c>
      <c r="F183" s="63" t="s">
        <v>38</v>
      </c>
      <c r="G183" s="63" t="s">
        <v>35</v>
      </c>
      <c r="H183" s="90" t="s">
        <v>74</v>
      </c>
      <c r="I183" s="70"/>
    </row>
    <row r="184" spans="1:9" ht="15" customHeight="1" x14ac:dyDescent="0.25">
      <c r="A184" s="63">
        <v>443</v>
      </c>
      <c r="B184" s="63">
        <v>105033</v>
      </c>
      <c r="C184" s="27" t="s">
        <v>137</v>
      </c>
      <c r="D184" s="90" t="s">
        <v>83</v>
      </c>
      <c r="E184" s="62">
        <v>38987</v>
      </c>
      <c r="F184" s="63" t="s">
        <v>38</v>
      </c>
      <c r="G184" s="63" t="s">
        <v>35</v>
      </c>
      <c r="H184" s="90" t="s">
        <v>74</v>
      </c>
      <c r="I184" s="47"/>
    </row>
    <row r="185" spans="1:9" ht="15" customHeight="1" x14ac:dyDescent="0.25">
      <c r="A185" s="63">
        <v>330</v>
      </c>
      <c r="B185" s="63">
        <v>104882</v>
      </c>
      <c r="C185" s="27" t="s">
        <v>137</v>
      </c>
      <c r="D185" s="90" t="s">
        <v>75</v>
      </c>
      <c r="E185" s="62">
        <v>38929</v>
      </c>
      <c r="F185" s="63" t="s">
        <v>34</v>
      </c>
      <c r="G185" s="63" t="s">
        <v>35</v>
      </c>
      <c r="H185" s="90" t="s">
        <v>74</v>
      </c>
      <c r="I185" s="47"/>
    </row>
    <row r="186" spans="1:9" ht="15" customHeight="1" x14ac:dyDescent="0.25">
      <c r="A186" s="63">
        <v>333</v>
      </c>
      <c r="B186" s="63">
        <v>104884</v>
      </c>
      <c r="C186" s="27" t="s">
        <v>137</v>
      </c>
      <c r="D186" s="90" t="s">
        <v>85</v>
      </c>
      <c r="E186" s="62">
        <v>38812</v>
      </c>
      <c r="F186" s="63" t="s">
        <v>34</v>
      </c>
      <c r="G186" s="63" t="s">
        <v>35</v>
      </c>
      <c r="H186" s="90" t="s">
        <v>74</v>
      </c>
      <c r="I186" s="70"/>
    </row>
    <row r="187" spans="1:9" ht="15" customHeight="1" x14ac:dyDescent="0.25">
      <c r="A187" s="63">
        <v>102</v>
      </c>
      <c r="B187" s="63">
        <v>106600</v>
      </c>
      <c r="C187" s="27" t="s">
        <v>137</v>
      </c>
      <c r="D187" s="90" t="s">
        <v>194</v>
      </c>
      <c r="E187" s="62">
        <v>38753</v>
      </c>
      <c r="F187" s="63" t="s">
        <v>34</v>
      </c>
      <c r="G187" s="63" t="s">
        <v>35</v>
      </c>
      <c r="H187" s="90" t="s">
        <v>74</v>
      </c>
      <c r="I187" s="70"/>
    </row>
    <row r="188" spans="1:9" ht="15" customHeight="1" x14ac:dyDescent="0.25">
      <c r="A188" s="63">
        <v>474</v>
      </c>
      <c r="B188" s="63"/>
      <c r="C188" s="63" t="s">
        <v>137</v>
      </c>
      <c r="D188" s="90" t="s">
        <v>86</v>
      </c>
      <c r="E188" s="62">
        <v>38596</v>
      </c>
      <c r="F188" s="63" t="s">
        <v>38</v>
      </c>
      <c r="G188" s="63"/>
      <c r="H188" s="90" t="s">
        <v>74</v>
      </c>
      <c r="I188" s="70"/>
    </row>
    <row r="189" spans="1:9" ht="15" customHeight="1" x14ac:dyDescent="0.25">
      <c r="A189" s="63">
        <v>5366</v>
      </c>
      <c r="B189" s="63">
        <v>102027</v>
      </c>
      <c r="C189" s="27" t="s">
        <v>137</v>
      </c>
      <c r="D189" s="90" t="s">
        <v>77</v>
      </c>
      <c r="E189" s="62">
        <v>38418</v>
      </c>
      <c r="F189" s="63" t="s">
        <v>34</v>
      </c>
      <c r="G189" s="63" t="s">
        <v>35</v>
      </c>
      <c r="H189" s="90" t="s">
        <v>74</v>
      </c>
      <c r="I189" s="47"/>
    </row>
    <row r="190" spans="1:9" ht="15" customHeight="1" x14ac:dyDescent="0.25">
      <c r="A190" s="63"/>
      <c r="B190" s="63"/>
      <c r="C190" s="27" t="s">
        <v>138</v>
      </c>
      <c r="D190" s="90" t="s">
        <v>164</v>
      </c>
      <c r="E190" s="62">
        <v>39650</v>
      </c>
      <c r="F190" s="63" t="s">
        <v>34</v>
      </c>
      <c r="G190" s="63" t="s">
        <v>62</v>
      </c>
      <c r="H190" s="90" t="s">
        <v>246</v>
      </c>
      <c r="I190" s="69">
        <v>2.5</v>
      </c>
    </row>
    <row r="191" spans="1:9" ht="15" customHeight="1" x14ac:dyDescent="0.25">
      <c r="A191" s="63">
        <v>428</v>
      </c>
      <c r="B191" s="63">
        <v>105031</v>
      </c>
      <c r="C191" s="27" t="s">
        <v>137</v>
      </c>
      <c r="D191" s="90" t="s">
        <v>79</v>
      </c>
      <c r="E191" s="62">
        <v>39003</v>
      </c>
      <c r="F191" s="63" t="s">
        <v>34</v>
      </c>
      <c r="G191" s="63" t="s">
        <v>62</v>
      </c>
      <c r="H191" s="90" t="s">
        <v>246</v>
      </c>
      <c r="I191" s="47">
        <v>2.5</v>
      </c>
    </row>
    <row r="192" spans="1:9" x14ac:dyDescent="0.25">
      <c r="A192" s="63">
        <v>1321</v>
      </c>
      <c r="B192" s="63">
        <v>105373</v>
      </c>
      <c r="C192" s="27" t="s">
        <v>137</v>
      </c>
      <c r="D192" s="90" t="s">
        <v>82</v>
      </c>
      <c r="E192" s="62">
        <v>38414</v>
      </c>
      <c r="F192" s="63" t="s">
        <v>38</v>
      </c>
      <c r="G192" s="63" t="s">
        <v>62</v>
      </c>
      <c r="H192" s="90" t="s">
        <v>246</v>
      </c>
      <c r="I192" s="71"/>
    </row>
    <row r="193" spans="1:9" ht="15" customHeight="1" x14ac:dyDescent="0.25">
      <c r="A193" s="63">
        <v>5338</v>
      </c>
      <c r="B193" s="63"/>
      <c r="C193" s="63" t="s">
        <v>251</v>
      </c>
      <c r="D193" s="90" t="s">
        <v>260</v>
      </c>
      <c r="E193" s="103">
        <v>37761</v>
      </c>
      <c r="F193" s="63" t="s">
        <v>34</v>
      </c>
      <c r="G193" s="63"/>
      <c r="H193" s="90" t="s">
        <v>246</v>
      </c>
      <c r="I193" s="47">
        <v>7.5</v>
      </c>
    </row>
    <row r="194" spans="1:9" ht="15" customHeight="1" x14ac:dyDescent="0.25">
      <c r="A194" s="63"/>
      <c r="B194" s="63"/>
      <c r="C194" s="90"/>
      <c r="D194" s="90"/>
      <c r="E194" s="62"/>
      <c r="F194" s="63"/>
      <c r="G194" s="63"/>
      <c r="H194" s="90"/>
      <c r="I194" s="71"/>
    </row>
    <row r="195" spans="1:9" ht="15" customHeight="1" x14ac:dyDescent="0.25">
      <c r="A195" s="63"/>
      <c r="B195" s="63"/>
      <c r="C195" s="90"/>
      <c r="D195" s="90"/>
      <c r="E195" s="62"/>
      <c r="F195" s="63"/>
      <c r="G195" s="63"/>
      <c r="H195" s="90"/>
      <c r="I195" s="47"/>
    </row>
    <row r="196" spans="1:9" ht="15" customHeight="1" x14ac:dyDescent="0.25">
      <c r="A196" s="63"/>
      <c r="B196" s="63"/>
      <c r="C196" s="90"/>
      <c r="D196" s="90"/>
      <c r="E196" s="62"/>
      <c r="F196" s="63"/>
      <c r="G196" s="63"/>
      <c r="H196" s="90"/>
      <c r="I196" s="47"/>
    </row>
    <row r="197" spans="1:9" ht="15" customHeight="1" x14ac:dyDescent="0.25">
      <c r="A197" s="63"/>
      <c r="B197" s="63"/>
      <c r="C197" s="90"/>
      <c r="D197" s="90"/>
      <c r="E197" s="62"/>
      <c r="F197" s="63"/>
      <c r="G197" s="63"/>
      <c r="H197" s="90"/>
      <c r="I197" s="72"/>
    </row>
    <row r="198" spans="1:9" ht="15" customHeight="1" x14ac:dyDescent="0.25">
      <c r="A198" s="63"/>
      <c r="B198" s="63"/>
      <c r="C198" s="90"/>
      <c r="D198" s="90"/>
      <c r="E198" s="62"/>
      <c r="F198" s="63"/>
      <c r="G198" s="63"/>
      <c r="H198" s="90"/>
      <c r="I198" s="70"/>
    </row>
    <row r="199" spans="1:9" ht="15" customHeight="1" x14ac:dyDescent="0.25">
      <c r="A199" s="63"/>
      <c r="B199" s="63"/>
      <c r="C199" s="90"/>
      <c r="D199" s="90"/>
      <c r="E199" s="62"/>
      <c r="F199" s="63"/>
      <c r="G199" s="63"/>
      <c r="H199" s="90"/>
      <c r="I199" s="47"/>
    </row>
    <row r="200" spans="1:9" ht="15" customHeight="1" x14ac:dyDescent="0.25">
      <c r="A200" s="63"/>
      <c r="B200" s="63"/>
      <c r="C200" s="90"/>
      <c r="D200" s="90"/>
      <c r="E200" s="62"/>
      <c r="F200" s="63"/>
      <c r="G200" s="63"/>
      <c r="H200" s="90"/>
      <c r="I200" s="70"/>
    </row>
    <row r="201" spans="1:9" ht="15" customHeight="1" x14ac:dyDescent="0.25">
      <c r="A201" s="63"/>
      <c r="B201" s="63"/>
      <c r="C201" s="90"/>
      <c r="D201" s="90"/>
      <c r="E201" s="62"/>
      <c r="F201" s="63"/>
      <c r="G201" s="63"/>
      <c r="H201" s="90"/>
      <c r="I201" s="47"/>
    </row>
    <row r="202" spans="1:9" ht="15" customHeight="1" x14ac:dyDescent="0.25">
      <c r="A202" s="63"/>
      <c r="B202" s="63"/>
      <c r="C202" s="90"/>
      <c r="D202" s="90"/>
      <c r="E202" s="62"/>
      <c r="F202" s="63"/>
      <c r="G202" s="63"/>
      <c r="H202" s="90"/>
      <c r="I202" s="73"/>
    </row>
    <row r="203" spans="1:9" ht="15" customHeight="1" x14ac:dyDescent="0.25">
      <c r="A203" s="63"/>
      <c r="B203" s="63"/>
      <c r="C203" s="90"/>
      <c r="D203" s="90"/>
      <c r="E203" s="62"/>
      <c r="F203" s="63"/>
      <c r="G203" s="63"/>
      <c r="H203" s="90"/>
      <c r="I203" s="47"/>
    </row>
    <row r="204" spans="1:9" ht="15" customHeight="1" x14ac:dyDescent="0.25">
      <c r="A204" s="63"/>
      <c r="B204" s="63"/>
      <c r="C204" s="90"/>
      <c r="D204" s="90"/>
      <c r="E204" s="62"/>
      <c r="F204" s="63"/>
      <c r="G204" s="63"/>
      <c r="H204" s="90"/>
      <c r="I204" s="47"/>
    </row>
    <row r="205" spans="1:9" ht="15" customHeight="1" x14ac:dyDescent="0.25">
      <c r="A205" s="63"/>
      <c r="B205" s="63"/>
      <c r="C205" s="90"/>
      <c r="D205" s="90"/>
      <c r="E205" s="62"/>
      <c r="F205" s="63"/>
      <c r="G205" s="63"/>
      <c r="H205" s="90"/>
      <c r="I205" s="47"/>
    </row>
    <row r="206" spans="1:9" ht="15" customHeight="1" x14ac:dyDescent="0.25">
      <c r="A206" s="63"/>
      <c r="B206" s="63"/>
      <c r="C206" s="90"/>
      <c r="D206" s="90"/>
      <c r="E206" s="62"/>
      <c r="F206" s="63"/>
      <c r="G206" s="63"/>
      <c r="H206" s="90"/>
      <c r="I206" s="70"/>
    </row>
    <row r="207" spans="1:9" ht="15" customHeight="1" x14ac:dyDescent="0.25">
      <c r="A207" s="63"/>
      <c r="B207" s="63"/>
      <c r="C207" s="90"/>
      <c r="D207" s="90"/>
      <c r="E207" s="62"/>
      <c r="F207" s="63"/>
      <c r="G207" s="63"/>
      <c r="H207" s="90"/>
      <c r="I207" s="47"/>
    </row>
    <row r="208" spans="1:9" ht="15" customHeight="1" x14ac:dyDescent="0.25">
      <c r="A208" s="63"/>
      <c r="B208" s="63"/>
      <c r="C208" s="90"/>
      <c r="D208" s="90"/>
      <c r="E208" s="62"/>
      <c r="F208" s="63"/>
      <c r="G208" s="63"/>
      <c r="H208" s="90"/>
      <c r="I208" s="70"/>
    </row>
    <row r="209" spans="1:13" ht="15" customHeight="1" x14ac:dyDescent="0.25">
      <c r="A209" s="63"/>
      <c r="B209" s="63"/>
      <c r="C209" s="90"/>
      <c r="D209" s="90"/>
      <c r="E209" s="62"/>
      <c r="F209" s="63"/>
      <c r="G209" s="63"/>
      <c r="H209" s="90"/>
      <c r="I209" s="73"/>
    </row>
    <row r="210" spans="1:13" ht="15" customHeight="1" x14ac:dyDescent="0.25">
      <c r="A210" s="63"/>
      <c r="B210" s="63"/>
      <c r="C210" s="90"/>
      <c r="D210" s="90"/>
      <c r="E210" s="62"/>
      <c r="F210" s="63"/>
      <c r="G210" s="63"/>
      <c r="H210" s="90"/>
      <c r="I210" s="47"/>
      <c r="J210" s="64"/>
      <c r="K210" s="64"/>
      <c r="L210" s="65"/>
      <c r="M210" s="64"/>
    </row>
    <row r="211" spans="1:13" ht="15" customHeight="1" x14ac:dyDescent="0.25">
      <c r="A211" s="63"/>
      <c r="B211" s="63"/>
      <c r="C211" s="90"/>
      <c r="D211" s="90"/>
      <c r="E211" s="62"/>
      <c r="F211" s="63"/>
      <c r="G211" s="63"/>
      <c r="H211" s="90"/>
      <c r="I211" s="47"/>
      <c r="J211" s="64"/>
      <c r="K211" s="64"/>
      <c r="L211" s="65"/>
      <c r="M211" s="64"/>
    </row>
    <row r="212" spans="1:13" ht="15" customHeight="1" x14ac:dyDescent="0.25">
      <c r="A212" s="63"/>
      <c r="B212" s="63"/>
      <c r="C212" s="90"/>
      <c r="D212" s="90"/>
      <c r="E212" s="62"/>
      <c r="F212" s="63"/>
      <c r="G212" s="63"/>
      <c r="H212" s="90"/>
      <c r="I212" s="47"/>
      <c r="J212" s="64"/>
      <c r="K212" s="64"/>
      <c r="L212" s="65"/>
      <c r="M212" s="64"/>
    </row>
    <row r="213" spans="1:13" ht="15" customHeight="1" x14ac:dyDescent="0.25">
      <c r="A213" s="63"/>
      <c r="B213" s="63"/>
      <c r="C213" s="90"/>
      <c r="D213" s="90"/>
      <c r="E213" s="62"/>
      <c r="F213" s="63"/>
      <c r="G213" s="63"/>
      <c r="H213" s="90"/>
      <c r="I213" s="47"/>
      <c r="J213" s="91"/>
      <c r="K213" s="91"/>
      <c r="L213" s="91"/>
      <c r="M213" s="91"/>
    </row>
    <row r="214" spans="1:13" ht="15" customHeight="1" x14ac:dyDescent="0.25">
      <c r="A214" s="63"/>
      <c r="B214" s="63"/>
      <c r="C214" s="90"/>
      <c r="D214" s="90"/>
      <c r="E214" s="62"/>
      <c r="F214" s="63"/>
      <c r="G214" s="63"/>
      <c r="H214" s="90"/>
      <c r="I214" s="70"/>
      <c r="J214" s="64"/>
      <c r="K214" s="64"/>
      <c r="L214" s="65"/>
      <c r="M214" s="64"/>
    </row>
    <row r="215" spans="1:13" x14ac:dyDescent="0.25">
      <c r="A215" s="63"/>
      <c r="B215" s="63"/>
      <c r="C215" s="90"/>
      <c r="D215" s="90"/>
      <c r="E215" s="62"/>
      <c r="F215" s="63"/>
      <c r="G215" s="63"/>
      <c r="H215" s="90"/>
      <c r="I215" s="47"/>
      <c r="J215" s="64"/>
      <c r="K215" s="64"/>
      <c r="L215" s="65"/>
      <c r="M215" s="64"/>
    </row>
    <row r="216" spans="1:13" x14ac:dyDescent="0.25">
      <c r="I216" s="64"/>
      <c r="J216" s="64"/>
      <c r="K216" s="64"/>
      <c r="L216" s="65"/>
      <c r="M216" s="64"/>
    </row>
    <row r="217" spans="1:13" x14ac:dyDescent="0.25">
      <c r="I217" s="64"/>
    </row>
    <row r="218" spans="1:13" x14ac:dyDescent="0.25">
      <c r="I218" s="64"/>
    </row>
    <row r="219" spans="1:13" x14ac:dyDescent="0.25">
      <c r="I219" s="64"/>
    </row>
  </sheetData>
  <autoFilter ref="A1:I214">
    <sortState ref="A2:I204">
      <sortCondition ref="A2:A204"/>
    </sortState>
  </autoFilter>
  <sortState ref="A2:I193">
    <sortCondition ref="H2:H193"/>
    <sortCondition descending="1" ref="E2:E193"/>
  </sortState>
  <mergeCells count="6">
    <mergeCell ref="L30:L31"/>
    <mergeCell ref="L9:L11"/>
    <mergeCell ref="L13:L15"/>
    <mergeCell ref="L16:L18"/>
    <mergeCell ref="L21:L23"/>
    <mergeCell ref="L26:L28"/>
  </mergeCells>
  <printOptions horizontalCentered="1"/>
  <pageMargins left="0.35433070866141736" right="0.15748031496062992" top="0.35433070866141736" bottom="0.15748031496062992" header="0.51181102362204722" footer="0.51181102362204722"/>
  <pageSetup paperSize="9" scale="76" firstPageNumber="0" fitToHeight="4" orientation="portrait" r:id="rId1"/>
  <rowBreaks count="2" manualBreakCount="2">
    <brk id="67" max="8" man="1"/>
    <brk id="12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X212"/>
  <sheetViews>
    <sheetView view="pageBreakPreview" topLeftCell="A58" zoomScaleNormal="100" zoomScaleSheetLayoutView="100" workbookViewId="0">
      <selection activeCell="E91" sqref="E91"/>
    </sheetView>
  </sheetViews>
  <sheetFormatPr defaultColWidth="9.140625" defaultRowHeight="15.75" x14ac:dyDescent="0.25"/>
  <cols>
    <col min="1" max="1" width="9.140625" style="6"/>
    <col min="2" max="2" width="9.140625" style="23"/>
    <col min="3" max="4" width="9.140625" style="6"/>
    <col min="5" max="5" width="23" style="6" bestFit="1" customWidth="1"/>
    <col min="6" max="6" width="8.140625" style="6" bestFit="1" customWidth="1"/>
    <col min="7" max="7" width="41.42578125" style="6" bestFit="1" customWidth="1"/>
    <col min="8" max="8" width="15.7109375" style="2" customWidth="1"/>
    <col min="9" max="9" width="13.42578125" style="2" customWidth="1"/>
    <col min="10" max="10" width="13.140625" style="2" customWidth="1"/>
    <col min="11" max="1012" width="9.140625" style="6"/>
    <col min="1013" max="16384" width="9.140625" style="13"/>
  </cols>
  <sheetData>
    <row r="1" spans="1:10" ht="18" customHeight="1" x14ac:dyDescent="0.25">
      <c r="A1" s="33" t="s">
        <v>124</v>
      </c>
      <c r="B1" s="34"/>
      <c r="C1" s="35"/>
      <c r="D1" s="35"/>
      <c r="E1" s="33"/>
      <c r="F1" s="33"/>
      <c r="G1" s="33"/>
      <c r="J1" s="36"/>
    </row>
    <row r="2" spans="1:10" ht="18" customHeight="1" x14ac:dyDescent="0.25">
      <c r="A2" s="33" t="s">
        <v>122</v>
      </c>
      <c r="B2" s="34"/>
      <c r="C2" s="35"/>
      <c r="D2" s="35"/>
      <c r="E2" s="33"/>
      <c r="F2" s="33"/>
      <c r="G2" s="33"/>
      <c r="J2" s="37"/>
    </row>
    <row r="3" spans="1:10" ht="18" customHeight="1" x14ac:dyDescent="0.25">
      <c r="A3" s="3"/>
      <c r="B3" s="19"/>
      <c r="C3" s="3"/>
      <c r="D3" s="3"/>
      <c r="E3" s="3"/>
      <c r="F3" s="7"/>
      <c r="J3" s="3"/>
    </row>
    <row r="4" spans="1:10" ht="45" x14ac:dyDescent="0.25">
      <c r="A4" s="24" t="s">
        <v>8</v>
      </c>
      <c r="B4" s="24"/>
      <c r="C4" s="24"/>
      <c r="D4" s="24"/>
      <c r="E4" s="24"/>
      <c r="F4" s="24"/>
      <c r="G4" s="24"/>
      <c r="H4" s="82" t="s">
        <v>123</v>
      </c>
      <c r="I4" s="82" t="s">
        <v>254</v>
      </c>
      <c r="J4" s="24"/>
    </row>
    <row r="5" spans="1:10" ht="31.5" x14ac:dyDescent="0.25">
      <c r="A5" s="4" t="s">
        <v>9</v>
      </c>
      <c r="B5" s="20" t="s">
        <v>0</v>
      </c>
      <c r="C5" s="4" t="s">
        <v>1</v>
      </c>
      <c r="D5" s="4" t="s">
        <v>2</v>
      </c>
      <c r="E5" s="4" t="s">
        <v>3</v>
      </c>
      <c r="F5" s="4" t="s">
        <v>5</v>
      </c>
      <c r="G5" s="74" t="s">
        <v>7</v>
      </c>
      <c r="H5" s="76" t="s">
        <v>120</v>
      </c>
      <c r="I5" s="77" t="s">
        <v>121</v>
      </c>
      <c r="J5" s="55" t="s">
        <v>11</v>
      </c>
    </row>
    <row r="6" spans="1:10" ht="18" customHeight="1" x14ac:dyDescent="0.25">
      <c r="A6" s="27">
        <v>1</v>
      </c>
      <c r="B6" s="25">
        <v>5356</v>
      </c>
      <c r="C6" s="27">
        <f>IFERROR((VLOOKUP(B6,INSCRITOS!A:B,2,0)),"")</f>
        <v>0</v>
      </c>
      <c r="D6" s="27" t="str">
        <f>IFERROR((VLOOKUP(B6,INSCRITOS!A:C,3,0)),"")</f>
        <v>BENJ</v>
      </c>
      <c r="E6" s="28" t="str">
        <f>IFERROR((VLOOKUP(B6,INSCRITOS!A:D,4,0)),"")</f>
        <v>Gaspar Baltazar</v>
      </c>
      <c r="F6" s="27" t="str">
        <f>IFERROR((VLOOKUP(B6,INSCRITOS!A:F,6,0)),"")</f>
        <v>M</v>
      </c>
      <c r="G6" s="75" t="str">
        <f>IFERROR((VLOOKUP(B6,INSCRITOS!A:H,8,0)),"")</f>
        <v>Peniche A.C./ Não federado</v>
      </c>
      <c r="H6" s="99">
        <v>5.1898148148148149E-4</v>
      </c>
      <c r="I6" s="78"/>
      <c r="J6" s="48"/>
    </row>
    <row r="7" spans="1:10" ht="18" customHeight="1" x14ac:dyDescent="0.25">
      <c r="A7" s="27">
        <v>2</v>
      </c>
      <c r="B7" s="25">
        <v>71</v>
      </c>
      <c r="C7" s="27">
        <f>IFERROR((VLOOKUP(B7,INSCRITOS!A:B,2,0)),"")</f>
        <v>106603</v>
      </c>
      <c r="D7" s="27" t="str">
        <f>IFERROR((VLOOKUP(B7,INSCRITOS!A:C,3,0)),"")</f>
        <v>BENJ</v>
      </c>
      <c r="E7" s="28" t="str">
        <f>IFERROR((VLOOKUP(B7,INSCRITOS!A:D,4,0)),"")</f>
        <v>Benjamim Furtado</v>
      </c>
      <c r="F7" s="27" t="str">
        <f>IFERROR((VLOOKUP(B7,INSCRITOS!A:F,6,0)),"")</f>
        <v>M</v>
      </c>
      <c r="G7" s="75" t="str">
        <f>IFERROR((VLOOKUP(B7,INSCRITOS!A:H,8,0)),"")</f>
        <v>Outsystems Olímpico de Oeiras/ Não federado</v>
      </c>
      <c r="H7" s="78">
        <v>5.2662037037037033E-4</v>
      </c>
      <c r="I7" s="81">
        <f>H7-$H$6</f>
        <v>7.6388888888888427E-6</v>
      </c>
      <c r="J7" s="48"/>
    </row>
    <row r="8" spans="1:10" ht="18" customHeight="1" x14ac:dyDescent="0.25">
      <c r="A8" s="27">
        <v>3</v>
      </c>
      <c r="B8" s="25">
        <v>770</v>
      </c>
      <c r="C8" s="27">
        <f>IFERROR((VLOOKUP(B8,INSCRITOS!A:B,2,0)),"")</f>
        <v>105218</v>
      </c>
      <c r="D8" s="27" t="str">
        <f>IFERROR((VLOOKUP(B8,INSCRITOS!A:C,3,0)),"")</f>
        <v>BENJ</v>
      </c>
      <c r="E8" s="28" t="str">
        <f>IFERROR((VLOOKUP(B8,INSCRITOS!A:D,4,0)),"")</f>
        <v>João Fonseca</v>
      </c>
      <c r="F8" s="27" t="str">
        <f>IFERROR((VLOOKUP(B8,INSCRITOS!A:F,6,0)),"")</f>
        <v>M</v>
      </c>
      <c r="G8" s="75" t="str">
        <f>IFERROR((VLOOKUP(B8,INSCRITOS!A:H,8,0)),"")</f>
        <v>CCDSintrense</v>
      </c>
      <c r="H8" s="78">
        <v>5.4675925925925931E-4</v>
      </c>
      <c r="I8" s="81">
        <f t="shared" ref="I8:I20" si="0">H8-$H$6</f>
        <v>2.7777777777777827E-5</v>
      </c>
      <c r="J8" s="48"/>
    </row>
    <row r="9" spans="1:10" ht="18" customHeight="1" x14ac:dyDescent="0.25">
      <c r="A9" s="27">
        <v>4</v>
      </c>
      <c r="B9" s="25">
        <v>5362</v>
      </c>
      <c r="C9" s="27">
        <f>IFERROR((VLOOKUP(B9,INSCRITOS!A:B,2,0)),"")</f>
        <v>105809</v>
      </c>
      <c r="D9" s="27" t="str">
        <f>IFERROR((VLOOKUP(B9,INSCRITOS!A:C,3,0)),"")</f>
        <v>BENJ</v>
      </c>
      <c r="E9" s="28" t="str">
        <f>IFERROR((VLOOKUP(B9,INSCRITOS!A:D,4,0)),"")</f>
        <v>Sebastian Pacheco</v>
      </c>
      <c r="F9" s="27" t="str">
        <f>IFERROR((VLOOKUP(B9,INSCRITOS!A:F,6,0)),"")</f>
        <v>M</v>
      </c>
      <c r="G9" s="75" t="str">
        <f>IFERROR((VLOOKUP(B9,INSCRITOS!A:H,8,0)),"")</f>
        <v>Peniche A. C.</v>
      </c>
      <c r="H9" s="78">
        <v>5.701388888888888E-4</v>
      </c>
      <c r="I9" s="81">
        <f t="shared" si="0"/>
        <v>5.1157407407407315E-5</v>
      </c>
      <c r="J9" s="48"/>
    </row>
    <row r="10" spans="1:10" ht="18" customHeight="1" x14ac:dyDescent="0.25">
      <c r="A10" s="27">
        <v>5</v>
      </c>
      <c r="B10" s="25">
        <v>1080</v>
      </c>
      <c r="C10" s="27">
        <f>IFERROR((VLOOKUP(B10,INSCRITOS!A:B,2,0)),"")</f>
        <v>105848</v>
      </c>
      <c r="D10" s="27" t="str">
        <f>IFERROR((VLOOKUP(B10,INSCRITOS!A:C,3,0)),"")</f>
        <v>BENJ</v>
      </c>
      <c r="E10" s="28" t="str">
        <f>IFERROR((VLOOKUP(B10,INSCRITOS!A:D,4,0)),"")</f>
        <v>Bernardo Miranda</v>
      </c>
      <c r="F10" s="27" t="str">
        <f>IFERROR((VLOOKUP(B10,INSCRITOS!A:F,6,0)),"")</f>
        <v>M</v>
      </c>
      <c r="G10" s="75" t="str">
        <f>IFERROR((VLOOKUP(B10,INSCRITOS!A:H,8,0)),"")</f>
        <v>Sport Lisboa e Benfica</v>
      </c>
      <c r="H10" s="78">
        <v>5.9513888888888887E-4</v>
      </c>
      <c r="I10" s="81">
        <f t="shared" si="0"/>
        <v>7.615740740740738E-5</v>
      </c>
      <c r="J10" s="48"/>
    </row>
    <row r="11" spans="1:10" ht="18" customHeight="1" x14ac:dyDescent="0.25">
      <c r="A11" s="27">
        <v>6</v>
      </c>
      <c r="B11" s="25">
        <v>260</v>
      </c>
      <c r="C11" s="27">
        <f>IFERROR((VLOOKUP(B11,INSCRITOS!A:B,2,0)),"")</f>
        <v>104800</v>
      </c>
      <c r="D11" s="27" t="str">
        <f>IFERROR((VLOOKUP(B11,INSCRITOS!A:C,3,0)),"")</f>
        <v>BENJ</v>
      </c>
      <c r="E11" s="28" t="str">
        <f>IFERROR((VLOOKUP(B11,INSCRITOS!A:D,4,0)),"")</f>
        <v>Tiago Jerónimo Lourenço</v>
      </c>
      <c r="F11" s="27" t="str">
        <f>IFERROR((VLOOKUP(B11,INSCRITOS!A:F,6,0)),"")</f>
        <v>M</v>
      </c>
      <c r="G11" s="75" t="str">
        <f>IFERROR((VLOOKUP(B11,INSCRITOS!A:H,8,0)),"")</f>
        <v>Outsystems Olímpico de Oeiras</v>
      </c>
      <c r="H11" s="78">
        <v>5.9722222222222219E-4</v>
      </c>
      <c r="I11" s="81">
        <f t="shared" si="0"/>
        <v>7.8240740740740701E-5</v>
      </c>
      <c r="J11" s="48"/>
    </row>
    <row r="12" spans="1:10" ht="18" customHeight="1" x14ac:dyDescent="0.25">
      <c r="A12" s="27">
        <v>7</v>
      </c>
      <c r="B12" s="25">
        <v>1402</v>
      </c>
      <c r="C12" s="27">
        <f>IFERROR((VLOOKUP(B12,INSCRITOS!A:B,2,0)),"")</f>
        <v>106395</v>
      </c>
      <c r="D12" s="27" t="str">
        <f>IFERROR((VLOOKUP(B12,INSCRITOS!A:C,3,0)),"")</f>
        <v>BENJ</v>
      </c>
      <c r="E12" s="28" t="str">
        <f>IFERROR((VLOOKUP(B12,INSCRITOS!A:D,4,0)),"")</f>
        <v>Diogo Santos</v>
      </c>
      <c r="F12" s="27" t="str">
        <f>IFERROR((VLOOKUP(B12,INSCRITOS!A:F,6,0)),"")</f>
        <v>M</v>
      </c>
      <c r="G12" s="75" t="str">
        <f>IFERROR((VLOOKUP(B12,INSCRITOS!A:H,8,0)),"")</f>
        <v>Peniche A. C.</v>
      </c>
      <c r="H12" s="99">
        <v>5.9745370370370367E-4</v>
      </c>
      <c r="I12" s="81">
        <f t="shared" si="0"/>
        <v>7.8472222222222181E-5</v>
      </c>
      <c r="J12" s="48"/>
    </row>
    <row r="13" spans="1:10" ht="18" customHeight="1" x14ac:dyDescent="0.25">
      <c r="A13" s="27">
        <v>8</v>
      </c>
      <c r="B13" s="25">
        <v>1044</v>
      </c>
      <c r="C13" s="27">
        <f>IFERROR((VLOOKUP(B13,INSCRITOS!A:B,2,0)),"")</f>
        <v>104689</v>
      </c>
      <c r="D13" s="27" t="str">
        <f>IFERROR((VLOOKUP(B13,INSCRITOS!A:C,3,0)),"")</f>
        <v>BENJ</v>
      </c>
      <c r="E13" s="28" t="str">
        <f>IFERROR((VLOOKUP(B13,INSCRITOS!A:D,4,0)),"")</f>
        <v>Santiago Santos</v>
      </c>
      <c r="F13" s="27" t="str">
        <f>IFERROR((VLOOKUP(B13,INSCRITOS!A:F,6,0)),"")</f>
        <v>M</v>
      </c>
      <c r="G13" s="75" t="str">
        <f>IFERROR((VLOOKUP(B13,INSCRITOS!A:H,8,0)),"")</f>
        <v>Sport Lisboa e Benfica</v>
      </c>
      <c r="H13" s="78">
        <v>6.0393518518518522E-4</v>
      </c>
      <c r="I13" s="81">
        <f t="shared" si="0"/>
        <v>8.4953703703703732E-5</v>
      </c>
      <c r="J13" s="48"/>
    </row>
    <row r="14" spans="1:10" ht="18" customHeight="1" x14ac:dyDescent="0.25">
      <c r="A14" s="27">
        <v>9</v>
      </c>
      <c r="B14" s="25">
        <v>458</v>
      </c>
      <c r="C14" s="27">
        <f>IFERROR((VLOOKUP(B14,INSCRITOS!A:B,2,0)),"")</f>
        <v>105037</v>
      </c>
      <c r="D14" s="27" t="str">
        <f>IFERROR((VLOOKUP(B14,INSCRITOS!A:C,3,0)),"")</f>
        <v>BENJ</v>
      </c>
      <c r="E14" s="28" t="str">
        <f>IFERROR((VLOOKUP(B14,INSCRITOS!A:D,4,0)),"")</f>
        <v>João Pinhão</v>
      </c>
      <c r="F14" s="27" t="str">
        <f>IFERROR((VLOOKUP(B14,INSCRITOS!A:F,6,0)),"")</f>
        <v>M</v>
      </c>
      <c r="G14" s="75" t="str">
        <f>IFERROR((VLOOKUP(B14,INSCRITOS!A:H,8,0)),"")</f>
        <v>SFRAA TRIATLO</v>
      </c>
      <c r="H14" s="78">
        <v>6.6180555555555556E-4</v>
      </c>
      <c r="I14" s="81">
        <f t="shared" si="0"/>
        <v>1.4282407407407408E-4</v>
      </c>
      <c r="J14" s="48"/>
    </row>
    <row r="15" spans="1:10" ht="18" customHeight="1" x14ac:dyDescent="0.25">
      <c r="A15" s="27">
        <v>10</v>
      </c>
      <c r="B15" s="25">
        <v>348</v>
      </c>
      <c r="C15" s="27">
        <f>IFERROR((VLOOKUP(B15,INSCRITOS!A:B,2,0)),"")</f>
        <v>105009</v>
      </c>
      <c r="D15" s="27" t="str">
        <f>IFERROR((VLOOKUP(B15,INSCRITOS!A:C,3,0)),"")</f>
        <v>BENJ</v>
      </c>
      <c r="E15" s="28" t="str">
        <f>IFERROR((VLOOKUP(B15,INSCRITOS!A:D,4,0)),"")</f>
        <v>David Pacheco</v>
      </c>
      <c r="F15" s="27" t="str">
        <f>IFERROR((VLOOKUP(B15,INSCRITOS!A:F,6,0)),"")</f>
        <v>M</v>
      </c>
      <c r="G15" s="75" t="str">
        <f>IFERROR((VLOOKUP(B15,INSCRITOS!A:H,8,0)),"")</f>
        <v>SFRAA TRIATLO</v>
      </c>
      <c r="H15" s="78">
        <v>6.6620370370370368E-4</v>
      </c>
      <c r="I15" s="81">
        <f t="shared" si="0"/>
        <v>1.472222222222222E-4</v>
      </c>
      <c r="J15" s="48"/>
    </row>
    <row r="16" spans="1:10" ht="18" customHeight="1" x14ac:dyDescent="0.25">
      <c r="A16" s="27">
        <v>11</v>
      </c>
      <c r="B16" s="25">
        <v>1159</v>
      </c>
      <c r="C16" s="27">
        <f>IFERROR((VLOOKUP(B16,INSCRITOS!A:B,2,0)),"")</f>
        <v>105995</v>
      </c>
      <c r="D16" s="27" t="str">
        <f>IFERROR((VLOOKUP(B16,INSCRITOS!A:C,3,0)),"")</f>
        <v>BENJ</v>
      </c>
      <c r="E16" s="28" t="str">
        <f>IFERROR((VLOOKUP(B16,INSCRITOS!A:D,4,0)),"")</f>
        <v>Tobias Bugliolo</v>
      </c>
      <c r="F16" s="27" t="str">
        <f>IFERROR((VLOOKUP(B16,INSCRITOS!A:F,6,0)),"")</f>
        <v>M</v>
      </c>
      <c r="G16" s="75" t="str">
        <f>IFERROR((VLOOKUP(B16,INSCRITOS!A:H,8,0)),"")</f>
        <v>Peniche A. C.</v>
      </c>
      <c r="H16" s="99">
        <v>8.0902777777777787E-4</v>
      </c>
      <c r="I16" s="81">
        <f t="shared" si="0"/>
        <v>2.9004629629629638E-4</v>
      </c>
      <c r="J16" s="48"/>
    </row>
    <row r="17" spans="1:1012" ht="18" customHeight="1" x14ac:dyDescent="0.25">
      <c r="A17" s="27">
        <v>12</v>
      </c>
      <c r="B17" s="25">
        <v>5354</v>
      </c>
      <c r="C17" s="27">
        <f>IFERROR((VLOOKUP(B17,INSCRITOS!A:B,2,0)),"")</f>
        <v>0</v>
      </c>
      <c r="D17" s="27" t="str">
        <f>IFERROR((VLOOKUP(B17,INSCRITOS!A:C,3,0)),"")</f>
        <v>BENJ</v>
      </c>
      <c r="E17" s="28" t="str">
        <f>IFERROR((VLOOKUP(B17,INSCRITOS!A:D,4,0)),"")</f>
        <v>Martim Crispim Morgado</v>
      </c>
      <c r="F17" s="27" t="str">
        <f>IFERROR((VLOOKUP(B17,INSCRITOS!A:F,6,0)),"")</f>
        <v>M</v>
      </c>
      <c r="G17" s="75" t="str">
        <f>IFERROR((VLOOKUP(B17,INSCRITOS!A:H,8,0)),"")</f>
        <v>Sport Lisboa e Benfica/ Não federado</v>
      </c>
      <c r="H17" s="99">
        <v>9.5717592592592599E-4</v>
      </c>
      <c r="I17" s="81">
        <f t="shared" si="0"/>
        <v>4.381944444444445E-4</v>
      </c>
      <c r="J17" s="48"/>
    </row>
    <row r="18" spans="1:1012" ht="18" customHeight="1" x14ac:dyDescent="0.25">
      <c r="A18" s="27">
        <v>13</v>
      </c>
      <c r="B18" s="25">
        <v>81</v>
      </c>
      <c r="C18" s="27">
        <f>IFERROR((VLOOKUP(B18,INSCRITOS!A:B,2,0)),"")</f>
        <v>106627</v>
      </c>
      <c r="D18" s="27" t="str">
        <f>IFERROR((VLOOKUP(B18,INSCRITOS!A:C,3,0)),"")</f>
        <v>BENJ</v>
      </c>
      <c r="E18" s="28" t="str">
        <f>IFERROR((VLOOKUP(B18,INSCRITOS!A:D,4,0)),"")</f>
        <v>João Pedro Mouta</v>
      </c>
      <c r="F18" s="27" t="str">
        <f>IFERROR((VLOOKUP(B18,INSCRITOS!A:F,6,0)),"")</f>
        <v>M</v>
      </c>
      <c r="G18" s="75" t="str">
        <f>IFERROR((VLOOKUP(B18,INSCRITOS!A:H,8,0)),"")</f>
        <v>Outsystems Olímpico de Oeiras</v>
      </c>
      <c r="H18" s="78">
        <v>1.0124999999999999E-3</v>
      </c>
      <c r="I18" s="81">
        <f t="shared" si="0"/>
        <v>4.9351851851851846E-4</v>
      </c>
      <c r="J18" s="48"/>
    </row>
    <row r="19" spans="1:1012" ht="18" customHeight="1" x14ac:dyDescent="0.25">
      <c r="A19" s="27">
        <v>14</v>
      </c>
      <c r="B19" s="25">
        <v>5360</v>
      </c>
      <c r="C19" s="27">
        <f>IFERROR((VLOOKUP(B19,INSCRITOS!A:B,2,0)),"")</f>
        <v>0</v>
      </c>
      <c r="D19" s="27" t="str">
        <f>IFERROR((VLOOKUP(B19,INSCRITOS!A:C,3,0)),"")</f>
        <v>BENJ</v>
      </c>
      <c r="E19" s="28" t="str">
        <f>IFERROR((VLOOKUP(B19,INSCRITOS!A:D,4,0)),"")</f>
        <v>Eduardo Figueira</v>
      </c>
      <c r="F19" s="27" t="str">
        <f>IFERROR((VLOOKUP(B19,INSCRITOS!A:F,6,0)),"")</f>
        <v>M</v>
      </c>
      <c r="G19" s="75" t="str">
        <f>IFERROR((VLOOKUP(B19,INSCRITOS!A:H,8,0)),"")</f>
        <v>Peniche A.C./ Não federado</v>
      </c>
      <c r="H19" s="78">
        <v>1.4988425925925924E-3</v>
      </c>
      <c r="I19" s="81">
        <f t="shared" si="0"/>
        <v>9.7986111111111104E-4</v>
      </c>
      <c r="J19" s="48"/>
    </row>
    <row r="20" spans="1:1012" ht="18" customHeight="1" x14ac:dyDescent="0.25">
      <c r="A20" s="27">
        <v>15</v>
      </c>
      <c r="B20" s="25">
        <v>1427</v>
      </c>
      <c r="C20" s="27">
        <f>IFERROR((VLOOKUP(B20,INSCRITOS!A:B,2,0)),"")</f>
        <v>106528</v>
      </c>
      <c r="D20" s="27" t="str">
        <f>IFERROR((VLOOKUP(B20,INSCRITOS!A:C,3,0)),"")</f>
        <v>BENJ</v>
      </c>
      <c r="E20" s="28" t="str">
        <f>IFERROR((VLOOKUP(B20,INSCRITOS!A:D,4,0)),"")</f>
        <v>Tiago Martiniano</v>
      </c>
      <c r="F20" s="27" t="str">
        <f>IFERROR((VLOOKUP(B20,INSCRITOS!A:F,6,0)),"")</f>
        <v>M</v>
      </c>
      <c r="G20" s="75" t="str">
        <f>IFERROR((VLOOKUP(B20,INSCRITOS!A:H,8,0)),"")</f>
        <v>Peniche A. C.</v>
      </c>
      <c r="H20" s="99">
        <v>4.1666666666666666E-3</v>
      </c>
      <c r="I20" s="81">
        <f t="shared" si="0"/>
        <v>3.6476851851851852E-3</v>
      </c>
      <c r="J20" s="48"/>
    </row>
    <row r="21" spans="1:1012" ht="18" customHeight="1" x14ac:dyDescent="0.25">
      <c r="A21" s="27">
        <v>16</v>
      </c>
      <c r="B21" s="25"/>
      <c r="C21" s="27" t="str">
        <f>IFERROR((VLOOKUP(B21,INSCRITOS!A:B,2,0)),"")</f>
        <v/>
      </c>
      <c r="D21" s="27" t="str">
        <f>IFERROR((VLOOKUP(B21,INSCRITOS!A:C,3,0)),"")</f>
        <v/>
      </c>
      <c r="E21" s="28" t="str">
        <f>IFERROR((VLOOKUP(B21,INSCRITOS!A:D,4,0)),"")</f>
        <v/>
      </c>
      <c r="F21" s="27" t="str">
        <f>IFERROR((VLOOKUP(B21,INSCRITOS!A:F,6,0)),"")</f>
        <v/>
      </c>
      <c r="G21" s="75" t="str">
        <f>IFERROR((VLOOKUP(B21,INSCRITOS!A:H,8,0)),"")</f>
        <v/>
      </c>
      <c r="H21" s="27"/>
      <c r="I21" s="27"/>
      <c r="J21" s="48"/>
    </row>
    <row r="22" spans="1:1012" ht="18" customHeight="1" x14ac:dyDescent="0.25">
      <c r="A22" s="2"/>
      <c r="B22" s="22"/>
      <c r="C22" s="2"/>
      <c r="D22" s="2"/>
      <c r="F22" s="2"/>
      <c r="J22" s="7"/>
    </row>
    <row r="23" spans="1:1012" ht="18" customHeight="1" x14ac:dyDescent="0.25">
      <c r="A23" s="2"/>
      <c r="C23" s="2"/>
      <c r="D23" s="2"/>
      <c r="F23" s="2"/>
    </row>
    <row r="24" spans="1:1012" ht="18" customHeight="1" x14ac:dyDescent="0.25">
      <c r="A24" s="24" t="s">
        <v>12</v>
      </c>
      <c r="B24" s="24"/>
      <c r="C24" s="24"/>
      <c r="D24" s="24"/>
      <c r="E24" s="24"/>
      <c r="F24" s="24"/>
      <c r="G24" s="24"/>
      <c r="J24" s="24"/>
    </row>
    <row r="25" spans="1:1012" ht="31.5" x14ac:dyDescent="0.25">
      <c r="A25" s="4" t="s">
        <v>9</v>
      </c>
      <c r="B25" s="20" t="s">
        <v>0</v>
      </c>
      <c r="C25" s="4" t="s">
        <v>1</v>
      </c>
      <c r="D25" s="4" t="s">
        <v>2</v>
      </c>
      <c r="E25" s="4" t="s">
        <v>3</v>
      </c>
      <c r="F25" s="4" t="s">
        <v>5</v>
      </c>
      <c r="G25" s="4" t="s">
        <v>7</v>
      </c>
      <c r="H25" s="76" t="s">
        <v>120</v>
      </c>
      <c r="I25" s="77" t="s">
        <v>121</v>
      </c>
      <c r="J25" s="55" t="s">
        <v>11</v>
      </c>
    </row>
    <row r="26" spans="1:1012" s="15" customFormat="1" ht="18" customHeight="1" x14ac:dyDescent="0.25">
      <c r="A26" s="8">
        <v>1</v>
      </c>
      <c r="B26" s="26">
        <v>760</v>
      </c>
      <c r="C26" s="1">
        <f>IFERROR((VLOOKUP(B26,INSCRITOS!A:B,2,0)),"")</f>
        <v>105187</v>
      </c>
      <c r="D26" s="1" t="str">
        <f>IFERROR((VLOOKUP(B26,INSCRITOS!A:C,3,0)),"")</f>
        <v>BENJ</v>
      </c>
      <c r="E26" s="5" t="str">
        <f>IFERROR((VLOOKUP(B26,INSCRITOS!A:D,4,0)),"")</f>
        <v>Sofia Margarido</v>
      </c>
      <c r="F26" s="1" t="str">
        <f>IFERROR((VLOOKUP(B26,INSCRITOS!A:F,6,0)),"")</f>
        <v>F</v>
      </c>
      <c r="G26" s="5" t="str">
        <f>IFERROR((VLOOKUP(B26,INSCRITOS!A:H,8,0)),"")</f>
        <v>Sport Lisboa e Benfica/ Não federado</v>
      </c>
      <c r="H26" s="78">
        <v>5.2777777777777773E-4</v>
      </c>
      <c r="I26" s="78"/>
      <c r="J26" s="48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</row>
    <row r="27" spans="1:1012" s="15" customFormat="1" ht="18" customHeight="1" x14ac:dyDescent="0.25">
      <c r="A27" s="8">
        <v>2</v>
      </c>
      <c r="B27" s="26">
        <v>120</v>
      </c>
      <c r="C27" s="1">
        <f>IFERROR((VLOOKUP(B27,INSCRITOS!A:B,2,0)),"")</f>
        <v>0</v>
      </c>
      <c r="D27" s="1" t="str">
        <f>IFERROR((VLOOKUP(B27,INSCRITOS!A:C,3,0)),"")</f>
        <v>BENJ</v>
      </c>
      <c r="E27" s="5" t="str">
        <f>IFERROR((VLOOKUP(B27,INSCRITOS!A:D,4,0)),"")</f>
        <v>Inês Pedro</v>
      </c>
      <c r="F27" s="1" t="str">
        <f>IFERROR((VLOOKUP(B27,INSCRITOS!A:F,6,0)),"")</f>
        <v>F</v>
      </c>
      <c r="G27" s="5" t="str">
        <f>IFERROR((VLOOKUP(B27,INSCRITOS!A:H,8,0)),"")</f>
        <v>SFRAA TRIATLO/ Não federado</v>
      </c>
      <c r="H27" s="78">
        <v>5.9374999999999999E-4</v>
      </c>
      <c r="I27" s="81">
        <f>H27-$H$26</f>
        <v>6.5972222222222257E-5</v>
      </c>
      <c r="J27" s="48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</row>
    <row r="28" spans="1:1012" s="15" customFormat="1" ht="18" customHeight="1" x14ac:dyDescent="0.25">
      <c r="A28" s="8">
        <v>3</v>
      </c>
      <c r="B28" s="26">
        <v>313</v>
      </c>
      <c r="C28" s="1">
        <f>IFERROR((VLOOKUP(B28,INSCRITOS!A:B,2,0)),"")</f>
        <v>104488</v>
      </c>
      <c r="D28" s="1" t="str">
        <f>IFERROR((VLOOKUP(B28,INSCRITOS!A:C,3,0)),"")</f>
        <v>BENJ</v>
      </c>
      <c r="E28" s="5" t="str">
        <f>IFERROR((VLOOKUP(B28,INSCRITOS!A:D,4,0)),"")</f>
        <v>Vânia Pereira Crispim</v>
      </c>
      <c r="F28" s="1" t="str">
        <f>IFERROR((VLOOKUP(B28,INSCRITOS!A:F,6,0)),"")</f>
        <v>F</v>
      </c>
      <c r="G28" s="5" t="str">
        <f>IFERROR((VLOOKUP(B28,INSCRITOS!A:H,8,0)),"")</f>
        <v>Sport Lisboa e Benfica</v>
      </c>
      <c r="H28" s="78">
        <v>6.3888888888888893E-4</v>
      </c>
      <c r="I28" s="81">
        <f t="shared" ref="I28:I34" si="1">H28-$H$26</f>
        <v>1.111111111111112E-4</v>
      </c>
      <c r="J28" s="48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</row>
    <row r="29" spans="1:1012" s="15" customFormat="1" ht="18" customHeight="1" x14ac:dyDescent="0.25">
      <c r="A29" s="8">
        <v>4</v>
      </c>
      <c r="B29" s="26">
        <v>54</v>
      </c>
      <c r="C29" s="1">
        <f>IFERROR((VLOOKUP(B29,INSCRITOS!A:B,2,0)),"")</f>
        <v>106429</v>
      </c>
      <c r="D29" s="1" t="str">
        <f>IFERROR((VLOOKUP(B29,INSCRITOS!A:C,3,0)),"")</f>
        <v>BENJ</v>
      </c>
      <c r="E29" s="5" t="str">
        <f>IFERROR((VLOOKUP(B29,INSCRITOS!A:D,4,0)),"")</f>
        <v>Ema Vieira</v>
      </c>
      <c r="F29" s="1" t="str">
        <f>IFERROR((VLOOKUP(B29,INSCRITOS!A:F,6,0)),"")</f>
        <v>F</v>
      </c>
      <c r="G29" s="5" t="str">
        <f>IFERROR((VLOOKUP(B29,INSCRITOS!A:H,8,0)),"")</f>
        <v>Outsystems Olímpico de Oeiras</v>
      </c>
      <c r="H29" s="78">
        <v>7.1064814814814819E-4</v>
      </c>
      <c r="I29" s="81">
        <f t="shared" si="1"/>
        <v>1.8287037037037046E-4</v>
      </c>
      <c r="J29" s="48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</row>
    <row r="30" spans="1:1012" s="15" customFormat="1" ht="18" customHeight="1" x14ac:dyDescent="0.25">
      <c r="A30" s="8">
        <v>5</v>
      </c>
      <c r="B30" s="26">
        <v>1336</v>
      </c>
      <c r="C30" s="1">
        <f>IFERROR((VLOOKUP(B30,INSCRITOS!A:B,2,0)),"")</f>
        <v>105419</v>
      </c>
      <c r="D30" s="1" t="str">
        <f>IFERROR((VLOOKUP(B30,INSCRITOS!A:C,3,0)),"")</f>
        <v>BENJ</v>
      </c>
      <c r="E30" s="5" t="str">
        <f>IFERROR((VLOOKUP(B30,INSCRITOS!A:D,4,0)),"")</f>
        <v>Inês Canhoto</v>
      </c>
      <c r="F30" s="1" t="str">
        <f>IFERROR((VLOOKUP(B30,INSCRITOS!A:F,6,0)),"")</f>
        <v>F</v>
      </c>
      <c r="G30" s="5" t="str">
        <f>IFERROR((VLOOKUP(B30,INSCRITOS!A:H,8,0)),"")</f>
        <v>Clube de Natação da Amadora</v>
      </c>
      <c r="H30" s="78">
        <v>7.256944444444445E-4</v>
      </c>
      <c r="I30" s="81">
        <f t="shared" si="1"/>
        <v>1.9791666666666677E-4</v>
      </c>
      <c r="J30" s="48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  <c r="ALW30" s="12"/>
      <c r="ALX30" s="12"/>
    </row>
    <row r="31" spans="1:1012" s="15" customFormat="1" ht="18" customHeight="1" x14ac:dyDescent="0.25">
      <c r="A31" s="8">
        <v>6</v>
      </c>
      <c r="B31" s="26">
        <v>1035</v>
      </c>
      <c r="C31" s="1">
        <f>IFERROR((VLOOKUP(B31,INSCRITOS!A:B,2,0)),"")</f>
        <v>105703</v>
      </c>
      <c r="D31" s="1" t="str">
        <f>IFERROR((VLOOKUP(B31,INSCRITOS!A:C,3,0)),"")</f>
        <v>BENJ</v>
      </c>
      <c r="E31" s="5" t="str">
        <f>IFERROR((VLOOKUP(B31,INSCRITOS!A:D,4,0)),"")</f>
        <v>Leonor Santos</v>
      </c>
      <c r="F31" s="1" t="str">
        <f>IFERROR((VLOOKUP(B31,INSCRITOS!A:F,6,0)),"")</f>
        <v>F</v>
      </c>
      <c r="G31" s="5" t="str">
        <f>IFERROR((VLOOKUP(B31,INSCRITOS!A:H,8,0)),"")</f>
        <v>SFRAA TRIATLO</v>
      </c>
      <c r="H31" s="78">
        <v>7.7777777777777784E-4</v>
      </c>
      <c r="I31" s="81">
        <f t="shared" si="1"/>
        <v>2.5000000000000011E-4</v>
      </c>
      <c r="J31" s="48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</row>
    <row r="32" spans="1:1012" s="15" customFormat="1" ht="18" customHeight="1" x14ac:dyDescent="0.25">
      <c r="A32" s="8">
        <v>7</v>
      </c>
      <c r="B32" s="26">
        <v>1403</v>
      </c>
      <c r="C32" s="1">
        <f>IFERROR((VLOOKUP(B32,INSCRITOS!A:B,2,0)),"")</f>
        <v>0</v>
      </c>
      <c r="D32" s="1" t="str">
        <f>IFERROR((VLOOKUP(B32,INSCRITOS!A:C,3,0)),"")</f>
        <v>BENJ</v>
      </c>
      <c r="E32" s="5" t="str">
        <f>IFERROR((VLOOKUP(B32,INSCRITOS!A:D,4,0)),"")</f>
        <v>Yasmin Oliveira</v>
      </c>
      <c r="F32" s="1" t="str">
        <f>IFERROR((VLOOKUP(B32,INSCRITOS!A:F,6,0)),"")</f>
        <v>F</v>
      </c>
      <c r="G32" s="5" t="str">
        <f>IFERROR((VLOOKUP(B32,INSCRITOS!A:H,8,0)),"")</f>
        <v>Outsystems Olímpico de Oeiras/ Não federado</v>
      </c>
      <c r="H32" s="78">
        <v>7.9861111111111105E-4</v>
      </c>
      <c r="I32" s="81">
        <f t="shared" si="1"/>
        <v>2.7083333333333332E-4</v>
      </c>
      <c r="J32" s="48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</row>
    <row r="33" spans="1:1012" s="15" customFormat="1" ht="18" customHeight="1" x14ac:dyDescent="0.25">
      <c r="A33" s="8">
        <v>8</v>
      </c>
      <c r="B33" s="26">
        <v>5319</v>
      </c>
      <c r="C33" s="1">
        <f>IFERROR((VLOOKUP(B33,INSCRITOS!A:B,2,0)),"")</f>
        <v>0</v>
      </c>
      <c r="D33" s="1" t="str">
        <f>IFERROR((VLOOKUP(B33,INSCRITOS!A:C,3,0)),"")</f>
        <v>BENJ</v>
      </c>
      <c r="E33" s="5" t="str">
        <f>IFERROR((VLOOKUP(B33,INSCRITOS!A:D,4,0)),"")</f>
        <v>Patrícia Kosovan</v>
      </c>
      <c r="F33" s="1" t="str">
        <f>IFERROR((VLOOKUP(B33,INSCRITOS!A:F,6,0)),"")</f>
        <v>F</v>
      </c>
      <c r="G33" s="5" t="str">
        <f>IFERROR((VLOOKUP(B33,INSCRITOS!A:H,8,0)),"")</f>
        <v>Clube de Natação da Amadora/ Não federado</v>
      </c>
      <c r="H33" s="78">
        <v>8.0671296296296296E-4</v>
      </c>
      <c r="I33" s="81">
        <f t="shared" si="1"/>
        <v>2.7893518518518523E-4</v>
      </c>
      <c r="J33" s="48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</row>
    <row r="34" spans="1:1012" s="15" customFormat="1" ht="18" customHeight="1" x14ac:dyDescent="0.25">
      <c r="A34" s="8">
        <v>9</v>
      </c>
      <c r="B34" s="26">
        <v>5350</v>
      </c>
      <c r="C34" s="1">
        <f>IFERROR((VLOOKUP(B34,INSCRITOS!A:B,2,0)),"")</f>
        <v>0</v>
      </c>
      <c r="D34" s="1" t="str">
        <f>IFERROR((VLOOKUP(B34,INSCRITOS!A:C,3,0)),"")</f>
        <v>BENJ</v>
      </c>
      <c r="E34" s="5" t="str">
        <f>IFERROR((VLOOKUP(B34,INSCRITOS!A:D,4,0)),"")</f>
        <v>Marta Silva</v>
      </c>
      <c r="F34" s="1" t="str">
        <f>IFERROR((VLOOKUP(B34,INSCRITOS!A:F,6,0)),"")</f>
        <v>F</v>
      </c>
      <c r="G34" s="5" t="str">
        <f>IFERROR((VLOOKUP(B34,INSCRITOS!A:H,8,0)),"")</f>
        <v>Não federado</v>
      </c>
      <c r="H34" s="78">
        <v>1.0648148148148147E-3</v>
      </c>
      <c r="I34" s="81">
        <f t="shared" si="1"/>
        <v>5.3703703703703693E-4</v>
      </c>
      <c r="J34" s="48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  <c r="ALW34" s="12"/>
      <c r="ALX34" s="12"/>
    </row>
    <row r="35" spans="1:1012" s="15" customFormat="1" ht="18" customHeight="1" x14ac:dyDescent="0.25">
      <c r="A35" s="8">
        <v>10</v>
      </c>
      <c r="B35" s="26"/>
      <c r="C35" s="1" t="str">
        <f>IFERROR((VLOOKUP(B35,INSCRITOS!A:B,2,0)),"")</f>
        <v/>
      </c>
      <c r="D35" s="1" t="str">
        <f>IFERROR((VLOOKUP(B35,INSCRITOS!A:C,3,0)),"")</f>
        <v/>
      </c>
      <c r="E35" s="5" t="str">
        <f>IFERROR((VLOOKUP(B35,INSCRITOS!A:D,4,0)),"")</f>
        <v/>
      </c>
      <c r="F35" s="1" t="str">
        <f>IFERROR((VLOOKUP(B35,INSCRITOS!A:F,6,0)),"")</f>
        <v/>
      </c>
      <c r="G35" s="5" t="str">
        <f>IFERROR((VLOOKUP(B35,INSCRITOS!A:H,8,0)),"")</f>
        <v/>
      </c>
      <c r="H35" s="78"/>
      <c r="I35" s="81"/>
      <c r="J35" s="48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</row>
    <row r="36" spans="1:1012" s="15" customFormat="1" ht="18" customHeight="1" x14ac:dyDescent="0.25">
      <c r="A36" s="56"/>
      <c r="B36" s="57"/>
      <c r="C36" s="2"/>
      <c r="D36" s="2"/>
      <c r="E36" s="6"/>
      <c r="F36" s="2"/>
      <c r="G36" s="6"/>
      <c r="H36" s="11"/>
      <c r="I36" s="11"/>
      <c r="J36" s="5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RR36" s="12"/>
      <c r="RS36" s="12"/>
      <c r="RT36" s="12"/>
      <c r="RU36" s="12"/>
      <c r="RV36" s="12"/>
      <c r="RW36" s="12"/>
      <c r="RX36" s="12"/>
      <c r="RY36" s="12"/>
      <c r="RZ36" s="12"/>
      <c r="SA36" s="12"/>
      <c r="SB36" s="12"/>
      <c r="SC36" s="12"/>
      <c r="SD36" s="12"/>
      <c r="SE36" s="12"/>
      <c r="SF36" s="12"/>
      <c r="SG36" s="12"/>
      <c r="SH36" s="12"/>
      <c r="SI36" s="12"/>
      <c r="SJ36" s="12"/>
      <c r="SK36" s="12"/>
      <c r="SL36" s="12"/>
      <c r="SM36" s="12"/>
      <c r="SN36" s="12"/>
      <c r="SO36" s="12"/>
      <c r="SP36" s="12"/>
      <c r="SQ36" s="12"/>
      <c r="SR36" s="12"/>
      <c r="SS36" s="12"/>
      <c r="ST36" s="12"/>
      <c r="SU36" s="12"/>
      <c r="SV36" s="12"/>
      <c r="SW36" s="12"/>
      <c r="SX36" s="12"/>
      <c r="SY36" s="12"/>
      <c r="SZ36" s="12"/>
      <c r="TA36" s="12"/>
      <c r="TB36" s="12"/>
      <c r="TC36" s="12"/>
      <c r="TD36" s="12"/>
      <c r="TE36" s="12"/>
      <c r="TF36" s="12"/>
      <c r="TG36" s="12"/>
      <c r="TH36" s="12"/>
      <c r="TI36" s="12"/>
      <c r="TJ36" s="12"/>
      <c r="TK36" s="12"/>
      <c r="TL36" s="12"/>
      <c r="TM36" s="12"/>
      <c r="TN36" s="12"/>
      <c r="TO36" s="12"/>
      <c r="TP36" s="12"/>
      <c r="TQ36" s="12"/>
      <c r="TR36" s="12"/>
      <c r="TS36" s="12"/>
      <c r="TT36" s="12"/>
      <c r="TU36" s="12"/>
      <c r="TV36" s="12"/>
      <c r="TW36" s="12"/>
      <c r="TX36" s="12"/>
      <c r="TY36" s="12"/>
      <c r="TZ36" s="12"/>
      <c r="UA36" s="12"/>
      <c r="UB36" s="12"/>
      <c r="UC36" s="12"/>
      <c r="UD36" s="12"/>
      <c r="UE36" s="12"/>
      <c r="UF36" s="12"/>
      <c r="UG36" s="12"/>
      <c r="UH36" s="12"/>
      <c r="UI36" s="12"/>
      <c r="UJ36" s="12"/>
      <c r="UK36" s="12"/>
      <c r="UL36" s="12"/>
      <c r="UM36" s="12"/>
      <c r="UN36" s="12"/>
      <c r="UO36" s="12"/>
      <c r="UP36" s="12"/>
      <c r="UQ36" s="12"/>
      <c r="UR36" s="12"/>
      <c r="US36" s="12"/>
      <c r="UT36" s="12"/>
      <c r="UU36" s="12"/>
      <c r="UV36" s="12"/>
      <c r="UW36" s="12"/>
      <c r="UX36" s="12"/>
      <c r="UY36" s="12"/>
      <c r="UZ36" s="12"/>
      <c r="VA36" s="12"/>
      <c r="VB36" s="12"/>
      <c r="VC36" s="12"/>
      <c r="VD36" s="12"/>
      <c r="VE36" s="12"/>
      <c r="VF36" s="12"/>
      <c r="VG36" s="12"/>
      <c r="VH36" s="12"/>
      <c r="VI36" s="12"/>
      <c r="VJ36" s="12"/>
      <c r="VK36" s="12"/>
      <c r="VL36" s="12"/>
      <c r="VM36" s="12"/>
      <c r="VN36" s="12"/>
      <c r="VO36" s="12"/>
      <c r="VP36" s="12"/>
      <c r="VQ36" s="12"/>
      <c r="VR36" s="12"/>
      <c r="VS36" s="12"/>
      <c r="VT36" s="12"/>
      <c r="VU36" s="12"/>
      <c r="VV36" s="12"/>
      <c r="VW36" s="12"/>
      <c r="VX36" s="12"/>
      <c r="VY36" s="12"/>
      <c r="VZ36" s="12"/>
      <c r="WA36" s="12"/>
      <c r="WB36" s="12"/>
      <c r="WC36" s="12"/>
      <c r="WD36" s="12"/>
      <c r="WE36" s="12"/>
      <c r="WF36" s="12"/>
      <c r="WG36" s="12"/>
      <c r="WH36" s="12"/>
      <c r="WI36" s="12"/>
      <c r="WJ36" s="12"/>
      <c r="WK36" s="12"/>
      <c r="WL36" s="12"/>
      <c r="WM36" s="12"/>
      <c r="WN36" s="12"/>
      <c r="WO36" s="12"/>
      <c r="WP36" s="12"/>
      <c r="WQ36" s="12"/>
      <c r="WR36" s="12"/>
      <c r="WS36" s="12"/>
      <c r="WT36" s="12"/>
      <c r="WU36" s="12"/>
      <c r="WV36" s="12"/>
      <c r="WW36" s="12"/>
      <c r="WX36" s="12"/>
      <c r="WY36" s="12"/>
      <c r="WZ36" s="12"/>
      <c r="XA36" s="12"/>
      <c r="XB36" s="12"/>
      <c r="XC36" s="12"/>
      <c r="XD36" s="12"/>
      <c r="XE36" s="12"/>
      <c r="XF36" s="12"/>
      <c r="XG36" s="12"/>
      <c r="XH36" s="12"/>
      <c r="XI36" s="12"/>
      <c r="XJ36" s="12"/>
      <c r="XK36" s="12"/>
      <c r="XL36" s="12"/>
      <c r="XM36" s="12"/>
      <c r="XN36" s="12"/>
      <c r="XO36" s="12"/>
      <c r="XP36" s="12"/>
      <c r="XQ36" s="12"/>
      <c r="XR36" s="12"/>
      <c r="XS36" s="12"/>
      <c r="XT36" s="12"/>
      <c r="XU36" s="12"/>
      <c r="XV36" s="12"/>
      <c r="XW36" s="12"/>
      <c r="XX36" s="12"/>
      <c r="XY36" s="12"/>
      <c r="XZ36" s="12"/>
      <c r="YA36" s="12"/>
      <c r="YB36" s="12"/>
      <c r="YC36" s="12"/>
      <c r="YD36" s="12"/>
      <c r="YE36" s="12"/>
      <c r="YF36" s="12"/>
      <c r="YG36" s="12"/>
      <c r="YH36" s="12"/>
      <c r="YI36" s="12"/>
      <c r="YJ36" s="12"/>
      <c r="YK36" s="12"/>
      <c r="YL36" s="12"/>
      <c r="YM36" s="12"/>
      <c r="YN36" s="12"/>
      <c r="YO36" s="12"/>
      <c r="YP36" s="12"/>
      <c r="YQ36" s="12"/>
      <c r="YR36" s="12"/>
      <c r="YS36" s="12"/>
      <c r="YT36" s="12"/>
      <c r="YU36" s="12"/>
      <c r="YV36" s="12"/>
      <c r="YW36" s="12"/>
      <c r="YX36" s="12"/>
      <c r="YY36" s="12"/>
      <c r="YZ36" s="12"/>
      <c r="ZA36" s="12"/>
      <c r="ZB36" s="12"/>
      <c r="ZC36" s="12"/>
      <c r="ZD36" s="12"/>
      <c r="ZE36" s="12"/>
      <c r="ZF36" s="12"/>
      <c r="ZG36" s="12"/>
      <c r="ZH36" s="12"/>
      <c r="ZI36" s="12"/>
      <c r="ZJ36" s="12"/>
      <c r="ZK36" s="12"/>
      <c r="ZL36" s="12"/>
      <c r="ZM36" s="12"/>
      <c r="ZN36" s="12"/>
      <c r="ZO36" s="12"/>
      <c r="ZP36" s="12"/>
      <c r="ZQ36" s="12"/>
      <c r="ZR36" s="12"/>
      <c r="ZS36" s="12"/>
      <c r="ZT36" s="12"/>
      <c r="ZU36" s="12"/>
      <c r="ZV36" s="12"/>
      <c r="ZW36" s="12"/>
      <c r="ZX36" s="12"/>
      <c r="ZY36" s="12"/>
      <c r="ZZ36" s="12"/>
      <c r="AAA36" s="12"/>
      <c r="AAB36" s="12"/>
      <c r="AAC36" s="12"/>
      <c r="AAD36" s="12"/>
      <c r="AAE36" s="12"/>
      <c r="AAF36" s="12"/>
      <c r="AAG36" s="12"/>
      <c r="AAH36" s="12"/>
      <c r="AAI36" s="12"/>
      <c r="AAJ36" s="12"/>
      <c r="AAK36" s="12"/>
      <c r="AAL36" s="12"/>
      <c r="AAM36" s="12"/>
      <c r="AAN36" s="12"/>
      <c r="AAO36" s="12"/>
      <c r="AAP36" s="12"/>
      <c r="AAQ36" s="12"/>
      <c r="AAR36" s="12"/>
      <c r="AAS36" s="12"/>
      <c r="AAT36" s="12"/>
      <c r="AAU36" s="12"/>
      <c r="AAV36" s="12"/>
      <c r="AAW36" s="12"/>
      <c r="AAX36" s="12"/>
      <c r="AAY36" s="12"/>
      <c r="AAZ36" s="12"/>
      <c r="ABA36" s="12"/>
      <c r="ABB36" s="12"/>
      <c r="ABC36" s="12"/>
      <c r="ABD36" s="12"/>
      <c r="ABE36" s="12"/>
      <c r="ABF36" s="12"/>
      <c r="ABG36" s="12"/>
      <c r="ABH36" s="12"/>
      <c r="ABI36" s="12"/>
      <c r="ABJ36" s="12"/>
      <c r="ABK36" s="12"/>
      <c r="ABL36" s="12"/>
      <c r="ABM36" s="12"/>
      <c r="ABN36" s="12"/>
      <c r="ABO36" s="12"/>
      <c r="ABP36" s="12"/>
      <c r="ABQ36" s="12"/>
      <c r="ABR36" s="12"/>
      <c r="ABS36" s="12"/>
      <c r="ABT36" s="12"/>
      <c r="ABU36" s="12"/>
      <c r="ABV36" s="12"/>
      <c r="ABW36" s="12"/>
      <c r="ABX36" s="12"/>
      <c r="ABY36" s="12"/>
      <c r="ABZ36" s="12"/>
      <c r="ACA36" s="12"/>
      <c r="ACB36" s="12"/>
      <c r="ACC36" s="12"/>
      <c r="ACD36" s="12"/>
      <c r="ACE36" s="12"/>
      <c r="ACF36" s="12"/>
      <c r="ACG36" s="12"/>
      <c r="ACH36" s="12"/>
      <c r="ACI36" s="12"/>
      <c r="ACJ36" s="12"/>
      <c r="ACK36" s="12"/>
      <c r="ACL36" s="12"/>
      <c r="ACM36" s="12"/>
      <c r="ACN36" s="12"/>
      <c r="ACO36" s="12"/>
      <c r="ACP36" s="12"/>
      <c r="ACQ36" s="12"/>
      <c r="ACR36" s="12"/>
      <c r="ACS36" s="12"/>
      <c r="ACT36" s="12"/>
      <c r="ACU36" s="12"/>
      <c r="ACV36" s="12"/>
      <c r="ACW36" s="12"/>
      <c r="ACX36" s="12"/>
      <c r="ACY36" s="12"/>
      <c r="ACZ36" s="12"/>
      <c r="ADA36" s="12"/>
      <c r="ADB36" s="12"/>
      <c r="ADC36" s="12"/>
      <c r="ADD36" s="12"/>
      <c r="ADE36" s="12"/>
      <c r="ADF36" s="12"/>
      <c r="ADG36" s="12"/>
      <c r="ADH36" s="12"/>
      <c r="ADI36" s="12"/>
      <c r="ADJ36" s="12"/>
      <c r="ADK36" s="12"/>
      <c r="ADL36" s="12"/>
      <c r="ADM36" s="12"/>
      <c r="ADN36" s="12"/>
      <c r="ADO36" s="12"/>
      <c r="ADP36" s="12"/>
      <c r="ADQ36" s="12"/>
      <c r="ADR36" s="12"/>
      <c r="ADS36" s="12"/>
      <c r="ADT36" s="12"/>
      <c r="ADU36" s="12"/>
      <c r="ADV36" s="12"/>
      <c r="ADW36" s="12"/>
      <c r="ADX36" s="12"/>
      <c r="ADY36" s="12"/>
      <c r="ADZ36" s="12"/>
      <c r="AEA36" s="12"/>
      <c r="AEB36" s="12"/>
      <c r="AEC36" s="12"/>
      <c r="AED36" s="12"/>
      <c r="AEE36" s="12"/>
      <c r="AEF36" s="12"/>
      <c r="AEG36" s="12"/>
      <c r="AEH36" s="12"/>
      <c r="AEI36" s="12"/>
      <c r="AEJ36" s="12"/>
      <c r="AEK36" s="12"/>
      <c r="AEL36" s="12"/>
      <c r="AEM36" s="12"/>
      <c r="AEN36" s="12"/>
      <c r="AEO36" s="12"/>
      <c r="AEP36" s="12"/>
      <c r="AEQ36" s="12"/>
      <c r="AER36" s="12"/>
      <c r="AES36" s="12"/>
      <c r="AET36" s="12"/>
      <c r="AEU36" s="12"/>
      <c r="AEV36" s="12"/>
      <c r="AEW36" s="12"/>
      <c r="AEX36" s="12"/>
      <c r="AEY36" s="12"/>
      <c r="AEZ36" s="12"/>
      <c r="AFA36" s="12"/>
      <c r="AFB36" s="12"/>
      <c r="AFC36" s="12"/>
      <c r="AFD36" s="12"/>
      <c r="AFE36" s="12"/>
      <c r="AFF36" s="12"/>
      <c r="AFG36" s="12"/>
      <c r="AFH36" s="12"/>
      <c r="AFI36" s="12"/>
      <c r="AFJ36" s="12"/>
      <c r="AFK36" s="12"/>
      <c r="AFL36" s="12"/>
      <c r="AFM36" s="12"/>
      <c r="AFN36" s="12"/>
      <c r="AFO36" s="12"/>
      <c r="AFP36" s="12"/>
      <c r="AFQ36" s="12"/>
      <c r="AFR36" s="12"/>
      <c r="AFS36" s="12"/>
      <c r="AFT36" s="12"/>
      <c r="AFU36" s="12"/>
      <c r="AFV36" s="12"/>
      <c r="AFW36" s="12"/>
      <c r="AFX36" s="12"/>
      <c r="AFY36" s="12"/>
      <c r="AFZ36" s="12"/>
      <c r="AGA36" s="12"/>
      <c r="AGB36" s="12"/>
      <c r="AGC36" s="12"/>
      <c r="AGD36" s="12"/>
      <c r="AGE36" s="12"/>
      <c r="AGF36" s="12"/>
      <c r="AGG36" s="12"/>
      <c r="AGH36" s="12"/>
      <c r="AGI36" s="12"/>
      <c r="AGJ36" s="12"/>
      <c r="AGK36" s="12"/>
      <c r="AGL36" s="12"/>
      <c r="AGM36" s="12"/>
      <c r="AGN36" s="12"/>
      <c r="AGO36" s="12"/>
      <c r="AGP36" s="12"/>
      <c r="AGQ36" s="12"/>
      <c r="AGR36" s="12"/>
      <c r="AGS36" s="12"/>
      <c r="AGT36" s="12"/>
      <c r="AGU36" s="12"/>
      <c r="AGV36" s="12"/>
      <c r="AGW36" s="12"/>
      <c r="AGX36" s="12"/>
      <c r="AGY36" s="12"/>
      <c r="AGZ36" s="12"/>
      <c r="AHA36" s="12"/>
      <c r="AHB36" s="12"/>
      <c r="AHC36" s="12"/>
      <c r="AHD36" s="12"/>
      <c r="AHE36" s="12"/>
      <c r="AHF36" s="12"/>
      <c r="AHG36" s="12"/>
      <c r="AHH36" s="12"/>
      <c r="AHI36" s="12"/>
      <c r="AHJ36" s="12"/>
      <c r="AHK36" s="12"/>
      <c r="AHL36" s="12"/>
      <c r="AHM36" s="12"/>
      <c r="AHN36" s="12"/>
      <c r="AHO36" s="12"/>
      <c r="AHP36" s="12"/>
      <c r="AHQ36" s="12"/>
      <c r="AHR36" s="12"/>
      <c r="AHS36" s="12"/>
      <c r="AHT36" s="12"/>
      <c r="AHU36" s="12"/>
      <c r="AHV36" s="12"/>
      <c r="AHW36" s="12"/>
      <c r="AHX36" s="12"/>
      <c r="AHY36" s="12"/>
      <c r="AHZ36" s="12"/>
      <c r="AIA36" s="12"/>
      <c r="AIB36" s="12"/>
      <c r="AIC36" s="12"/>
      <c r="AID36" s="12"/>
      <c r="AIE36" s="12"/>
      <c r="AIF36" s="12"/>
      <c r="AIG36" s="12"/>
      <c r="AIH36" s="12"/>
      <c r="AII36" s="12"/>
      <c r="AIJ36" s="12"/>
      <c r="AIK36" s="12"/>
      <c r="AIL36" s="12"/>
      <c r="AIM36" s="12"/>
      <c r="AIN36" s="12"/>
      <c r="AIO36" s="12"/>
      <c r="AIP36" s="12"/>
      <c r="AIQ36" s="12"/>
      <c r="AIR36" s="12"/>
      <c r="AIS36" s="12"/>
      <c r="AIT36" s="12"/>
      <c r="AIU36" s="12"/>
      <c r="AIV36" s="12"/>
      <c r="AIW36" s="12"/>
      <c r="AIX36" s="12"/>
      <c r="AIY36" s="12"/>
      <c r="AIZ36" s="12"/>
      <c r="AJA36" s="12"/>
      <c r="AJB36" s="12"/>
      <c r="AJC36" s="12"/>
      <c r="AJD36" s="12"/>
      <c r="AJE36" s="12"/>
      <c r="AJF36" s="12"/>
      <c r="AJG36" s="12"/>
      <c r="AJH36" s="12"/>
      <c r="AJI36" s="12"/>
      <c r="AJJ36" s="12"/>
      <c r="AJK36" s="12"/>
      <c r="AJL36" s="12"/>
      <c r="AJM36" s="12"/>
      <c r="AJN36" s="12"/>
      <c r="AJO36" s="12"/>
      <c r="AJP36" s="12"/>
      <c r="AJQ36" s="12"/>
      <c r="AJR36" s="12"/>
      <c r="AJS36" s="12"/>
      <c r="AJT36" s="12"/>
      <c r="AJU36" s="12"/>
      <c r="AJV36" s="12"/>
      <c r="AJW36" s="12"/>
      <c r="AJX36" s="12"/>
      <c r="AJY36" s="12"/>
      <c r="AJZ36" s="12"/>
      <c r="AKA36" s="12"/>
      <c r="AKB36" s="12"/>
      <c r="AKC36" s="12"/>
      <c r="AKD36" s="12"/>
      <c r="AKE36" s="12"/>
      <c r="AKF36" s="12"/>
      <c r="AKG36" s="12"/>
      <c r="AKH36" s="12"/>
      <c r="AKI36" s="12"/>
      <c r="AKJ36" s="12"/>
      <c r="AKK36" s="12"/>
      <c r="AKL36" s="12"/>
      <c r="AKM36" s="12"/>
      <c r="AKN36" s="12"/>
      <c r="AKO36" s="12"/>
      <c r="AKP36" s="12"/>
      <c r="AKQ36" s="12"/>
      <c r="AKR36" s="12"/>
      <c r="AKS36" s="12"/>
      <c r="AKT36" s="12"/>
      <c r="AKU36" s="12"/>
      <c r="AKV36" s="12"/>
      <c r="AKW36" s="12"/>
      <c r="AKX36" s="12"/>
      <c r="AKY36" s="12"/>
      <c r="AKZ36" s="12"/>
      <c r="ALA36" s="12"/>
      <c r="ALB36" s="12"/>
      <c r="ALC36" s="12"/>
      <c r="ALD36" s="12"/>
      <c r="ALE36" s="12"/>
      <c r="ALF36" s="12"/>
      <c r="ALG36" s="12"/>
      <c r="ALH36" s="12"/>
      <c r="ALI36" s="12"/>
      <c r="ALJ36" s="12"/>
      <c r="ALK36" s="12"/>
      <c r="ALL36" s="12"/>
      <c r="ALM36" s="12"/>
      <c r="ALN36" s="12"/>
      <c r="ALO36" s="12"/>
      <c r="ALP36" s="12"/>
      <c r="ALQ36" s="12"/>
      <c r="ALR36" s="12"/>
      <c r="ALS36" s="12"/>
      <c r="ALT36" s="12"/>
      <c r="ALU36" s="12"/>
      <c r="ALV36" s="12"/>
      <c r="ALW36" s="12"/>
      <c r="ALX36" s="12"/>
    </row>
    <row r="37" spans="1:1012" ht="18" customHeight="1" x14ac:dyDescent="0.25">
      <c r="A37" s="2"/>
      <c r="C37" s="2"/>
      <c r="D37" s="2"/>
      <c r="F37" s="2"/>
    </row>
    <row r="38" spans="1:1012" ht="18" customHeight="1" x14ac:dyDescent="0.25">
      <c r="A38" s="24" t="s">
        <v>13</v>
      </c>
      <c r="B38" s="24"/>
      <c r="C38" s="24"/>
      <c r="D38" s="24"/>
      <c r="E38" s="24"/>
      <c r="F38" s="24"/>
      <c r="G38" s="24"/>
      <c r="J38" s="24"/>
    </row>
    <row r="39" spans="1:1012" ht="31.5" x14ac:dyDescent="0.25">
      <c r="A39" s="4" t="s">
        <v>9</v>
      </c>
      <c r="B39" s="20" t="s">
        <v>0</v>
      </c>
      <c r="C39" s="4" t="s">
        <v>1</v>
      </c>
      <c r="D39" s="4" t="s">
        <v>2</v>
      </c>
      <c r="E39" s="4" t="s">
        <v>3</v>
      </c>
      <c r="F39" s="4" t="s">
        <v>5</v>
      </c>
      <c r="G39" s="4" t="s">
        <v>7</v>
      </c>
      <c r="H39" s="76" t="s">
        <v>120</v>
      </c>
      <c r="I39" s="77" t="s">
        <v>121</v>
      </c>
      <c r="J39" s="55" t="s">
        <v>11</v>
      </c>
    </row>
    <row r="40" spans="1:1012" ht="18" customHeight="1" x14ac:dyDescent="0.25">
      <c r="A40" s="1">
        <v>1</v>
      </c>
      <c r="B40" s="31">
        <v>104</v>
      </c>
      <c r="C40" s="1">
        <f>IFERROR((VLOOKUP(B40,INSCRITOS!A:B,2,0)),"")</f>
        <v>106601</v>
      </c>
      <c r="D40" s="1" t="str">
        <f>IFERROR((VLOOKUP(B40,INSCRITOS!A:C,3,0)),"")</f>
        <v>INF</v>
      </c>
      <c r="E40" s="5" t="str">
        <f>IFERROR((VLOOKUP(B40,INSCRITOS!A:D,4,0)),"")</f>
        <v>Joao Lombardi</v>
      </c>
      <c r="F40" s="1" t="str">
        <f>IFERROR((VLOOKUP(B40,INSCRITOS!A:F,6,0)),"")</f>
        <v>M</v>
      </c>
      <c r="G40" s="5" t="str">
        <f>IFERROR((VLOOKUP(B40,INSCRITOS!A:H,8,0)),"")</f>
        <v>Sporting Clube de Portugal</v>
      </c>
      <c r="H40" s="78">
        <v>9.8263888888888901E-4</v>
      </c>
      <c r="I40" s="81">
        <f t="shared" ref="I40:I63" si="2">H40-$H$40</f>
        <v>0</v>
      </c>
      <c r="J40" s="49"/>
    </row>
    <row r="41" spans="1:1012" ht="18" customHeight="1" x14ac:dyDescent="0.25">
      <c r="A41" s="1">
        <v>2</v>
      </c>
      <c r="B41" s="31">
        <v>1031</v>
      </c>
      <c r="C41" s="1">
        <f>IFERROR((VLOOKUP(B41,INSCRITOS!A:B,2,0)),"")</f>
        <v>105583</v>
      </c>
      <c r="D41" s="1" t="str">
        <f>IFERROR((VLOOKUP(B41,INSCRITOS!A:C,3,0)),"")</f>
        <v>INF</v>
      </c>
      <c r="E41" s="5" t="str">
        <f>IFERROR((VLOOKUP(B41,INSCRITOS!A:D,4,0)),"")</f>
        <v>Salvador Ribeiro</v>
      </c>
      <c r="F41" s="1" t="str">
        <f>IFERROR((VLOOKUP(B41,INSCRITOS!A:F,6,0)),"")</f>
        <v>M</v>
      </c>
      <c r="G41" s="5" t="str">
        <f>IFERROR((VLOOKUP(B41,INSCRITOS!A:H,8,0)),"")</f>
        <v>Outsystems Olímpico de Oeiras</v>
      </c>
      <c r="H41" s="78">
        <v>9.9421296296296302E-4</v>
      </c>
      <c r="I41" s="81">
        <f t="shared" si="2"/>
        <v>1.1574074074074004E-5</v>
      </c>
      <c r="J41" s="49"/>
    </row>
    <row r="42" spans="1:1012" ht="18" customHeight="1" x14ac:dyDescent="0.25">
      <c r="A42" s="1">
        <v>3</v>
      </c>
      <c r="B42" s="31">
        <v>852</v>
      </c>
      <c r="C42" s="1">
        <f>IFERROR((VLOOKUP(B42,INSCRITOS!A:B,2,0)),"")</f>
        <v>104632</v>
      </c>
      <c r="D42" s="1" t="str">
        <f>IFERROR((VLOOKUP(B42,INSCRITOS!A:C,3,0)),"")</f>
        <v>INF</v>
      </c>
      <c r="E42" s="5" t="str">
        <f>IFERROR((VLOOKUP(B42,INSCRITOS!A:D,4,0)),"")</f>
        <v>Luiz Viriato</v>
      </c>
      <c r="F42" s="1" t="str">
        <f>IFERROR((VLOOKUP(B42,INSCRITOS!A:F,6,0)),"")</f>
        <v>M</v>
      </c>
      <c r="G42" s="5" t="str">
        <f>IFERROR((VLOOKUP(B42,INSCRITOS!A:H,8,0)),"")</f>
        <v>Sport Lisboa e Benfica</v>
      </c>
      <c r="H42" s="78">
        <v>1.0243055555555556E-3</v>
      </c>
      <c r="I42" s="81">
        <f t="shared" si="2"/>
        <v>4.1666666666666631E-5</v>
      </c>
      <c r="J42" s="49"/>
    </row>
    <row r="43" spans="1:1012" ht="18" customHeight="1" x14ac:dyDescent="0.25">
      <c r="A43" s="1">
        <v>4</v>
      </c>
      <c r="B43" s="31">
        <v>916</v>
      </c>
      <c r="C43" s="1">
        <f>IFERROR((VLOOKUP(B43,INSCRITOS!A:B,2,0)),"")</f>
        <v>104683</v>
      </c>
      <c r="D43" s="1" t="str">
        <f>IFERROR((VLOOKUP(B43,INSCRITOS!A:C,3,0)),"")</f>
        <v>INF</v>
      </c>
      <c r="E43" s="5" t="str">
        <f>IFERROR((VLOOKUP(B43,INSCRITOS!A:D,4,0)),"")</f>
        <v>Santiago Pereira Gaspar</v>
      </c>
      <c r="F43" s="1" t="str">
        <f>IFERROR((VLOOKUP(B43,INSCRITOS!A:F,6,0)),"")</f>
        <v>M</v>
      </c>
      <c r="G43" s="5" t="str">
        <f>IFERROR((VLOOKUP(B43,INSCRITOS!A:H,8,0)),"")</f>
        <v>Alhandra Sporting Club</v>
      </c>
      <c r="H43" s="78">
        <v>1.0497685185185187E-3</v>
      </c>
      <c r="I43" s="81">
        <f t="shared" si="2"/>
        <v>6.7129629629629657E-5</v>
      </c>
      <c r="J43" s="49"/>
    </row>
    <row r="44" spans="1:1012" ht="18" customHeight="1" x14ac:dyDescent="0.25">
      <c r="A44" s="1">
        <v>5</v>
      </c>
      <c r="B44" s="31">
        <v>5313</v>
      </c>
      <c r="C44" s="1">
        <f>IFERROR((VLOOKUP(B44,INSCRITOS!A:B,2,0)),"")</f>
        <v>0</v>
      </c>
      <c r="D44" s="1" t="str">
        <f>IFERROR((VLOOKUP(B44,INSCRITOS!A:C,3,0)),"")</f>
        <v>INF</v>
      </c>
      <c r="E44" s="5" t="str">
        <f>IFERROR((VLOOKUP(B44,INSCRITOS!A:D,4,0)),"")</f>
        <v>André Cordeiro</v>
      </c>
      <c r="F44" s="1" t="str">
        <f>IFERROR((VLOOKUP(B44,INSCRITOS!A:F,6,0)),"")</f>
        <v>M</v>
      </c>
      <c r="G44" s="5" t="str">
        <f>IFERROR((VLOOKUP(B44,INSCRITOS!A:H,8,0)),"")</f>
        <v>Peniche A.C./ Não federado</v>
      </c>
      <c r="H44" s="78">
        <v>1.0706018518518519E-3</v>
      </c>
      <c r="I44" s="81">
        <f t="shared" si="2"/>
        <v>8.7962962962962864E-5</v>
      </c>
      <c r="J44" s="49"/>
    </row>
    <row r="45" spans="1:1012" ht="18" customHeight="1" x14ac:dyDescent="0.25">
      <c r="A45" s="1">
        <v>6</v>
      </c>
      <c r="B45" s="31">
        <v>220</v>
      </c>
      <c r="C45" s="1">
        <f>IFERROR((VLOOKUP(B45,INSCRITOS!A:B,2,0)),"")</f>
        <v>104191</v>
      </c>
      <c r="D45" s="1" t="str">
        <f>IFERROR((VLOOKUP(B45,INSCRITOS!A:C,3,0)),"")</f>
        <v>INF</v>
      </c>
      <c r="E45" s="5" t="str">
        <f>IFERROR((VLOOKUP(B45,INSCRITOS!A:D,4,0)),"")</f>
        <v>Rafael Pacheco</v>
      </c>
      <c r="F45" s="1" t="str">
        <f>IFERROR((VLOOKUP(B45,INSCRITOS!A:F,6,0)),"")</f>
        <v>M</v>
      </c>
      <c r="G45" s="5" t="str">
        <f>IFERROR((VLOOKUP(B45,INSCRITOS!A:H,8,0)),"")</f>
        <v>SFRAA TRIATLO</v>
      </c>
      <c r="H45" s="78">
        <v>1.0844907407407407E-3</v>
      </c>
      <c r="I45" s="81">
        <f t="shared" si="2"/>
        <v>1.0185185185185167E-4</v>
      </c>
      <c r="J45" s="49"/>
    </row>
    <row r="46" spans="1:1012" ht="18" customHeight="1" x14ac:dyDescent="0.25">
      <c r="A46" s="1">
        <v>7</v>
      </c>
      <c r="B46" s="31">
        <v>325</v>
      </c>
      <c r="C46" s="1">
        <f>IFERROR((VLOOKUP(B46,INSCRITOS!A:B,2,0)),"")</f>
        <v>103405</v>
      </c>
      <c r="D46" s="1" t="str">
        <f>IFERROR((VLOOKUP(B46,INSCRITOS!A:C,3,0)),"")</f>
        <v>INF</v>
      </c>
      <c r="E46" s="5" t="str">
        <f>IFERROR((VLOOKUP(B46,INSCRITOS!A:D,4,0)),"")</f>
        <v>João Prudencio</v>
      </c>
      <c r="F46" s="1" t="str">
        <f>IFERROR((VLOOKUP(B46,INSCRITOS!A:F,6,0)),"")</f>
        <v>M</v>
      </c>
      <c r="G46" s="5" t="str">
        <f>IFERROR((VLOOKUP(B46,INSCRITOS!A:H,8,0)),"")</f>
        <v>Sport Lisboa e Benfica</v>
      </c>
      <c r="H46" s="78">
        <v>1.1631944444444443E-3</v>
      </c>
      <c r="I46" s="81">
        <f t="shared" si="2"/>
        <v>1.8055555555555533E-4</v>
      </c>
      <c r="J46" s="49"/>
    </row>
    <row r="47" spans="1:1012" ht="18" customHeight="1" x14ac:dyDescent="0.25">
      <c r="A47" s="1">
        <v>8</v>
      </c>
      <c r="B47" s="31">
        <v>1058</v>
      </c>
      <c r="C47" s="1">
        <f>IFERROR((VLOOKUP(B47,INSCRITOS!A:B,2,0)),"")</f>
        <v>105808</v>
      </c>
      <c r="D47" s="1" t="str">
        <f>IFERROR((VLOOKUP(B47,INSCRITOS!A:C,3,0)),"")</f>
        <v>INF</v>
      </c>
      <c r="E47" s="5" t="str">
        <f>IFERROR((VLOOKUP(B47,INSCRITOS!A:D,4,0)),"")</f>
        <v>Tiago Madeira</v>
      </c>
      <c r="F47" s="1" t="str">
        <f>IFERROR((VLOOKUP(B47,INSCRITOS!A:F,6,0)),"")</f>
        <v>M</v>
      </c>
      <c r="G47" s="5" t="str">
        <f>IFERROR((VLOOKUP(B47,INSCRITOS!A:H,8,0)),"")</f>
        <v>Peniche A. C.</v>
      </c>
      <c r="H47" s="78">
        <v>1.1689814814814816E-3</v>
      </c>
      <c r="I47" s="81">
        <f t="shared" si="2"/>
        <v>1.8634259259259255E-4</v>
      </c>
      <c r="J47" s="49"/>
    </row>
    <row r="48" spans="1:1012" ht="18" customHeight="1" x14ac:dyDescent="0.25">
      <c r="A48" s="1">
        <v>9</v>
      </c>
      <c r="B48" s="31">
        <v>1049</v>
      </c>
      <c r="C48" s="1">
        <f>IFERROR((VLOOKUP(B48,INSCRITOS!A:B,2,0)),"")</f>
        <v>105737</v>
      </c>
      <c r="D48" s="1" t="str">
        <f>IFERROR((VLOOKUP(B48,INSCRITOS!A:C,3,0)),"")</f>
        <v>INF</v>
      </c>
      <c r="E48" s="5" t="str">
        <f>IFERROR((VLOOKUP(B48,INSCRITOS!A:D,4,0)),"")</f>
        <v>Francisco Gomes</v>
      </c>
      <c r="F48" s="1" t="str">
        <f>IFERROR((VLOOKUP(B48,INSCRITOS!A:F,6,0)),"")</f>
        <v>M</v>
      </c>
      <c r="G48" s="5" t="str">
        <f>IFERROR((VLOOKUP(B48,INSCRITOS!A:H,8,0)),"")</f>
        <v>Sport Lisboa e Benfica</v>
      </c>
      <c r="H48" s="78">
        <v>1.2511574074074074E-3</v>
      </c>
      <c r="I48" s="81">
        <f t="shared" si="2"/>
        <v>2.6851851851851841E-4</v>
      </c>
      <c r="J48" s="49"/>
    </row>
    <row r="49" spans="1:10" ht="18" customHeight="1" x14ac:dyDescent="0.25">
      <c r="A49" s="1">
        <v>10</v>
      </c>
      <c r="B49" s="31">
        <v>56</v>
      </c>
      <c r="C49" s="1">
        <f>IFERROR((VLOOKUP(B49,INSCRITOS!A:B,2,0)),"")</f>
        <v>106595</v>
      </c>
      <c r="D49" s="1" t="str">
        <f>IFERROR((VLOOKUP(B49,INSCRITOS!A:C,3,0)),"")</f>
        <v>INF</v>
      </c>
      <c r="E49" s="5" t="str">
        <f>IFERROR((VLOOKUP(B49,INSCRITOS!A:D,4,0)),"")</f>
        <v>Miguel Boialvo</v>
      </c>
      <c r="F49" s="1" t="str">
        <f>IFERROR((VLOOKUP(B49,INSCRITOS!A:F,6,0)),"")</f>
        <v>M</v>
      </c>
      <c r="G49" s="5" t="str">
        <f>IFERROR((VLOOKUP(B49,INSCRITOS!A:H,8,0)),"")</f>
        <v>Outsystems Olímpico de Oeiras</v>
      </c>
      <c r="H49" s="78">
        <v>1.2534722222222222E-3</v>
      </c>
      <c r="I49" s="81">
        <f t="shared" si="2"/>
        <v>2.7083333333333321E-4</v>
      </c>
      <c r="J49" s="49"/>
    </row>
    <row r="50" spans="1:10" ht="18" customHeight="1" x14ac:dyDescent="0.25">
      <c r="A50" s="1">
        <v>11</v>
      </c>
      <c r="B50" s="31">
        <v>5324</v>
      </c>
      <c r="C50" s="1">
        <f>IFERROR((VLOOKUP(B50,INSCRITOS!A:B,2,0)),"")</f>
        <v>0</v>
      </c>
      <c r="D50" s="1" t="str">
        <f>IFERROR((VLOOKUP(B50,INSCRITOS!A:C,3,0)),"")</f>
        <v>INF</v>
      </c>
      <c r="E50" s="5" t="str">
        <f>IFERROR((VLOOKUP(B50,INSCRITOS!A:D,4,0)),"")</f>
        <v>Samuel Parisot</v>
      </c>
      <c r="F50" s="1" t="str">
        <f>IFERROR((VLOOKUP(B50,INSCRITOS!A:F,6,0)),"")</f>
        <v>M</v>
      </c>
      <c r="G50" s="5" t="str">
        <f>IFERROR((VLOOKUP(B50,INSCRITOS!A:H,8,0)),"")</f>
        <v>Clube de Natação da Amadora/ Não federado</v>
      </c>
      <c r="H50" s="78">
        <v>1.2638888888888888E-3</v>
      </c>
      <c r="I50" s="81">
        <f t="shared" si="2"/>
        <v>2.8124999999999982E-4</v>
      </c>
      <c r="J50" s="49"/>
    </row>
    <row r="51" spans="1:10" ht="18" customHeight="1" x14ac:dyDescent="0.25">
      <c r="A51" s="1">
        <v>12</v>
      </c>
      <c r="B51" s="31">
        <v>134</v>
      </c>
      <c r="C51" s="1">
        <f>IFERROR((VLOOKUP(B51,INSCRITOS!A:B,2,0)),"")</f>
        <v>0</v>
      </c>
      <c r="D51" s="1" t="str">
        <f>IFERROR((VLOOKUP(B51,INSCRITOS!A:C,3,0)),"")</f>
        <v>INF</v>
      </c>
      <c r="E51" s="5" t="str">
        <f>IFERROR((VLOOKUP(B51,INSCRITOS!A:D,4,0)),"")</f>
        <v>Edson Tavares</v>
      </c>
      <c r="F51" s="1" t="str">
        <f>IFERROR((VLOOKUP(B51,INSCRITOS!A:F,6,0)),"")</f>
        <v>M</v>
      </c>
      <c r="G51" s="5" t="str">
        <f>IFERROR((VLOOKUP(B51,INSCRITOS!A:H,8,0)),"")</f>
        <v>Clube de Natação da Amadora/ Não federado</v>
      </c>
      <c r="H51" s="78">
        <v>1.2719907407407406E-3</v>
      </c>
      <c r="I51" s="81">
        <f t="shared" si="2"/>
        <v>2.8935185185185162E-4</v>
      </c>
      <c r="J51" s="49"/>
    </row>
    <row r="52" spans="1:10" ht="18" customHeight="1" x14ac:dyDescent="0.25">
      <c r="A52" s="1">
        <v>13</v>
      </c>
      <c r="B52" s="31">
        <v>1086</v>
      </c>
      <c r="C52" s="1">
        <f>IFERROR((VLOOKUP(B52,INSCRITOS!A:B,2,0)),"")</f>
        <v>105872</v>
      </c>
      <c r="D52" s="1" t="str">
        <f>IFERROR((VLOOKUP(B52,INSCRITOS!A:C,3,0)),"")</f>
        <v>INF</v>
      </c>
      <c r="E52" s="5" t="str">
        <f>IFERROR((VLOOKUP(B52,INSCRITOS!A:D,4,0)),"")</f>
        <v>Rodrigo Gato</v>
      </c>
      <c r="F52" s="1" t="str">
        <f>IFERROR((VLOOKUP(B52,INSCRITOS!A:F,6,0)),"")</f>
        <v>M</v>
      </c>
      <c r="G52" s="5" t="str">
        <f>IFERROR((VLOOKUP(B52,INSCRITOS!A:H,8,0)),"")</f>
        <v>Clube de Natação da Amadora</v>
      </c>
      <c r="H52" s="78">
        <v>1.2731481481481483E-3</v>
      </c>
      <c r="I52" s="81">
        <f t="shared" si="2"/>
        <v>2.9050925925925924E-4</v>
      </c>
      <c r="J52" s="49"/>
    </row>
    <row r="53" spans="1:10" ht="18" customHeight="1" x14ac:dyDescent="0.25">
      <c r="A53" s="1">
        <v>14</v>
      </c>
      <c r="B53" s="31">
        <v>5333</v>
      </c>
      <c r="C53" s="1">
        <f>IFERROR((VLOOKUP(B53,INSCRITOS!A:B,2,0)),"")</f>
        <v>0</v>
      </c>
      <c r="D53" s="1" t="str">
        <f>IFERROR((VLOOKUP(B53,INSCRITOS!A:C,3,0)),"")</f>
        <v>INF</v>
      </c>
      <c r="E53" s="5" t="str">
        <f>IFERROR((VLOOKUP(B53,INSCRITOS!A:D,4,0)),"")</f>
        <v>Diogo Contreiras</v>
      </c>
      <c r="F53" s="1" t="str">
        <f>IFERROR((VLOOKUP(B53,INSCRITOS!A:F,6,0)),"")</f>
        <v>M</v>
      </c>
      <c r="G53" s="5" t="str">
        <f>IFERROR((VLOOKUP(B53,INSCRITOS!A:H,8,0)),"")</f>
        <v>Outsystems Olímpico de Oeiras/ Não federado</v>
      </c>
      <c r="H53" s="78">
        <v>1.2870370370370373E-3</v>
      </c>
      <c r="I53" s="81">
        <f t="shared" si="2"/>
        <v>3.0439814814814826E-4</v>
      </c>
      <c r="J53" s="49"/>
    </row>
    <row r="54" spans="1:10" ht="18" customHeight="1" x14ac:dyDescent="0.25">
      <c r="A54" s="1">
        <v>15</v>
      </c>
      <c r="B54" s="31">
        <v>1410</v>
      </c>
      <c r="C54" s="1">
        <f>IFERROR((VLOOKUP(B54,INSCRITOS!A:B,2,0)),"")</f>
        <v>106409</v>
      </c>
      <c r="D54" s="1" t="str">
        <f>IFERROR((VLOOKUP(B54,INSCRITOS!A:C,3,0)),"")</f>
        <v>INF</v>
      </c>
      <c r="E54" s="5" t="str">
        <f>IFERROR((VLOOKUP(B54,INSCRITOS!A:D,4,0)),"")</f>
        <v xml:space="preserve">Guilherme Rebelo </v>
      </c>
      <c r="F54" s="1" t="str">
        <f>IFERROR((VLOOKUP(B54,INSCRITOS!A:F,6,0)),"")</f>
        <v>M</v>
      </c>
      <c r="G54" s="5" t="str">
        <f>IFERROR((VLOOKUP(B54,INSCRITOS!A:H,8,0)),"")</f>
        <v>Pimpões Triatlo</v>
      </c>
      <c r="H54" s="78">
        <v>1.2870370370370373E-3</v>
      </c>
      <c r="I54" s="81">
        <f t="shared" si="2"/>
        <v>3.0439814814814826E-4</v>
      </c>
      <c r="J54" s="49"/>
    </row>
    <row r="55" spans="1:10" ht="18" customHeight="1" x14ac:dyDescent="0.25">
      <c r="A55" s="1">
        <v>16</v>
      </c>
      <c r="B55" s="31">
        <v>643</v>
      </c>
      <c r="C55" s="1">
        <f>IFERROR((VLOOKUP(B55,INSCRITOS!A:B,2,0)),"")</f>
        <v>105135</v>
      </c>
      <c r="D55" s="1" t="str">
        <f>IFERROR((VLOOKUP(B55,INSCRITOS!A:C,3,0)),"")</f>
        <v>INF</v>
      </c>
      <c r="E55" s="5" t="str">
        <f>IFERROR((VLOOKUP(B55,INSCRITOS!A:D,4,0)),"")</f>
        <v>Rafael Ebrero</v>
      </c>
      <c r="F55" s="1" t="str">
        <f>IFERROR((VLOOKUP(B55,INSCRITOS!A:F,6,0)),"")</f>
        <v>M</v>
      </c>
      <c r="G55" s="5" t="str">
        <f>IFERROR((VLOOKUP(B55,INSCRITOS!A:H,8,0)),"")</f>
        <v>Peniche A. C.</v>
      </c>
      <c r="H55" s="78">
        <v>1.3078703703703705E-3</v>
      </c>
      <c r="I55" s="81">
        <f t="shared" si="2"/>
        <v>3.2523148148148147E-4</v>
      </c>
      <c r="J55" s="49"/>
    </row>
    <row r="56" spans="1:10" ht="18" customHeight="1" x14ac:dyDescent="0.25">
      <c r="A56" s="1">
        <v>17</v>
      </c>
      <c r="B56" s="31">
        <v>965</v>
      </c>
      <c r="C56" s="1">
        <f>IFERROR((VLOOKUP(B56,INSCRITOS!A:B,2,0)),"")</f>
        <v>104103</v>
      </c>
      <c r="D56" s="1" t="str">
        <f>IFERROR((VLOOKUP(B56,INSCRITOS!A:C,3,0)),"")</f>
        <v>INF</v>
      </c>
      <c r="E56" s="5" t="str">
        <f>IFERROR((VLOOKUP(B56,INSCRITOS!A:D,4,0)),"")</f>
        <v>Nuno Fernandes</v>
      </c>
      <c r="F56" s="1" t="str">
        <f>IFERROR((VLOOKUP(B56,INSCRITOS!A:F,6,0)),"")</f>
        <v>M</v>
      </c>
      <c r="G56" s="5" t="str">
        <f>IFERROR((VLOOKUP(B56,INSCRITOS!A:H,8,0)),"")</f>
        <v>Peniche A. C.</v>
      </c>
      <c r="H56" s="78">
        <v>1.3240740740740741E-3</v>
      </c>
      <c r="I56" s="81">
        <f t="shared" si="2"/>
        <v>3.4143518518518507E-4</v>
      </c>
      <c r="J56" s="49"/>
    </row>
    <row r="57" spans="1:10" ht="18" customHeight="1" x14ac:dyDescent="0.25">
      <c r="A57" s="1">
        <v>18</v>
      </c>
      <c r="B57" s="31">
        <v>5325</v>
      </c>
      <c r="C57" s="1">
        <f>IFERROR((VLOOKUP(B57,INSCRITOS!A:B,2,0)),"")</f>
        <v>105088</v>
      </c>
      <c r="D57" s="1" t="str">
        <f>IFERROR((VLOOKUP(B57,INSCRITOS!A:C,3,0)),"")</f>
        <v>INF</v>
      </c>
      <c r="E57" s="5" t="str">
        <f>IFERROR((VLOOKUP(B57,INSCRITOS!A:D,4,0)),"")</f>
        <v>Francisco Barreiro</v>
      </c>
      <c r="F57" s="1" t="str">
        <f>IFERROR((VLOOKUP(B57,INSCRITOS!A:F,6,0)),"")</f>
        <v>M</v>
      </c>
      <c r="G57" s="5" t="str">
        <f>IFERROR((VLOOKUP(B57,INSCRITOS!A:H,8,0)),"")</f>
        <v>Clube de Natação da Amadora</v>
      </c>
      <c r="H57" s="78">
        <v>1.3310185185185185E-3</v>
      </c>
      <c r="I57" s="81">
        <f t="shared" si="2"/>
        <v>3.4837962962962947E-4</v>
      </c>
      <c r="J57" s="49"/>
    </row>
    <row r="58" spans="1:10" ht="18" customHeight="1" x14ac:dyDescent="0.25">
      <c r="A58" s="1">
        <v>19</v>
      </c>
      <c r="B58" s="31">
        <v>1048</v>
      </c>
      <c r="C58" s="1">
        <f>IFERROR((VLOOKUP(B58,INSCRITOS!A:B,2,0)),"")</f>
        <v>105736</v>
      </c>
      <c r="D58" s="1" t="str">
        <f>IFERROR((VLOOKUP(B58,INSCRITOS!A:C,3,0)),"")</f>
        <v>INF</v>
      </c>
      <c r="E58" s="5" t="str">
        <f>IFERROR((VLOOKUP(B58,INSCRITOS!A:D,4,0)),"")</f>
        <v>Manuel Gomes</v>
      </c>
      <c r="F58" s="1" t="str">
        <f>IFERROR((VLOOKUP(B58,INSCRITOS!A:F,6,0)),"")</f>
        <v>M</v>
      </c>
      <c r="G58" s="5" t="str">
        <f>IFERROR((VLOOKUP(B58,INSCRITOS!A:H,8,0)),"")</f>
        <v>Sport Lisboa e Benfica</v>
      </c>
      <c r="H58" s="78">
        <v>1.3344907407407409E-3</v>
      </c>
      <c r="I58" s="81">
        <f t="shared" si="2"/>
        <v>3.5185185185185189E-4</v>
      </c>
      <c r="J58" s="49"/>
    </row>
    <row r="59" spans="1:10" ht="18" customHeight="1" x14ac:dyDescent="0.25">
      <c r="A59" s="1">
        <v>19</v>
      </c>
      <c r="B59" s="31">
        <v>246</v>
      </c>
      <c r="C59" s="1">
        <f>IFERROR((VLOOKUP(B59,INSCRITOS!A:B,2,0)),"")</f>
        <v>104198</v>
      </c>
      <c r="D59" s="1" t="str">
        <f>IFERROR((VLOOKUP(B59,INSCRITOS!A:C,3,0)),"")</f>
        <v>INF</v>
      </c>
      <c r="E59" s="5" t="str">
        <f>IFERROR((VLOOKUP(B59,INSCRITOS!A:D,4,0)),"")</f>
        <v>Tiago Ferreira</v>
      </c>
      <c r="F59" s="1" t="str">
        <f>IFERROR((VLOOKUP(B59,INSCRITOS!A:F,6,0)),"")</f>
        <v>M</v>
      </c>
      <c r="G59" s="5" t="str">
        <f>IFERROR((VLOOKUP(B59,INSCRITOS!A:H,8,0)),"")</f>
        <v>Sport Lisboa e Benfica</v>
      </c>
      <c r="H59" s="78">
        <v>1.3379629629629629E-3</v>
      </c>
      <c r="I59" s="81">
        <f t="shared" si="2"/>
        <v>3.5532407407407388E-4</v>
      </c>
      <c r="J59" s="49"/>
    </row>
    <row r="60" spans="1:10" ht="18" customHeight="1" x14ac:dyDescent="0.25">
      <c r="A60" s="1">
        <v>19</v>
      </c>
      <c r="B60" s="31">
        <v>954</v>
      </c>
      <c r="C60" s="1">
        <f>IFERROR((VLOOKUP(B60,INSCRITOS!A:B,2,0)),"")</f>
        <v>105294</v>
      </c>
      <c r="D60" s="1" t="str">
        <f>IFERROR((VLOOKUP(B60,INSCRITOS!A:C,3,0)),"")</f>
        <v>INF</v>
      </c>
      <c r="E60" s="5" t="str">
        <f>IFERROR((VLOOKUP(B60,INSCRITOS!A:D,4,0)),"")</f>
        <v>Bernardo Almeida</v>
      </c>
      <c r="F60" s="1" t="str">
        <f>IFERROR((VLOOKUP(B60,INSCRITOS!A:F,6,0)),"")</f>
        <v>M</v>
      </c>
      <c r="G60" s="5" t="str">
        <f>IFERROR((VLOOKUP(B60,INSCRITOS!A:H,8,0)),"")</f>
        <v>CCDSintrense</v>
      </c>
      <c r="H60" s="78">
        <v>1.4155092592592589E-3</v>
      </c>
      <c r="I60" s="81">
        <f t="shared" si="2"/>
        <v>4.3287037037036992E-4</v>
      </c>
      <c r="J60" s="49"/>
    </row>
    <row r="61" spans="1:10" ht="18" customHeight="1" x14ac:dyDescent="0.25">
      <c r="A61" s="1">
        <v>20</v>
      </c>
      <c r="B61" s="31">
        <v>5335</v>
      </c>
      <c r="C61" s="1">
        <f>IFERROR((VLOOKUP(B61,INSCRITOS!A:B,2,0)),"")</f>
        <v>106216</v>
      </c>
      <c r="D61" s="1" t="str">
        <f>IFERROR((VLOOKUP(B61,INSCRITOS!A:C,3,0)),"")</f>
        <v>INF</v>
      </c>
      <c r="E61" s="5" t="str">
        <f>IFERROR((VLOOKUP(B61,INSCRITOS!A:D,4,0)),"")</f>
        <v>Martim Magalhães</v>
      </c>
      <c r="F61" s="1" t="str">
        <f>IFERROR((VLOOKUP(B61,INSCRITOS!A:F,6,0)),"")</f>
        <v>M</v>
      </c>
      <c r="G61" s="5" t="str">
        <f>IFERROR((VLOOKUP(B61,INSCRITOS!A:H,8,0)),"")</f>
        <v>Outsystems Olímpico de Oeiras</v>
      </c>
      <c r="H61" s="78">
        <v>1.451388888888889E-3</v>
      </c>
      <c r="I61" s="81">
        <f t="shared" si="2"/>
        <v>4.6874999999999998E-4</v>
      </c>
      <c r="J61" s="49"/>
    </row>
    <row r="62" spans="1:10" ht="18" customHeight="1" x14ac:dyDescent="0.25">
      <c r="A62" s="1">
        <v>21</v>
      </c>
      <c r="B62" s="31">
        <v>1428</v>
      </c>
      <c r="C62" s="1">
        <f>IFERROR((VLOOKUP(B62,INSCRITOS!A:B,2,0)),"")</f>
        <v>106529</v>
      </c>
      <c r="D62" s="1" t="str">
        <f>IFERROR((VLOOKUP(B62,INSCRITOS!A:C,3,0)),"")</f>
        <v>INF</v>
      </c>
      <c r="E62" s="5" t="str">
        <f>IFERROR((VLOOKUP(B62,INSCRITOS!A:D,4,0)),"")</f>
        <v>Gonçalo Martiniano</v>
      </c>
      <c r="F62" s="1" t="str">
        <f>IFERROR((VLOOKUP(B62,INSCRITOS!A:F,6,0)),"")</f>
        <v>M</v>
      </c>
      <c r="G62" s="5" t="str">
        <f>IFERROR((VLOOKUP(B62,INSCRITOS!A:H,8,0)),"")</f>
        <v>Peniche A. C.</v>
      </c>
      <c r="H62" s="78">
        <v>1.5555555555555557E-3</v>
      </c>
      <c r="I62" s="81">
        <f t="shared" si="2"/>
        <v>5.7291666666666667E-4</v>
      </c>
      <c r="J62" s="49"/>
    </row>
    <row r="63" spans="1:10" ht="18" customHeight="1" x14ac:dyDescent="0.25">
      <c r="A63" s="1">
        <v>22</v>
      </c>
      <c r="B63" s="31">
        <v>5317</v>
      </c>
      <c r="C63" s="1">
        <f>IFERROR((VLOOKUP(B63,INSCRITOS!A:B,2,0)),"")</f>
        <v>0</v>
      </c>
      <c r="D63" s="1" t="str">
        <f>IFERROR((VLOOKUP(B63,INSCRITOS!A:C,3,0)),"")</f>
        <v>INF</v>
      </c>
      <c r="E63" s="5" t="str">
        <f>IFERROR((VLOOKUP(B63,INSCRITOS!A:D,4,0)),"")</f>
        <v>Guilherme Pereira</v>
      </c>
      <c r="F63" s="1" t="str">
        <f>IFERROR((VLOOKUP(B63,INSCRITOS!A:F,6,0)),"")</f>
        <v>M</v>
      </c>
      <c r="G63" s="5" t="str">
        <f>IFERROR((VLOOKUP(B63,INSCRITOS!A:H,8,0)),"")</f>
        <v>Clube de Natação da Amadora/ Não federado</v>
      </c>
      <c r="H63" s="78">
        <v>1.6712962962962964E-3</v>
      </c>
      <c r="I63" s="81">
        <f t="shared" si="2"/>
        <v>6.8865740740740736E-4</v>
      </c>
      <c r="J63" s="49"/>
    </row>
    <row r="64" spans="1:10" ht="18" customHeight="1" x14ac:dyDescent="0.25">
      <c r="A64" s="1">
        <v>23</v>
      </c>
      <c r="B64" s="31"/>
      <c r="C64" s="1" t="str">
        <f>IFERROR((VLOOKUP(B64,INSCRITOS!A:B,2,0)),"")</f>
        <v/>
      </c>
      <c r="D64" s="1" t="str">
        <f>IFERROR((VLOOKUP(B64,INSCRITOS!A:C,3,0)),"")</f>
        <v/>
      </c>
      <c r="E64" s="5" t="str">
        <f>IFERROR((VLOOKUP(B64,INSCRITOS!A:D,4,0)),"")</f>
        <v/>
      </c>
      <c r="F64" s="1" t="str">
        <f>IFERROR((VLOOKUP(B64,INSCRITOS!A:F,6,0)),"")</f>
        <v/>
      </c>
      <c r="G64" s="5" t="str">
        <f>IFERROR((VLOOKUP(B64,INSCRITOS!A:H,8,0)),"")</f>
        <v/>
      </c>
      <c r="J64" s="49"/>
    </row>
    <row r="65" spans="1:10" ht="18" customHeight="1" x14ac:dyDescent="0.25">
      <c r="A65" s="2"/>
      <c r="C65" s="2"/>
      <c r="D65" s="2"/>
      <c r="F65" s="2"/>
      <c r="J65" s="9"/>
    </row>
    <row r="66" spans="1:10" ht="18" customHeight="1" x14ac:dyDescent="0.25">
      <c r="A66" s="2"/>
      <c r="C66" s="2"/>
      <c r="D66" s="2"/>
      <c r="F66" s="2"/>
      <c r="J66" s="9"/>
    </row>
    <row r="67" spans="1:10" ht="18" customHeight="1" x14ac:dyDescent="0.25">
      <c r="A67" s="24" t="s">
        <v>14</v>
      </c>
      <c r="B67" s="24"/>
      <c r="C67" s="24"/>
      <c r="D67" s="24"/>
      <c r="E67" s="24"/>
      <c r="F67" s="24"/>
      <c r="G67" s="24"/>
      <c r="J67" s="24"/>
    </row>
    <row r="68" spans="1:10" ht="31.5" x14ac:dyDescent="0.25">
      <c r="A68" s="4" t="s">
        <v>9</v>
      </c>
      <c r="B68" s="20" t="s">
        <v>0</v>
      </c>
      <c r="C68" s="4" t="s">
        <v>1</v>
      </c>
      <c r="D68" s="4" t="s">
        <v>2</v>
      </c>
      <c r="E68" s="4" t="s">
        <v>3</v>
      </c>
      <c r="F68" s="4" t="s">
        <v>5</v>
      </c>
      <c r="G68" s="4" t="s">
        <v>7</v>
      </c>
      <c r="H68" s="76" t="s">
        <v>120</v>
      </c>
      <c r="I68" s="77" t="s">
        <v>121</v>
      </c>
      <c r="J68" s="55" t="s">
        <v>11</v>
      </c>
    </row>
    <row r="69" spans="1:10" ht="18" customHeight="1" x14ac:dyDescent="0.25">
      <c r="A69" s="1">
        <v>1</v>
      </c>
      <c r="B69" s="30">
        <v>364</v>
      </c>
      <c r="C69" s="1">
        <f>IFERROR((VLOOKUP(B69,INSCRITOS!A:B,2,0)),"")</f>
        <v>104274</v>
      </c>
      <c r="D69" s="1" t="str">
        <f>IFERROR((VLOOKUP(B69,INSCRITOS!A:C,3,0)),"")</f>
        <v>INF</v>
      </c>
      <c r="E69" s="5" t="str">
        <f>IFERROR((VLOOKUP(B69,INSCRITOS!A:D,4,0)),"")</f>
        <v>Zofie Pacheco</v>
      </c>
      <c r="F69" s="1" t="str">
        <f>IFERROR((VLOOKUP(B69,INSCRITOS!A:F,6,0)),"")</f>
        <v>F</v>
      </c>
      <c r="G69" s="5" t="str">
        <f>IFERROR((VLOOKUP(B69,INSCRITOS!A:H,8,0)),"")</f>
        <v>Peniche A. C.</v>
      </c>
      <c r="H69" s="78">
        <v>1.0243055555555556E-3</v>
      </c>
      <c r="I69" s="78"/>
      <c r="J69" s="49"/>
    </row>
    <row r="70" spans="1:10" ht="18" customHeight="1" x14ac:dyDescent="0.25">
      <c r="A70" s="1">
        <v>2</v>
      </c>
      <c r="B70" s="30">
        <v>5347</v>
      </c>
      <c r="C70" s="1">
        <f>IFERROR((VLOOKUP(B70,INSCRITOS!A:B,2,0)),"")</f>
        <v>0</v>
      </c>
      <c r="D70" s="1" t="str">
        <f>IFERROR((VLOOKUP(B70,INSCRITOS!A:C,3,0)),"")</f>
        <v>INF</v>
      </c>
      <c r="E70" s="5" t="str">
        <f>IFERROR((VLOOKUP(B70,INSCRITOS!A:D,4,0)),"")</f>
        <v>Bárbara Mendes</v>
      </c>
      <c r="F70" s="1" t="str">
        <f>IFERROR((VLOOKUP(B70,INSCRITOS!A:F,6,0)),"")</f>
        <v>F</v>
      </c>
      <c r="G70" s="5" t="str">
        <f>IFERROR((VLOOKUP(B70,INSCRITOS!A:H,8,0)),"")</f>
        <v>Peniche A.C./ Não federado</v>
      </c>
      <c r="H70" s="78">
        <v>1.031712962962963E-3</v>
      </c>
      <c r="I70" s="81">
        <f>H70-$H$69</f>
        <v>7.4074074074073626E-6</v>
      </c>
      <c r="J70" s="49"/>
    </row>
    <row r="71" spans="1:10" ht="18" customHeight="1" x14ac:dyDescent="0.25">
      <c r="A71" s="1">
        <v>3</v>
      </c>
      <c r="B71" s="30">
        <v>5349</v>
      </c>
      <c r="C71" s="1">
        <f>IFERROR((VLOOKUP(B71,INSCRITOS!A:B,2,0)),"")</f>
        <v>0</v>
      </c>
      <c r="D71" s="1" t="str">
        <f>IFERROR((VLOOKUP(B71,INSCRITOS!A:C,3,0)),"")</f>
        <v>INF</v>
      </c>
      <c r="E71" s="5" t="str">
        <f>IFERROR((VLOOKUP(B71,INSCRITOS!A:D,4,0)),"")</f>
        <v>Bianca Mendes</v>
      </c>
      <c r="F71" s="1" t="str">
        <f>IFERROR((VLOOKUP(B71,INSCRITOS!A:F,6,0)),"")</f>
        <v>F</v>
      </c>
      <c r="G71" s="5" t="str">
        <f>IFERROR((VLOOKUP(B71,INSCRITOS!A:H,8,0)),"")</f>
        <v>Peniche A.C./ Não federado</v>
      </c>
      <c r="H71" s="78">
        <v>1.0335648148148148E-3</v>
      </c>
      <c r="I71" s="81">
        <f t="shared" ref="I71:I82" si="3">H71-$H$69</f>
        <v>9.2592592592592032E-6</v>
      </c>
      <c r="J71" s="49"/>
    </row>
    <row r="72" spans="1:10" ht="18" customHeight="1" x14ac:dyDescent="0.25">
      <c r="A72" s="1">
        <v>4</v>
      </c>
      <c r="B72" s="30">
        <v>484</v>
      </c>
      <c r="C72" s="1">
        <f>IFERROR((VLOOKUP(B72,INSCRITOS!A:B,2,0)),"")</f>
        <v>105068</v>
      </c>
      <c r="D72" s="1" t="str">
        <f>IFERROR((VLOOKUP(B72,INSCRITOS!A:C,3,0)),"")</f>
        <v>INF</v>
      </c>
      <c r="E72" s="5" t="str">
        <f>IFERROR((VLOOKUP(B72,INSCRITOS!A:D,4,0)),"")</f>
        <v>Lara Santos</v>
      </c>
      <c r="F72" s="1" t="str">
        <f>IFERROR((VLOOKUP(B72,INSCRITOS!A:F,6,0)),"")</f>
        <v>F</v>
      </c>
      <c r="G72" s="5" t="str">
        <f>IFERROR((VLOOKUP(B72,INSCRITOS!A:H,8,0)),"")</f>
        <v>Alhandra Sporting Club</v>
      </c>
      <c r="H72" s="78">
        <v>1.0451388888888889E-3</v>
      </c>
      <c r="I72" s="81">
        <f t="shared" si="3"/>
        <v>2.0833333333333207E-5</v>
      </c>
      <c r="J72" s="49"/>
    </row>
    <row r="73" spans="1:10" ht="18" customHeight="1" x14ac:dyDescent="0.25">
      <c r="A73" s="1">
        <v>5</v>
      </c>
      <c r="B73" s="30">
        <v>251</v>
      </c>
      <c r="C73" s="1">
        <f>IFERROR((VLOOKUP(B73,INSCRITOS!A:B,2,0)),"")</f>
        <v>104200</v>
      </c>
      <c r="D73" s="1" t="str">
        <f>IFERROR((VLOOKUP(B73,INSCRITOS!A:C,3,0)),"")</f>
        <v>INF</v>
      </c>
      <c r="E73" s="5" t="str">
        <f>IFERROR((VLOOKUP(B73,INSCRITOS!A:D,4,0)),"")</f>
        <v>Rita Prudencio</v>
      </c>
      <c r="F73" s="1" t="str">
        <f>IFERROR((VLOOKUP(B73,INSCRITOS!A:F,6,0)),"")</f>
        <v>F</v>
      </c>
      <c r="G73" s="5" t="str">
        <f>IFERROR((VLOOKUP(B73,INSCRITOS!A:H,8,0)),"")</f>
        <v>Sport Lisboa e Benfica</v>
      </c>
      <c r="H73" s="78">
        <v>1.2199074074074074E-3</v>
      </c>
      <c r="I73" s="81">
        <f t="shared" si="3"/>
        <v>1.9560185185185175E-4</v>
      </c>
      <c r="J73" s="49"/>
    </row>
    <row r="74" spans="1:10" ht="18" customHeight="1" x14ac:dyDescent="0.25">
      <c r="A74" s="1">
        <v>6</v>
      </c>
      <c r="B74" s="30">
        <v>561</v>
      </c>
      <c r="C74" s="1">
        <f>IFERROR((VLOOKUP(B74,INSCRITOS!A:B,2,0)),"")</f>
        <v>104447</v>
      </c>
      <c r="D74" s="1" t="str">
        <f>IFERROR((VLOOKUP(B74,INSCRITOS!A:C,3,0)),"")</f>
        <v>INF</v>
      </c>
      <c r="E74" s="5" t="str">
        <f>IFERROR((VLOOKUP(B74,INSCRITOS!A:D,4,0)),"")</f>
        <v>Catarina Silva</v>
      </c>
      <c r="F74" s="1" t="str">
        <f>IFERROR((VLOOKUP(B74,INSCRITOS!A:F,6,0)),"")</f>
        <v>F</v>
      </c>
      <c r="G74" s="5" t="str">
        <f>IFERROR((VLOOKUP(B74,INSCRITOS!A:H,8,0)),"")</f>
        <v>SFRAA TRIATLO</v>
      </c>
      <c r="H74" s="78">
        <v>1.2210648148148148E-3</v>
      </c>
      <c r="I74" s="81">
        <f t="shared" si="3"/>
        <v>1.9675925925925915E-4</v>
      </c>
      <c r="J74" s="49"/>
    </row>
    <row r="75" spans="1:10" ht="18" customHeight="1" x14ac:dyDescent="0.25">
      <c r="A75" s="1">
        <v>7</v>
      </c>
      <c r="B75" s="30">
        <v>940</v>
      </c>
      <c r="C75" s="1">
        <f>IFERROR((VLOOKUP(B75,INSCRITOS!A:B,2,0)),"")</f>
        <v>104692</v>
      </c>
      <c r="D75" s="1" t="str">
        <f>IFERROR((VLOOKUP(B75,INSCRITOS!A:C,3,0)),"")</f>
        <v>INF</v>
      </c>
      <c r="E75" s="5" t="str">
        <f>IFERROR((VLOOKUP(B75,INSCRITOS!A:D,4,0)),"")</f>
        <v>Gabriela Santos</v>
      </c>
      <c r="F75" s="1" t="str">
        <f>IFERROR((VLOOKUP(B75,INSCRITOS!A:F,6,0)),"")</f>
        <v>F</v>
      </c>
      <c r="G75" s="5" t="str">
        <f>IFERROR((VLOOKUP(B75,INSCRITOS!A:H,8,0)),"")</f>
        <v>Sport Lisboa e Benfica</v>
      </c>
      <c r="H75" s="78">
        <v>1.2386574074074075E-3</v>
      </c>
      <c r="I75" s="81">
        <f t="shared" si="3"/>
        <v>2.1435185185185186E-4</v>
      </c>
      <c r="J75" s="49"/>
    </row>
    <row r="76" spans="1:10" ht="18" customHeight="1" x14ac:dyDescent="0.25">
      <c r="A76" s="1">
        <v>8</v>
      </c>
      <c r="B76" s="30">
        <v>1396</v>
      </c>
      <c r="C76" s="1">
        <f>IFERROR((VLOOKUP(B76,INSCRITOS!A:B,2,0)),"")</f>
        <v>106343</v>
      </c>
      <c r="D76" s="1" t="str">
        <f>IFERROR((VLOOKUP(B76,INSCRITOS!A:C,3,0)),"")</f>
        <v>INF</v>
      </c>
      <c r="E76" s="5" t="str">
        <f>IFERROR((VLOOKUP(B76,INSCRITOS!A:D,4,0)),"")</f>
        <v>Gabriela Ribeiro</v>
      </c>
      <c r="F76" s="1" t="str">
        <f>IFERROR((VLOOKUP(B76,INSCRITOS!A:F,6,0)),"")</f>
        <v>F</v>
      </c>
      <c r="G76" s="5" t="str">
        <f>IFERROR((VLOOKUP(B76,INSCRITOS!A:H,8,0)),"")</f>
        <v>Outsystems Olímpico de Oeiras</v>
      </c>
      <c r="H76" s="78">
        <v>1.2766203703703705E-3</v>
      </c>
      <c r="I76" s="81">
        <f t="shared" si="3"/>
        <v>2.5231481481481481E-4</v>
      </c>
      <c r="J76" s="49"/>
    </row>
    <row r="77" spans="1:10" ht="18" customHeight="1" x14ac:dyDescent="0.25">
      <c r="A77" s="1">
        <v>9</v>
      </c>
      <c r="B77" s="30">
        <v>475</v>
      </c>
      <c r="C77" s="1">
        <f>IFERROR((VLOOKUP(B77,INSCRITOS!A:B,2,0)),"")</f>
        <v>105054</v>
      </c>
      <c r="D77" s="1" t="str">
        <f>IFERROR((VLOOKUP(B77,INSCRITOS!A:C,3,0)),"")</f>
        <v>INF</v>
      </c>
      <c r="E77" s="5" t="str">
        <f>IFERROR((VLOOKUP(B77,INSCRITOS!A:D,4,0)),"")</f>
        <v>Mariana MacKay</v>
      </c>
      <c r="F77" s="1" t="str">
        <f>IFERROR((VLOOKUP(B77,INSCRITOS!A:F,6,0)),"")</f>
        <v>F</v>
      </c>
      <c r="G77" s="5" t="str">
        <f>IFERROR((VLOOKUP(B77,INSCRITOS!A:H,8,0)),"")</f>
        <v>Sporting Clube de Portugal</v>
      </c>
      <c r="H77" s="78">
        <v>1.3122685185185188E-3</v>
      </c>
      <c r="I77" s="81">
        <f t="shared" si="3"/>
        <v>2.8796296296296317E-4</v>
      </c>
      <c r="J77" s="49"/>
    </row>
    <row r="78" spans="1:10" ht="18" customHeight="1" x14ac:dyDescent="0.25">
      <c r="A78" s="1">
        <v>10</v>
      </c>
      <c r="B78" s="30">
        <v>1127</v>
      </c>
      <c r="C78" s="1">
        <f>IFERROR((VLOOKUP(B78,INSCRITOS!A:B,2,0)),"")</f>
        <v>105932</v>
      </c>
      <c r="D78" s="1" t="str">
        <f>IFERROR((VLOOKUP(B78,INSCRITOS!A:C,3,0)),"")</f>
        <v>INF</v>
      </c>
      <c r="E78" s="5" t="str">
        <f>IFERROR((VLOOKUP(B78,INSCRITOS!A:D,4,0)),"")</f>
        <v>Ana Melnic</v>
      </c>
      <c r="F78" s="1" t="str">
        <f>IFERROR((VLOOKUP(B78,INSCRITOS!A:F,6,0)),"")</f>
        <v>F</v>
      </c>
      <c r="G78" s="5" t="str">
        <f>IFERROR((VLOOKUP(B78,INSCRITOS!A:H,8,0)),"")</f>
        <v>Clube de Natação da Amadora</v>
      </c>
      <c r="H78" s="78">
        <v>1.3831018518518517E-3</v>
      </c>
      <c r="I78" s="81">
        <f t="shared" si="3"/>
        <v>3.5879629629629608E-4</v>
      </c>
      <c r="J78" s="49"/>
    </row>
    <row r="79" spans="1:10" ht="18" customHeight="1" x14ac:dyDescent="0.25">
      <c r="A79" s="1">
        <v>11</v>
      </c>
      <c r="B79" s="30">
        <v>90</v>
      </c>
      <c r="C79" s="1">
        <f>IFERROR((VLOOKUP(B79,INSCRITOS!A:B,2,0)),"")</f>
        <v>106629</v>
      </c>
      <c r="D79" s="1" t="str">
        <f>IFERROR((VLOOKUP(B79,INSCRITOS!A:C,3,0)),"")</f>
        <v>INF</v>
      </c>
      <c r="E79" s="5" t="str">
        <f>IFERROR((VLOOKUP(B79,INSCRITOS!A:D,4,0)),"")</f>
        <v>Jéssica Joaninho</v>
      </c>
      <c r="F79" s="1" t="str">
        <f>IFERROR((VLOOKUP(B79,INSCRITOS!A:F,6,0)),"")</f>
        <v>F</v>
      </c>
      <c r="G79" s="5" t="str">
        <f>IFERROR((VLOOKUP(B79,INSCRITOS!A:H,8,0)),"")</f>
        <v>SFRAA TRIATLO</v>
      </c>
      <c r="H79" s="78">
        <v>1.4421296296296298E-3</v>
      </c>
      <c r="I79" s="81">
        <f t="shared" si="3"/>
        <v>4.1782407407407415E-4</v>
      </c>
      <c r="J79" s="49"/>
    </row>
    <row r="80" spans="1:10" ht="18" customHeight="1" x14ac:dyDescent="0.25">
      <c r="A80" s="1">
        <v>12</v>
      </c>
      <c r="B80" s="30">
        <v>1081</v>
      </c>
      <c r="C80" s="1">
        <f>IFERROR((VLOOKUP(B80,INSCRITOS!A:B,2,0)),"")</f>
        <v>105851</v>
      </c>
      <c r="D80" s="1" t="str">
        <f>IFERROR((VLOOKUP(B80,INSCRITOS!A:C,3,0)),"")</f>
        <v>INF</v>
      </c>
      <c r="E80" s="5" t="str">
        <f>IFERROR((VLOOKUP(B80,INSCRITOS!A:D,4,0)),"")</f>
        <v>Leonor Roque</v>
      </c>
      <c r="F80" s="1" t="str">
        <f>IFERROR((VLOOKUP(B80,INSCRITOS!A:F,6,0)),"")</f>
        <v>F</v>
      </c>
      <c r="G80" s="5" t="str">
        <f>IFERROR((VLOOKUP(B80,INSCRITOS!A:H,8,0)),"")</f>
        <v>Sport Lisboa e Benfica</v>
      </c>
      <c r="H80" s="78">
        <v>1.5300925925925924E-3</v>
      </c>
      <c r="I80" s="81">
        <f t="shared" si="3"/>
        <v>5.057870370370368E-4</v>
      </c>
      <c r="J80" s="49"/>
    </row>
    <row r="81" spans="1:1012" ht="18" customHeight="1" x14ac:dyDescent="0.25">
      <c r="A81" s="1">
        <v>13</v>
      </c>
      <c r="B81" s="30">
        <v>5334</v>
      </c>
      <c r="C81" s="1">
        <f>IFERROR((VLOOKUP(B81,INSCRITOS!A:B,2,0)),"")</f>
        <v>104299</v>
      </c>
      <c r="D81" s="1" t="str">
        <f>IFERROR((VLOOKUP(B81,INSCRITOS!A:C,3,0)),"")</f>
        <v>INF</v>
      </c>
      <c r="E81" s="5" t="str">
        <f>IFERROR((VLOOKUP(B81,INSCRITOS!A:D,4,0)),"")</f>
        <v>Mafalda Cabrita</v>
      </c>
      <c r="F81" s="1" t="str">
        <f>IFERROR((VLOOKUP(B81,INSCRITOS!A:F,6,0)),"")</f>
        <v>F</v>
      </c>
      <c r="G81" s="5" t="str">
        <f>IFERROR((VLOOKUP(B81,INSCRITOS!A:H,8,0)),"")</f>
        <v>Outsystems Olímpico de Oeiras</v>
      </c>
      <c r="H81" s="78">
        <v>1.5462962962962963E-3</v>
      </c>
      <c r="I81" s="81">
        <f t="shared" si="3"/>
        <v>5.2199074074074062E-4</v>
      </c>
      <c r="J81" s="49"/>
    </row>
    <row r="82" spans="1:1012" ht="18" customHeight="1" x14ac:dyDescent="0.25">
      <c r="A82" s="1">
        <v>14</v>
      </c>
      <c r="B82" s="30">
        <v>5359</v>
      </c>
      <c r="C82" s="1">
        <f>IFERROR((VLOOKUP(B82,INSCRITOS!A:B,2,0)),"")</f>
        <v>0</v>
      </c>
      <c r="D82" s="1" t="str">
        <f>IFERROR((VLOOKUP(B82,INSCRITOS!A:C,3,0)),"")</f>
        <v>INF</v>
      </c>
      <c r="E82" s="5" t="str">
        <f>IFERROR((VLOOKUP(B82,INSCRITOS!A:D,4,0)),"")</f>
        <v>Carolina Santos</v>
      </c>
      <c r="F82" s="1" t="str">
        <f>IFERROR((VLOOKUP(B82,INSCRITOS!A:F,6,0)),"")</f>
        <v>F</v>
      </c>
      <c r="G82" s="5" t="str">
        <f>IFERROR((VLOOKUP(B82,INSCRITOS!A:H,8,0)),"")</f>
        <v>Peniche A.C./ Não federado</v>
      </c>
      <c r="H82" s="78">
        <v>1.6770833333333334E-3</v>
      </c>
      <c r="I82" s="81">
        <f t="shared" si="3"/>
        <v>6.5277777777777773E-4</v>
      </c>
      <c r="J82" s="49"/>
    </row>
    <row r="83" spans="1:1012" ht="18" customHeight="1" x14ac:dyDescent="0.25">
      <c r="A83" s="1">
        <v>15</v>
      </c>
      <c r="B83" s="30"/>
      <c r="C83" s="1" t="str">
        <f>IFERROR((VLOOKUP(B83,INSCRITOS!A:B,2,0)),"")</f>
        <v/>
      </c>
      <c r="D83" s="1" t="str">
        <f>IFERROR((VLOOKUP(B83,INSCRITOS!A:C,3,0)),"")</f>
        <v/>
      </c>
      <c r="E83" s="5" t="str">
        <f>IFERROR((VLOOKUP(B83,INSCRITOS!A:D,4,0)),"")</f>
        <v/>
      </c>
      <c r="F83" s="1" t="str">
        <f>IFERROR((VLOOKUP(B83,INSCRITOS!A:F,6,0)),"")</f>
        <v/>
      </c>
      <c r="G83" s="5" t="str">
        <f>IFERROR((VLOOKUP(B83,INSCRITOS!A:H,8,0)),"")</f>
        <v/>
      </c>
      <c r="J83" s="49"/>
    </row>
    <row r="84" spans="1:1012" s="15" customFormat="1" ht="18" customHeight="1" x14ac:dyDescent="0.25">
      <c r="A84" s="11"/>
      <c r="B84" s="22"/>
      <c r="C84" s="11"/>
      <c r="D84" s="11"/>
      <c r="E84" s="12"/>
      <c r="F84" s="11"/>
      <c r="G84" s="12"/>
      <c r="H84" s="11"/>
      <c r="I84" s="11"/>
      <c r="J84" s="11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  <c r="IX84" s="12"/>
      <c r="IY84" s="12"/>
      <c r="IZ84" s="12"/>
      <c r="JA84" s="12"/>
      <c r="JB84" s="12"/>
      <c r="JC84" s="12"/>
      <c r="JD84" s="12"/>
      <c r="JE84" s="12"/>
      <c r="JF84" s="12"/>
      <c r="JG84" s="12"/>
      <c r="JH84" s="12"/>
      <c r="JI84" s="12"/>
      <c r="JJ84" s="12"/>
      <c r="JK84" s="12"/>
      <c r="JL84" s="12"/>
      <c r="JM84" s="12"/>
      <c r="JN84" s="12"/>
      <c r="JO84" s="12"/>
      <c r="JP84" s="12"/>
      <c r="JQ84" s="12"/>
      <c r="JR84" s="12"/>
      <c r="JS84" s="12"/>
      <c r="JT84" s="12"/>
      <c r="JU84" s="12"/>
      <c r="JV84" s="12"/>
      <c r="JW84" s="12"/>
      <c r="JX84" s="12"/>
      <c r="JY84" s="12"/>
      <c r="JZ84" s="12"/>
      <c r="KA84" s="12"/>
      <c r="KB84" s="12"/>
      <c r="KC84" s="12"/>
      <c r="KD84" s="12"/>
      <c r="KE84" s="12"/>
      <c r="KF84" s="12"/>
      <c r="KG84" s="12"/>
      <c r="KH84" s="12"/>
      <c r="KI84" s="12"/>
      <c r="KJ84" s="12"/>
      <c r="KK84" s="12"/>
      <c r="KL84" s="12"/>
      <c r="KM84" s="12"/>
      <c r="KN84" s="12"/>
      <c r="KO84" s="12"/>
      <c r="KP84" s="12"/>
      <c r="KQ84" s="12"/>
      <c r="KR84" s="12"/>
      <c r="KS84" s="12"/>
      <c r="KT84" s="12"/>
      <c r="KU84" s="12"/>
      <c r="KV84" s="12"/>
      <c r="KW84" s="12"/>
      <c r="KX84" s="12"/>
      <c r="KY84" s="12"/>
      <c r="KZ84" s="12"/>
      <c r="LA84" s="12"/>
      <c r="LB84" s="12"/>
      <c r="LC84" s="12"/>
      <c r="LD84" s="12"/>
      <c r="LE84" s="12"/>
      <c r="LF84" s="12"/>
      <c r="LG84" s="12"/>
      <c r="LH84" s="12"/>
      <c r="LI84" s="12"/>
      <c r="LJ84" s="12"/>
      <c r="LK84" s="12"/>
      <c r="LL84" s="12"/>
      <c r="LM84" s="12"/>
      <c r="LN84" s="12"/>
      <c r="LO84" s="12"/>
      <c r="LP84" s="12"/>
      <c r="LQ84" s="12"/>
      <c r="LR84" s="12"/>
      <c r="LS84" s="12"/>
      <c r="LT84" s="12"/>
      <c r="LU84" s="12"/>
      <c r="LV84" s="12"/>
      <c r="LW84" s="12"/>
      <c r="LX84" s="12"/>
      <c r="LY84" s="12"/>
      <c r="LZ84" s="12"/>
      <c r="MA84" s="12"/>
      <c r="MB84" s="12"/>
      <c r="MC84" s="12"/>
      <c r="MD84" s="12"/>
      <c r="ME84" s="12"/>
      <c r="MF84" s="12"/>
      <c r="MG84" s="12"/>
      <c r="MH84" s="12"/>
      <c r="MI84" s="12"/>
      <c r="MJ84" s="12"/>
      <c r="MK84" s="12"/>
      <c r="ML84" s="12"/>
      <c r="MM84" s="12"/>
      <c r="MN84" s="12"/>
      <c r="MO84" s="12"/>
      <c r="MP84" s="12"/>
      <c r="MQ84" s="12"/>
      <c r="MR84" s="12"/>
      <c r="MS84" s="12"/>
      <c r="MT84" s="12"/>
      <c r="MU84" s="12"/>
      <c r="MV84" s="12"/>
      <c r="MW84" s="12"/>
      <c r="MX84" s="12"/>
      <c r="MY84" s="12"/>
      <c r="MZ84" s="12"/>
      <c r="NA84" s="12"/>
      <c r="NB84" s="12"/>
      <c r="NC84" s="12"/>
      <c r="ND84" s="12"/>
      <c r="NE84" s="12"/>
      <c r="NF84" s="12"/>
      <c r="NG84" s="12"/>
      <c r="NH84" s="12"/>
      <c r="NI84" s="12"/>
      <c r="NJ84" s="12"/>
      <c r="NK84" s="12"/>
      <c r="NL84" s="12"/>
      <c r="NM84" s="12"/>
      <c r="NN84" s="12"/>
      <c r="NO84" s="12"/>
      <c r="NP84" s="12"/>
      <c r="NQ84" s="12"/>
      <c r="NR84" s="12"/>
      <c r="NS84" s="12"/>
      <c r="NT84" s="12"/>
      <c r="NU84" s="12"/>
      <c r="NV84" s="12"/>
      <c r="NW84" s="12"/>
      <c r="NX84" s="12"/>
      <c r="NY84" s="12"/>
      <c r="NZ84" s="12"/>
      <c r="OA84" s="12"/>
      <c r="OB84" s="12"/>
      <c r="OC84" s="12"/>
      <c r="OD84" s="12"/>
      <c r="OE84" s="12"/>
      <c r="OF84" s="12"/>
      <c r="OG84" s="12"/>
      <c r="OH84" s="12"/>
      <c r="OI84" s="12"/>
      <c r="OJ84" s="12"/>
      <c r="OK84" s="12"/>
      <c r="OL84" s="12"/>
      <c r="OM84" s="12"/>
      <c r="ON84" s="12"/>
      <c r="OO84" s="12"/>
      <c r="OP84" s="12"/>
      <c r="OQ84" s="12"/>
      <c r="OR84" s="12"/>
      <c r="OS84" s="12"/>
      <c r="OT84" s="12"/>
      <c r="OU84" s="12"/>
      <c r="OV84" s="12"/>
      <c r="OW84" s="12"/>
      <c r="OX84" s="12"/>
      <c r="OY84" s="12"/>
      <c r="OZ84" s="12"/>
      <c r="PA84" s="12"/>
      <c r="PB84" s="12"/>
      <c r="PC84" s="12"/>
      <c r="PD84" s="12"/>
      <c r="PE84" s="12"/>
      <c r="PF84" s="12"/>
      <c r="PG84" s="12"/>
      <c r="PH84" s="12"/>
      <c r="PI84" s="12"/>
      <c r="PJ84" s="12"/>
      <c r="PK84" s="12"/>
      <c r="PL84" s="12"/>
      <c r="PM84" s="12"/>
      <c r="PN84" s="12"/>
      <c r="PO84" s="12"/>
      <c r="PP84" s="12"/>
      <c r="PQ84" s="12"/>
      <c r="PR84" s="12"/>
      <c r="PS84" s="12"/>
      <c r="PT84" s="12"/>
      <c r="PU84" s="12"/>
      <c r="PV84" s="12"/>
      <c r="PW84" s="12"/>
      <c r="PX84" s="12"/>
      <c r="PY84" s="12"/>
      <c r="PZ84" s="12"/>
      <c r="QA84" s="12"/>
      <c r="QB84" s="12"/>
      <c r="QC84" s="12"/>
      <c r="QD84" s="12"/>
      <c r="QE84" s="12"/>
      <c r="QF84" s="12"/>
      <c r="QG84" s="12"/>
      <c r="QH84" s="12"/>
      <c r="QI84" s="12"/>
      <c r="QJ84" s="12"/>
      <c r="QK84" s="12"/>
      <c r="QL84" s="12"/>
      <c r="QM84" s="12"/>
      <c r="QN84" s="12"/>
      <c r="QO84" s="12"/>
      <c r="QP84" s="12"/>
      <c r="QQ84" s="12"/>
      <c r="QR84" s="12"/>
      <c r="QS84" s="12"/>
      <c r="QT84" s="12"/>
      <c r="QU84" s="12"/>
      <c r="QV84" s="12"/>
      <c r="QW84" s="12"/>
      <c r="QX84" s="12"/>
      <c r="QY84" s="12"/>
      <c r="QZ84" s="12"/>
      <c r="RA84" s="12"/>
      <c r="RB84" s="12"/>
      <c r="RC84" s="12"/>
      <c r="RD84" s="12"/>
      <c r="RE84" s="12"/>
      <c r="RF84" s="12"/>
      <c r="RG84" s="12"/>
      <c r="RH84" s="12"/>
      <c r="RI84" s="12"/>
      <c r="RJ84" s="12"/>
      <c r="RK84" s="12"/>
      <c r="RL84" s="12"/>
      <c r="RM84" s="12"/>
      <c r="RN84" s="12"/>
      <c r="RO84" s="12"/>
      <c r="RP84" s="12"/>
      <c r="RQ84" s="12"/>
      <c r="RR84" s="12"/>
      <c r="RS84" s="12"/>
      <c r="RT84" s="12"/>
      <c r="RU84" s="12"/>
      <c r="RV84" s="12"/>
      <c r="RW84" s="12"/>
      <c r="RX84" s="12"/>
      <c r="RY84" s="12"/>
      <c r="RZ84" s="12"/>
      <c r="SA84" s="12"/>
      <c r="SB84" s="12"/>
      <c r="SC84" s="12"/>
      <c r="SD84" s="12"/>
      <c r="SE84" s="12"/>
      <c r="SF84" s="12"/>
      <c r="SG84" s="12"/>
      <c r="SH84" s="12"/>
      <c r="SI84" s="12"/>
      <c r="SJ84" s="12"/>
      <c r="SK84" s="12"/>
      <c r="SL84" s="12"/>
      <c r="SM84" s="12"/>
      <c r="SN84" s="12"/>
      <c r="SO84" s="12"/>
      <c r="SP84" s="12"/>
      <c r="SQ84" s="12"/>
      <c r="SR84" s="12"/>
      <c r="SS84" s="12"/>
      <c r="ST84" s="12"/>
      <c r="SU84" s="12"/>
      <c r="SV84" s="12"/>
      <c r="SW84" s="12"/>
      <c r="SX84" s="12"/>
      <c r="SY84" s="12"/>
      <c r="SZ84" s="12"/>
      <c r="TA84" s="12"/>
      <c r="TB84" s="12"/>
      <c r="TC84" s="12"/>
      <c r="TD84" s="12"/>
      <c r="TE84" s="12"/>
      <c r="TF84" s="12"/>
      <c r="TG84" s="12"/>
      <c r="TH84" s="12"/>
      <c r="TI84" s="12"/>
      <c r="TJ84" s="12"/>
      <c r="TK84" s="12"/>
      <c r="TL84" s="12"/>
      <c r="TM84" s="12"/>
      <c r="TN84" s="12"/>
      <c r="TO84" s="12"/>
      <c r="TP84" s="12"/>
      <c r="TQ84" s="12"/>
      <c r="TR84" s="12"/>
      <c r="TS84" s="12"/>
      <c r="TT84" s="12"/>
      <c r="TU84" s="12"/>
      <c r="TV84" s="12"/>
      <c r="TW84" s="12"/>
      <c r="TX84" s="12"/>
      <c r="TY84" s="12"/>
      <c r="TZ84" s="12"/>
      <c r="UA84" s="12"/>
      <c r="UB84" s="12"/>
      <c r="UC84" s="12"/>
      <c r="UD84" s="12"/>
      <c r="UE84" s="12"/>
      <c r="UF84" s="12"/>
      <c r="UG84" s="12"/>
      <c r="UH84" s="12"/>
      <c r="UI84" s="12"/>
      <c r="UJ84" s="12"/>
      <c r="UK84" s="12"/>
      <c r="UL84" s="12"/>
      <c r="UM84" s="12"/>
      <c r="UN84" s="12"/>
      <c r="UO84" s="12"/>
      <c r="UP84" s="12"/>
      <c r="UQ84" s="12"/>
      <c r="UR84" s="12"/>
      <c r="US84" s="12"/>
      <c r="UT84" s="12"/>
      <c r="UU84" s="12"/>
      <c r="UV84" s="12"/>
      <c r="UW84" s="12"/>
      <c r="UX84" s="12"/>
      <c r="UY84" s="12"/>
      <c r="UZ84" s="12"/>
      <c r="VA84" s="12"/>
      <c r="VB84" s="12"/>
      <c r="VC84" s="12"/>
      <c r="VD84" s="12"/>
      <c r="VE84" s="12"/>
      <c r="VF84" s="12"/>
      <c r="VG84" s="12"/>
      <c r="VH84" s="12"/>
      <c r="VI84" s="12"/>
      <c r="VJ84" s="12"/>
      <c r="VK84" s="12"/>
      <c r="VL84" s="12"/>
      <c r="VM84" s="12"/>
      <c r="VN84" s="12"/>
      <c r="VO84" s="12"/>
      <c r="VP84" s="12"/>
      <c r="VQ84" s="12"/>
      <c r="VR84" s="12"/>
      <c r="VS84" s="12"/>
      <c r="VT84" s="12"/>
      <c r="VU84" s="12"/>
      <c r="VV84" s="12"/>
      <c r="VW84" s="12"/>
      <c r="VX84" s="12"/>
      <c r="VY84" s="12"/>
      <c r="VZ84" s="12"/>
      <c r="WA84" s="12"/>
      <c r="WB84" s="12"/>
      <c r="WC84" s="12"/>
      <c r="WD84" s="12"/>
      <c r="WE84" s="12"/>
      <c r="WF84" s="12"/>
      <c r="WG84" s="12"/>
      <c r="WH84" s="12"/>
      <c r="WI84" s="12"/>
      <c r="WJ84" s="12"/>
      <c r="WK84" s="12"/>
      <c r="WL84" s="12"/>
      <c r="WM84" s="12"/>
      <c r="WN84" s="12"/>
      <c r="WO84" s="12"/>
      <c r="WP84" s="12"/>
      <c r="WQ84" s="12"/>
      <c r="WR84" s="12"/>
      <c r="WS84" s="12"/>
      <c r="WT84" s="12"/>
      <c r="WU84" s="12"/>
      <c r="WV84" s="12"/>
      <c r="WW84" s="12"/>
      <c r="WX84" s="12"/>
      <c r="WY84" s="12"/>
      <c r="WZ84" s="12"/>
      <c r="XA84" s="12"/>
      <c r="XB84" s="12"/>
      <c r="XC84" s="12"/>
      <c r="XD84" s="12"/>
      <c r="XE84" s="12"/>
      <c r="XF84" s="12"/>
      <c r="XG84" s="12"/>
      <c r="XH84" s="12"/>
      <c r="XI84" s="12"/>
      <c r="XJ84" s="12"/>
      <c r="XK84" s="12"/>
      <c r="XL84" s="12"/>
      <c r="XM84" s="12"/>
      <c r="XN84" s="12"/>
      <c r="XO84" s="12"/>
      <c r="XP84" s="12"/>
      <c r="XQ84" s="12"/>
      <c r="XR84" s="12"/>
      <c r="XS84" s="12"/>
      <c r="XT84" s="12"/>
      <c r="XU84" s="12"/>
      <c r="XV84" s="12"/>
      <c r="XW84" s="12"/>
      <c r="XX84" s="12"/>
      <c r="XY84" s="12"/>
      <c r="XZ84" s="12"/>
      <c r="YA84" s="12"/>
      <c r="YB84" s="12"/>
      <c r="YC84" s="12"/>
      <c r="YD84" s="12"/>
      <c r="YE84" s="12"/>
      <c r="YF84" s="12"/>
      <c r="YG84" s="12"/>
      <c r="YH84" s="12"/>
      <c r="YI84" s="12"/>
      <c r="YJ84" s="12"/>
      <c r="YK84" s="12"/>
      <c r="YL84" s="12"/>
      <c r="YM84" s="12"/>
      <c r="YN84" s="12"/>
      <c r="YO84" s="12"/>
      <c r="YP84" s="12"/>
      <c r="YQ84" s="12"/>
      <c r="YR84" s="12"/>
      <c r="YS84" s="12"/>
      <c r="YT84" s="12"/>
      <c r="YU84" s="12"/>
      <c r="YV84" s="12"/>
      <c r="YW84" s="12"/>
      <c r="YX84" s="12"/>
      <c r="YY84" s="12"/>
      <c r="YZ84" s="12"/>
      <c r="ZA84" s="12"/>
      <c r="ZB84" s="12"/>
      <c r="ZC84" s="12"/>
      <c r="ZD84" s="12"/>
      <c r="ZE84" s="12"/>
      <c r="ZF84" s="12"/>
      <c r="ZG84" s="12"/>
      <c r="ZH84" s="12"/>
      <c r="ZI84" s="12"/>
      <c r="ZJ84" s="12"/>
      <c r="ZK84" s="12"/>
      <c r="ZL84" s="12"/>
      <c r="ZM84" s="12"/>
      <c r="ZN84" s="12"/>
      <c r="ZO84" s="12"/>
      <c r="ZP84" s="12"/>
      <c r="ZQ84" s="12"/>
      <c r="ZR84" s="12"/>
      <c r="ZS84" s="12"/>
      <c r="ZT84" s="12"/>
      <c r="ZU84" s="12"/>
      <c r="ZV84" s="12"/>
      <c r="ZW84" s="12"/>
      <c r="ZX84" s="12"/>
      <c r="ZY84" s="12"/>
      <c r="ZZ84" s="12"/>
      <c r="AAA84" s="12"/>
      <c r="AAB84" s="12"/>
      <c r="AAC84" s="12"/>
      <c r="AAD84" s="12"/>
      <c r="AAE84" s="12"/>
      <c r="AAF84" s="12"/>
      <c r="AAG84" s="12"/>
      <c r="AAH84" s="12"/>
      <c r="AAI84" s="12"/>
      <c r="AAJ84" s="12"/>
      <c r="AAK84" s="12"/>
      <c r="AAL84" s="12"/>
      <c r="AAM84" s="12"/>
      <c r="AAN84" s="12"/>
      <c r="AAO84" s="12"/>
      <c r="AAP84" s="12"/>
      <c r="AAQ84" s="12"/>
      <c r="AAR84" s="12"/>
      <c r="AAS84" s="12"/>
      <c r="AAT84" s="12"/>
      <c r="AAU84" s="12"/>
      <c r="AAV84" s="12"/>
      <c r="AAW84" s="12"/>
      <c r="AAX84" s="12"/>
      <c r="AAY84" s="12"/>
      <c r="AAZ84" s="12"/>
      <c r="ABA84" s="12"/>
      <c r="ABB84" s="12"/>
      <c r="ABC84" s="12"/>
      <c r="ABD84" s="12"/>
      <c r="ABE84" s="12"/>
      <c r="ABF84" s="12"/>
      <c r="ABG84" s="12"/>
      <c r="ABH84" s="12"/>
      <c r="ABI84" s="12"/>
      <c r="ABJ84" s="12"/>
      <c r="ABK84" s="12"/>
      <c r="ABL84" s="12"/>
      <c r="ABM84" s="12"/>
      <c r="ABN84" s="12"/>
      <c r="ABO84" s="12"/>
      <c r="ABP84" s="12"/>
      <c r="ABQ84" s="12"/>
      <c r="ABR84" s="12"/>
      <c r="ABS84" s="12"/>
      <c r="ABT84" s="12"/>
      <c r="ABU84" s="12"/>
      <c r="ABV84" s="12"/>
      <c r="ABW84" s="12"/>
      <c r="ABX84" s="12"/>
      <c r="ABY84" s="12"/>
      <c r="ABZ84" s="12"/>
      <c r="ACA84" s="12"/>
      <c r="ACB84" s="12"/>
      <c r="ACC84" s="12"/>
      <c r="ACD84" s="12"/>
      <c r="ACE84" s="12"/>
      <c r="ACF84" s="12"/>
      <c r="ACG84" s="12"/>
      <c r="ACH84" s="12"/>
      <c r="ACI84" s="12"/>
      <c r="ACJ84" s="12"/>
      <c r="ACK84" s="12"/>
      <c r="ACL84" s="12"/>
      <c r="ACM84" s="12"/>
      <c r="ACN84" s="12"/>
      <c r="ACO84" s="12"/>
      <c r="ACP84" s="12"/>
      <c r="ACQ84" s="12"/>
      <c r="ACR84" s="12"/>
      <c r="ACS84" s="12"/>
      <c r="ACT84" s="12"/>
      <c r="ACU84" s="12"/>
      <c r="ACV84" s="12"/>
      <c r="ACW84" s="12"/>
      <c r="ACX84" s="12"/>
      <c r="ACY84" s="12"/>
      <c r="ACZ84" s="12"/>
      <c r="ADA84" s="12"/>
      <c r="ADB84" s="12"/>
      <c r="ADC84" s="12"/>
      <c r="ADD84" s="12"/>
      <c r="ADE84" s="12"/>
      <c r="ADF84" s="12"/>
      <c r="ADG84" s="12"/>
      <c r="ADH84" s="12"/>
      <c r="ADI84" s="12"/>
      <c r="ADJ84" s="12"/>
      <c r="ADK84" s="12"/>
      <c r="ADL84" s="12"/>
      <c r="ADM84" s="12"/>
      <c r="ADN84" s="12"/>
      <c r="ADO84" s="12"/>
      <c r="ADP84" s="12"/>
      <c r="ADQ84" s="12"/>
      <c r="ADR84" s="12"/>
      <c r="ADS84" s="12"/>
      <c r="ADT84" s="12"/>
      <c r="ADU84" s="12"/>
      <c r="ADV84" s="12"/>
      <c r="ADW84" s="12"/>
      <c r="ADX84" s="12"/>
      <c r="ADY84" s="12"/>
      <c r="ADZ84" s="12"/>
      <c r="AEA84" s="12"/>
      <c r="AEB84" s="12"/>
      <c r="AEC84" s="12"/>
      <c r="AED84" s="12"/>
      <c r="AEE84" s="12"/>
      <c r="AEF84" s="12"/>
      <c r="AEG84" s="12"/>
      <c r="AEH84" s="12"/>
      <c r="AEI84" s="12"/>
      <c r="AEJ84" s="12"/>
      <c r="AEK84" s="12"/>
      <c r="AEL84" s="12"/>
      <c r="AEM84" s="12"/>
      <c r="AEN84" s="12"/>
      <c r="AEO84" s="12"/>
      <c r="AEP84" s="12"/>
      <c r="AEQ84" s="12"/>
      <c r="AER84" s="12"/>
      <c r="AES84" s="12"/>
      <c r="AET84" s="12"/>
      <c r="AEU84" s="12"/>
      <c r="AEV84" s="12"/>
      <c r="AEW84" s="12"/>
      <c r="AEX84" s="12"/>
      <c r="AEY84" s="12"/>
      <c r="AEZ84" s="12"/>
      <c r="AFA84" s="12"/>
      <c r="AFB84" s="12"/>
      <c r="AFC84" s="12"/>
      <c r="AFD84" s="12"/>
      <c r="AFE84" s="12"/>
      <c r="AFF84" s="12"/>
      <c r="AFG84" s="12"/>
      <c r="AFH84" s="12"/>
      <c r="AFI84" s="12"/>
      <c r="AFJ84" s="12"/>
      <c r="AFK84" s="12"/>
      <c r="AFL84" s="12"/>
      <c r="AFM84" s="12"/>
      <c r="AFN84" s="12"/>
      <c r="AFO84" s="12"/>
      <c r="AFP84" s="12"/>
      <c r="AFQ84" s="12"/>
      <c r="AFR84" s="12"/>
      <c r="AFS84" s="12"/>
      <c r="AFT84" s="12"/>
      <c r="AFU84" s="12"/>
      <c r="AFV84" s="12"/>
      <c r="AFW84" s="12"/>
      <c r="AFX84" s="12"/>
      <c r="AFY84" s="12"/>
      <c r="AFZ84" s="12"/>
      <c r="AGA84" s="12"/>
      <c r="AGB84" s="12"/>
      <c r="AGC84" s="12"/>
      <c r="AGD84" s="12"/>
      <c r="AGE84" s="12"/>
      <c r="AGF84" s="12"/>
      <c r="AGG84" s="12"/>
      <c r="AGH84" s="12"/>
      <c r="AGI84" s="12"/>
      <c r="AGJ84" s="12"/>
      <c r="AGK84" s="12"/>
      <c r="AGL84" s="12"/>
      <c r="AGM84" s="12"/>
      <c r="AGN84" s="12"/>
      <c r="AGO84" s="12"/>
      <c r="AGP84" s="12"/>
      <c r="AGQ84" s="12"/>
      <c r="AGR84" s="12"/>
      <c r="AGS84" s="12"/>
      <c r="AGT84" s="12"/>
      <c r="AGU84" s="12"/>
      <c r="AGV84" s="12"/>
      <c r="AGW84" s="12"/>
      <c r="AGX84" s="12"/>
      <c r="AGY84" s="12"/>
      <c r="AGZ84" s="12"/>
      <c r="AHA84" s="12"/>
      <c r="AHB84" s="12"/>
      <c r="AHC84" s="12"/>
      <c r="AHD84" s="12"/>
      <c r="AHE84" s="12"/>
      <c r="AHF84" s="12"/>
      <c r="AHG84" s="12"/>
      <c r="AHH84" s="12"/>
      <c r="AHI84" s="12"/>
      <c r="AHJ84" s="12"/>
      <c r="AHK84" s="12"/>
      <c r="AHL84" s="12"/>
      <c r="AHM84" s="12"/>
      <c r="AHN84" s="12"/>
      <c r="AHO84" s="12"/>
      <c r="AHP84" s="12"/>
      <c r="AHQ84" s="12"/>
      <c r="AHR84" s="12"/>
      <c r="AHS84" s="12"/>
      <c r="AHT84" s="12"/>
      <c r="AHU84" s="12"/>
      <c r="AHV84" s="12"/>
      <c r="AHW84" s="12"/>
      <c r="AHX84" s="12"/>
      <c r="AHY84" s="12"/>
      <c r="AHZ84" s="12"/>
      <c r="AIA84" s="12"/>
      <c r="AIB84" s="12"/>
      <c r="AIC84" s="12"/>
      <c r="AID84" s="12"/>
      <c r="AIE84" s="12"/>
      <c r="AIF84" s="12"/>
      <c r="AIG84" s="12"/>
      <c r="AIH84" s="12"/>
      <c r="AII84" s="12"/>
      <c r="AIJ84" s="12"/>
      <c r="AIK84" s="12"/>
      <c r="AIL84" s="12"/>
      <c r="AIM84" s="12"/>
      <c r="AIN84" s="12"/>
      <c r="AIO84" s="12"/>
      <c r="AIP84" s="12"/>
      <c r="AIQ84" s="12"/>
      <c r="AIR84" s="12"/>
      <c r="AIS84" s="12"/>
      <c r="AIT84" s="12"/>
      <c r="AIU84" s="12"/>
      <c r="AIV84" s="12"/>
      <c r="AIW84" s="12"/>
      <c r="AIX84" s="12"/>
      <c r="AIY84" s="12"/>
      <c r="AIZ84" s="12"/>
      <c r="AJA84" s="12"/>
      <c r="AJB84" s="12"/>
      <c r="AJC84" s="12"/>
      <c r="AJD84" s="12"/>
      <c r="AJE84" s="12"/>
      <c r="AJF84" s="12"/>
      <c r="AJG84" s="12"/>
      <c r="AJH84" s="12"/>
      <c r="AJI84" s="12"/>
      <c r="AJJ84" s="12"/>
      <c r="AJK84" s="12"/>
      <c r="AJL84" s="12"/>
      <c r="AJM84" s="12"/>
      <c r="AJN84" s="12"/>
      <c r="AJO84" s="12"/>
      <c r="AJP84" s="12"/>
      <c r="AJQ84" s="12"/>
      <c r="AJR84" s="12"/>
      <c r="AJS84" s="12"/>
      <c r="AJT84" s="12"/>
      <c r="AJU84" s="12"/>
      <c r="AJV84" s="12"/>
      <c r="AJW84" s="12"/>
      <c r="AJX84" s="12"/>
      <c r="AJY84" s="12"/>
      <c r="AJZ84" s="12"/>
      <c r="AKA84" s="12"/>
      <c r="AKB84" s="12"/>
      <c r="AKC84" s="12"/>
      <c r="AKD84" s="12"/>
      <c r="AKE84" s="12"/>
      <c r="AKF84" s="12"/>
      <c r="AKG84" s="12"/>
      <c r="AKH84" s="12"/>
      <c r="AKI84" s="12"/>
      <c r="AKJ84" s="12"/>
      <c r="AKK84" s="12"/>
      <c r="AKL84" s="12"/>
      <c r="AKM84" s="12"/>
      <c r="AKN84" s="12"/>
      <c r="AKO84" s="12"/>
      <c r="AKP84" s="12"/>
      <c r="AKQ84" s="12"/>
      <c r="AKR84" s="12"/>
      <c r="AKS84" s="12"/>
      <c r="AKT84" s="12"/>
      <c r="AKU84" s="12"/>
      <c r="AKV84" s="12"/>
      <c r="AKW84" s="12"/>
      <c r="AKX84" s="12"/>
      <c r="AKY84" s="12"/>
      <c r="AKZ84" s="12"/>
      <c r="ALA84" s="12"/>
      <c r="ALB84" s="12"/>
      <c r="ALC84" s="12"/>
      <c r="ALD84" s="12"/>
      <c r="ALE84" s="12"/>
      <c r="ALF84" s="12"/>
      <c r="ALG84" s="12"/>
      <c r="ALH84" s="12"/>
      <c r="ALI84" s="12"/>
      <c r="ALJ84" s="12"/>
      <c r="ALK84" s="12"/>
      <c r="ALL84" s="12"/>
      <c r="ALM84" s="12"/>
      <c r="ALN84" s="12"/>
      <c r="ALO84" s="12"/>
      <c r="ALP84" s="12"/>
      <c r="ALQ84" s="12"/>
      <c r="ALR84" s="12"/>
      <c r="ALS84" s="12"/>
      <c r="ALT84" s="12"/>
      <c r="ALU84" s="12"/>
      <c r="ALV84" s="12"/>
      <c r="ALW84" s="12"/>
      <c r="ALX84" s="12"/>
    </row>
    <row r="85" spans="1:1012" ht="18" customHeight="1" x14ac:dyDescent="0.25">
      <c r="A85" s="13"/>
      <c r="B85" s="21"/>
      <c r="C85" s="13"/>
      <c r="D85" s="13"/>
      <c r="E85" s="13"/>
      <c r="F85" s="13"/>
      <c r="G85" s="13"/>
      <c r="J85" s="14"/>
    </row>
    <row r="86" spans="1:1012" ht="18" customHeight="1" x14ac:dyDescent="0.25">
      <c r="A86" s="24" t="s">
        <v>15</v>
      </c>
      <c r="B86" s="24"/>
      <c r="C86" s="24"/>
      <c r="D86" s="24"/>
      <c r="E86" s="24"/>
      <c r="F86" s="24"/>
      <c r="G86" s="24"/>
      <c r="J86" s="24"/>
    </row>
    <row r="87" spans="1:1012" ht="31.5" x14ac:dyDescent="0.25">
      <c r="A87" s="4" t="s">
        <v>9</v>
      </c>
      <c r="B87" s="20" t="s">
        <v>0</v>
      </c>
      <c r="C87" s="4" t="s">
        <v>1</v>
      </c>
      <c r="D87" s="4" t="s">
        <v>2</v>
      </c>
      <c r="E87" s="4" t="s">
        <v>3</v>
      </c>
      <c r="F87" s="4" t="s">
        <v>5</v>
      </c>
      <c r="G87" s="4" t="s">
        <v>7</v>
      </c>
      <c r="H87" s="76" t="s">
        <v>120</v>
      </c>
      <c r="I87" s="77" t="s">
        <v>121</v>
      </c>
      <c r="J87" s="55" t="s">
        <v>11</v>
      </c>
    </row>
    <row r="88" spans="1:1012" ht="18" customHeight="1" x14ac:dyDescent="0.25">
      <c r="A88" s="1">
        <v>1</v>
      </c>
      <c r="B88" s="32">
        <v>146</v>
      </c>
      <c r="C88" s="1">
        <f>IFERROR((VLOOKUP(B88,INSCRITOS!A:B,2,0)),"")</f>
        <v>0</v>
      </c>
      <c r="D88" s="106" t="str">
        <f>IFERROR((VLOOKUP(B88,INSCRITOS!A:C,3,0)),"")</f>
        <v>INIC</v>
      </c>
      <c r="E88" s="107" t="str">
        <f>IFERROR((VLOOKUP(B88,INSCRITOS!A:D,4,0)),"")</f>
        <v>Afonso Fernandes</v>
      </c>
      <c r="F88" s="106" t="str">
        <f>IFERROR((VLOOKUP(B88,INSCRITOS!A:F,6,0)),"")</f>
        <v>M</v>
      </c>
      <c r="G88" s="107" t="str">
        <f>IFERROR((VLOOKUP(B88,INSCRITOS!A:H,8,0)),"")</f>
        <v>CNATRIL/ Não federado</v>
      </c>
      <c r="H88" s="78">
        <v>1.3125000000000001E-3</v>
      </c>
      <c r="I88" s="78"/>
      <c r="J88" s="49"/>
    </row>
    <row r="89" spans="1:1012" ht="18" customHeight="1" x14ac:dyDescent="0.25">
      <c r="A89" s="1">
        <v>2</v>
      </c>
      <c r="B89" s="32">
        <v>1053</v>
      </c>
      <c r="C89" s="1">
        <f>IFERROR((VLOOKUP(B89,INSCRITOS!A:B,2,0)),"")</f>
        <v>105782</v>
      </c>
      <c r="D89" s="1" t="str">
        <f>IFERROR((VLOOKUP(B89,INSCRITOS!A:C,3,0)),"")</f>
        <v>INIC</v>
      </c>
      <c r="E89" s="5" t="str">
        <f>IFERROR((VLOOKUP(B89,INSCRITOS!A:D,4,0)),"")</f>
        <v xml:space="preserve">Martim Guarda </v>
      </c>
      <c r="F89" s="1" t="str">
        <f>IFERROR((VLOOKUP(B89,INSCRITOS!A:F,6,0)),"")</f>
        <v>M</v>
      </c>
      <c r="G89" s="5" t="str">
        <f>IFERROR((VLOOKUP(B89,INSCRITOS!A:H,8,0)),"")</f>
        <v>Sporting Clube de Portugal</v>
      </c>
      <c r="H89" s="78">
        <v>1.3206018518518521E-3</v>
      </c>
      <c r="I89" s="81">
        <f>H89-$H$88</f>
        <v>8.1018518518520197E-6</v>
      </c>
      <c r="J89" s="49"/>
    </row>
    <row r="90" spans="1:1012" ht="18" customHeight="1" x14ac:dyDescent="0.25">
      <c r="A90" s="1">
        <v>3</v>
      </c>
      <c r="B90" s="32">
        <v>807</v>
      </c>
      <c r="C90" s="1">
        <f>IFERROR((VLOOKUP(B90,INSCRITOS!A:B,2,0)),"")</f>
        <v>102957</v>
      </c>
      <c r="D90" s="1" t="str">
        <f>IFERROR((VLOOKUP(B90,INSCRITOS!A:C,3,0)),"")</f>
        <v>INIC</v>
      </c>
      <c r="E90" s="5" t="str">
        <f>IFERROR((VLOOKUP(B90,INSCRITOS!A:D,4,0)),"")</f>
        <v>Gonçalo Guimarães</v>
      </c>
      <c r="F90" s="1" t="str">
        <f>IFERROR((VLOOKUP(B90,INSCRITOS!A:F,6,0)),"")</f>
        <v>M</v>
      </c>
      <c r="G90" s="5" t="str">
        <f>IFERROR((VLOOKUP(B90,INSCRITOS!A:H,8,0)),"")</f>
        <v>Outsystems Olímpico de Oeiras</v>
      </c>
      <c r="H90" s="78">
        <v>1.3530092592592593E-3</v>
      </c>
      <c r="I90" s="81">
        <f t="shared" ref="I90:I109" si="4">H90-$H$88</f>
        <v>4.0509259259259231E-5</v>
      </c>
      <c r="J90" s="49"/>
    </row>
    <row r="91" spans="1:1012" ht="18" customHeight="1" x14ac:dyDescent="0.25">
      <c r="A91" s="1">
        <v>4</v>
      </c>
      <c r="B91" s="32">
        <v>853</v>
      </c>
      <c r="C91" s="1">
        <f>IFERROR((VLOOKUP(B91,INSCRITOS!A:B,2,0)),"")</f>
        <v>103084</v>
      </c>
      <c r="D91" s="1" t="str">
        <f>IFERROR((VLOOKUP(B91,INSCRITOS!A:C,3,0)),"")</f>
        <v>INIC</v>
      </c>
      <c r="E91" s="5" t="str">
        <f>IFERROR((VLOOKUP(B91,INSCRITOS!A:D,4,0)),"")</f>
        <v>Miguel Ferreira</v>
      </c>
      <c r="F91" s="1" t="str">
        <f>IFERROR((VLOOKUP(B91,INSCRITOS!A:F,6,0)),"")</f>
        <v>M</v>
      </c>
      <c r="G91" s="5" t="str">
        <f>IFERROR((VLOOKUP(B91,INSCRITOS!A:H,8,0)),"")</f>
        <v>Sport Lisboa e Benfica</v>
      </c>
      <c r="H91" s="78">
        <v>1.4212962962962964E-3</v>
      </c>
      <c r="I91" s="81">
        <f t="shared" si="4"/>
        <v>1.0879629629629629E-4</v>
      </c>
      <c r="J91" s="49"/>
    </row>
    <row r="92" spans="1:1012" ht="18" customHeight="1" x14ac:dyDescent="0.25">
      <c r="A92" s="1">
        <v>5</v>
      </c>
      <c r="B92" s="32">
        <v>316</v>
      </c>
      <c r="C92" s="1">
        <f>IFERROR((VLOOKUP(B92,INSCRITOS!A:B,2,0)),"")</f>
        <v>102030</v>
      </c>
      <c r="D92" s="1" t="str">
        <f>IFERROR((VLOOKUP(B92,INSCRITOS!A:C,3,0)),"")</f>
        <v>INIC</v>
      </c>
      <c r="E92" s="5" t="str">
        <f>IFERROR((VLOOKUP(B92,INSCRITOS!A:D,4,0)),"")</f>
        <v>Rodrigo Neves</v>
      </c>
      <c r="F92" s="1" t="str">
        <f>IFERROR((VLOOKUP(B92,INSCRITOS!A:F,6,0)),"")</f>
        <v>M</v>
      </c>
      <c r="G92" s="5" t="str">
        <f>IFERROR((VLOOKUP(B92,INSCRITOS!A:H,8,0)),"")</f>
        <v>Sporting Clube de Portugal</v>
      </c>
      <c r="H92" s="78">
        <v>1.451388888888889E-3</v>
      </c>
      <c r="I92" s="81">
        <f t="shared" si="4"/>
        <v>1.3888888888888892E-4</v>
      </c>
      <c r="J92" s="49"/>
    </row>
    <row r="93" spans="1:1012" ht="18" customHeight="1" x14ac:dyDescent="0.25">
      <c r="A93" s="1">
        <v>6</v>
      </c>
      <c r="B93" s="32">
        <v>611</v>
      </c>
      <c r="C93" s="1">
        <f>IFERROR((VLOOKUP(B93,INSCRITOS!A:B,2,0)),"")</f>
        <v>105121</v>
      </c>
      <c r="D93" s="1" t="str">
        <f>IFERROR((VLOOKUP(B93,INSCRITOS!A:C,3,0)),"")</f>
        <v>INIC</v>
      </c>
      <c r="E93" s="5" t="str">
        <f>IFERROR((VLOOKUP(B93,INSCRITOS!A:D,4,0)),"")</f>
        <v>Rodrigo Feiteirona</v>
      </c>
      <c r="F93" s="1" t="str">
        <f>IFERROR((VLOOKUP(B93,INSCRITOS!A:F,6,0)),"")</f>
        <v>M</v>
      </c>
      <c r="G93" s="5" t="str">
        <f>IFERROR((VLOOKUP(B93,INSCRITOS!A:H,8,0)),"")</f>
        <v>Clube de Natação da Amadora</v>
      </c>
      <c r="H93" s="78">
        <v>1.4710648148148148E-3</v>
      </c>
      <c r="I93" s="81">
        <f t="shared" si="4"/>
        <v>1.5856481481481472E-4</v>
      </c>
      <c r="J93" s="49"/>
    </row>
    <row r="94" spans="1:1012" ht="18" customHeight="1" x14ac:dyDescent="0.25">
      <c r="A94" s="1">
        <v>7</v>
      </c>
      <c r="B94" s="32">
        <v>384</v>
      </c>
      <c r="C94" s="1">
        <f>IFERROR((VLOOKUP(B94,INSCRITOS!A:B,2,0)),"")</f>
        <v>103085</v>
      </c>
      <c r="D94" s="1" t="str">
        <f>IFERROR((VLOOKUP(B94,INSCRITOS!A:C,3,0)),"")</f>
        <v>INIC</v>
      </c>
      <c r="E94" s="5" t="str">
        <f>IFERROR((VLOOKUP(B94,INSCRITOS!A:D,4,0)),"")</f>
        <v>Martim Santos</v>
      </c>
      <c r="F94" s="1" t="str">
        <f>IFERROR((VLOOKUP(B94,INSCRITOS!A:F,6,0)),"")</f>
        <v>M</v>
      </c>
      <c r="G94" s="5" t="str">
        <f>IFERROR((VLOOKUP(B94,INSCRITOS!A:H,8,0)),"")</f>
        <v>Sport Lisboa e Benfica</v>
      </c>
      <c r="H94" s="78">
        <v>1.4907407407407406E-3</v>
      </c>
      <c r="I94" s="81">
        <f t="shared" si="4"/>
        <v>1.7824074074074053E-4</v>
      </c>
      <c r="J94" s="49"/>
    </row>
    <row r="95" spans="1:1012" ht="18" customHeight="1" x14ac:dyDescent="0.25">
      <c r="A95" s="1">
        <v>8</v>
      </c>
      <c r="B95" s="32">
        <v>349</v>
      </c>
      <c r="C95" s="1">
        <f>IFERROR((VLOOKUP(B95,INSCRITOS!A:B,2,0)),"")</f>
        <v>105010</v>
      </c>
      <c r="D95" s="1" t="str">
        <f>IFERROR((VLOOKUP(B95,INSCRITOS!A:C,3,0)),"")</f>
        <v>INIC</v>
      </c>
      <c r="E95" s="5" t="str">
        <f>IFERROR((VLOOKUP(B95,INSCRITOS!A:D,4,0)),"")</f>
        <v>Daniel Pacheco</v>
      </c>
      <c r="F95" s="1" t="str">
        <f>IFERROR((VLOOKUP(B95,INSCRITOS!A:F,6,0)),"")</f>
        <v>M</v>
      </c>
      <c r="G95" s="5" t="str">
        <f>IFERROR((VLOOKUP(B95,INSCRITOS!A:H,8,0)),"")</f>
        <v>SFRAA TRIATLO</v>
      </c>
      <c r="H95" s="78">
        <v>1.4953703703703702E-3</v>
      </c>
      <c r="I95" s="81">
        <f t="shared" si="4"/>
        <v>1.8287037037037013E-4</v>
      </c>
      <c r="J95" s="49"/>
    </row>
    <row r="96" spans="1:1012" ht="18" customHeight="1" x14ac:dyDescent="0.25">
      <c r="A96" s="1">
        <v>9</v>
      </c>
      <c r="B96" s="32">
        <v>1029</v>
      </c>
      <c r="C96" s="1">
        <f>IFERROR((VLOOKUP(B96,INSCRITOS!A:B,2,0)),"")</f>
        <v>105581</v>
      </c>
      <c r="D96" s="1" t="str">
        <f>IFERROR((VLOOKUP(B96,INSCRITOS!A:C,3,0)),"")</f>
        <v>INIC</v>
      </c>
      <c r="E96" s="5" t="str">
        <f>IFERROR((VLOOKUP(B96,INSCRITOS!A:D,4,0)),"")</f>
        <v>André Souto</v>
      </c>
      <c r="F96" s="1" t="str">
        <f>IFERROR((VLOOKUP(B96,INSCRITOS!A:F,6,0)),"")</f>
        <v>M</v>
      </c>
      <c r="G96" s="5" t="str">
        <f>IFERROR((VLOOKUP(B96,INSCRITOS!A:H,8,0)),"")</f>
        <v>Outsystems Olímpico de Oeiras</v>
      </c>
      <c r="H96" s="78">
        <v>1.5138888888888891E-3</v>
      </c>
      <c r="I96" s="81">
        <f t="shared" si="4"/>
        <v>2.0138888888888897E-4</v>
      </c>
      <c r="J96" s="49"/>
    </row>
    <row r="97" spans="1:10" ht="18" customHeight="1" x14ac:dyDescent="0.25">
      <c r="A97" s="1">
        <v>10</v>
      </c>
      <c r="B97" s="32">
        <v>786</v>
      </c>
      <c r="C97" s="1">
        <f>IFERROR((VLOOKUP(B97,INSCRITOS!A:B,2,0)),"")</f>
        <v>103095</v>
      </c>
      <c r="D97" s="1" t="str">
        <f>IFERROR((VLOOKUP(B97,INSCRITOS!A:C,3,0)),"")</f>
        <v>INIC</v>
      </c>
      <c r="E97" s="5" t="str">
        <f>IFERROR((VLOOKUP(B97,INSCRITOS!A:D,4,0)),"")</f>
        <v>Gustavo Coelho</v>
      </c>
      <c r="F97" s="1" t="str">
        <f>IFERROR((VLOOKUP(B97,INSCRITOS!A:F,6,0)),"")</f>
        <v>M</v>
      </c>
      <c r="G97" s="5" t="str">
        <f>IFERROR((VLOOKUP(B97,INSCRITOS!A:H,8,0)),"")</f>
        <v>Clube de Natação da Amadora</v>
      </c>
      <c r="H97" s="78">
        <v>1.5394675925925925E-3</v>
      </c>
      <c r="I97" s="81">
        <f t="shared" si="4"/>
        <v>2.2696759259259241E-4</v>
      </c>
      <c r="J97" s="49"/>
    </row>
    <row r="98" spans="1:10" ht="18" customHeight="1" x14ac:dyDescent="0.25">
      <c r="A98" s="1">
        <v>11</v>
      </c>
      <c r="B98" s="32">
        <v>249</v>
      </c>
      <c r="C98" s="1">
        <f>IFERROR((VLOOKUP(B98,INSCRITOS!A:B,2,0)),"")</f>
        <v>102636</v>
      </c>
      <c r="D98" s="1" t="str">
        <f>IFERROR((VLOOKUP(B98,INSCRITOS!A:C,3,0)),"")</f>
        <v>INIC</v>
      </c>
      <c r="E98" s="5" t="str">
        <f>IFERROR((VLOOKUP(B98,INSCRITOS!A:D,4,0)),"")</f>
        <v>Dinis Carvalhinho</v>
      </c>
      <c r="F98" s="1" t="str">
        <f>IFERROR((VLOOKUP(B98,INSCRITOS!A:F,6,0)),"")</f>
        <v>M</v>
      </c>
      <c r="G98" s="5" t="str">
        <f>IFERROR((VLOOKUP(B98,INSCRITOS!A:H,8,0)),"")</f>
        <v>Pimpões Triatlo</v>
      </c>
      <c r="H98" s="78">
        <v>1.5407407407407407E-3</v>
      </c>
      <c r="I98" s="81">
        <f t="shared" si="4"/>
        <v>2.2824074074074066E-4</v>
      </c>
      <c r="J98" s="49"/>
    </row>
    <row r="99" spans="1:10" ht="18" customHeight="1" x14ac:dyDescent="0.25">
      <c r="A99" s="1">
        <v>12</v>
      </c>
      <c r="B99" s="32">
        <v>283</v>
      </c>
      <c r="C99" s="1">
        <f>IFERROR((VLOOKUP(B99,INSCRITOS!A:B,2,0)),"")</f>
        <v>103369</v>
      </c>
      <c r="D99" s="1" t="str">
        <f>IFERROR((VLOOKUP(B99,INSCRITOS!A:C,3,0)),"")</f>
        <v>INIC</v>
      </c>
      <c r="E99" s="5" t="str">
        <f>IFERROR((VLOOKUP(B99,INSCRITOS!A:D,4,0)),"")</f>
        <v>Joao Vaz</v>
      </c>
      <c r="F99" s="1" t="str">
        <f>IFERROR((VLOOKUP(B99,INSCRITOS!A:F,6,0)),"")</f>
        <v>M</v>
      </c>
      <c r="G99" s="5" t="str">
        <f>IFERROR((VLOOKUP(B99,INSCRITOS!A:H,8,0)),"")</f>
        <v>Clube de Natação da Amadora</v>
      </c>
      <c r="H99" s="78">
        <v>1.6076388888888887E-3</v>
      </c>
      <c r="I99" s="81">
        <f t="shared" si="4"/>
        <v>2.9513888888888862E-4</v>
      </c>
      <c r="J99" s="49"/>
    </row>
    <row r="100" spans="1:10" ht="18" customHeight="1" x14ac:dyDescent="0.25">
      <c r="A100" s="1">
        <v>13</v>
      </c>
      <c r="B100" s="32">
        <v>119</v>
      </c>
      <c r="C100" s="1">
        <f>IFERROR((VLOOKUP(B100,INSCRITOS!A:B,2,0)),"")</f>
        <v>0</v>
      </c>
      <c r="D100" s="1" t="str">
        <f>IFERROR((VLOOKUP(B100,INSCRITOS!A:C,3,0)),"")</f>
        <v>INIC</v>
      </c>
      <c r="E100" s="5" t="str">
        <f>IFERROR((VLOOKUP(B100,INSCRITOS!A:D,4,0)),"")</f>
        <v>João Pedro</v>
      </c>
      <c r="F100" s="1" t="str">
        <f>IFERROR((VLOOKUP(B100,INSCRITOS!A:F,6,0)),"")</f>
        <v>M</v>
      </c>
      <c r="G100" s="5" t="str">
        <f>IFERROR((VLOOKUP(B100,INSCRITOS!A:H,8,0)),"")</f>
        <v>SFRAA TRIATLO/ Não federado</v>
      </c>
      <c r="H100" s="78">
        <v>1.6620370370370372E-3</v>
      </c>
      <c r="I100" s="81">
        <f t="shared" si="4"/>
        <v>3.4953703703703709E-4</v>
      </c>
      <c r="J100" s="49"/>
    </row>
    <row r="101" spans="1:10" ht="18" customHeight="1" x14ac:dyDescent="0.25">
      <c r="A101" s="1">
        <v>14</v>
      </c>
      <c r="B101" s="32">
        <v>5344</v>
      </c>
      <c r="C101" s="1">
        <f>IFERROR((VLOOKUP(B101,INSCRITOS!A:B,2,0)),"")</f>
        <v>104990</v>
      </c>
      <c r="D101" s="1" t="str">
        <f>IFERROR((VLOOKUP(B101,INSCRITOS!A:C,3,0)),"")</f>
        <v>INIC</v>
      </c>
      <c r="E101" s="5" t="str">
        <f>IFERROR((VLOOKUP(B101,INSCRITOS!A:D,4,0)),"")</f>
        <v>Francisco Pinto</v>
      </c>
      <c r="F101" s="1" t="str">
        <f>IFERROR((VLOOKUP(B101,INSCRITOS!A:F,6,0)),"")</f>
        <v>M</v>
      </c>
      <c r="G101" s="5" t="str">
        <f>IFERROR((VLOOKUP(B101,INSCRITOS!A:H,8,0)),"")</f>
        <v>Outsystems Olímpico de Oeiras</v>
      </c>
      <c r="H101" s="78">
        <v>1.6995370370370369E-3</v>
      </c>
      <c r="I101" s="81">
        <f t="shared" si="4"/>
        <v>3.8703703703703686E-4</v>
      </c>
      <c r="J101" s="49"/>
    </row>
    <row r="102" spans="1:10" ht="18" customHeight="1" x14ac:dyDescent="0.25">
      <c r="A102" s="1">
        <v>15</v>
      </c>
      <c r="B102" s="32">
        <v>625</v>
      </c>
      <c r="C102" s="1">
        <f>IFERROR((VLOOKUP(B102,INSCRITOS!A:B,2,0)),"")</f>
        <v>104490</v>
      </c>
      <c r="D102" s="1" t="str">
        <f>IFERROR((VLOOKUP(B102,INSCRITOS!A:C,3,0)),"")</f>
        <v>INIC</v>
      </c>
      <c r="E102" s="5" t="str">
        <f>IFERROR((VLOOKUP(B102,INSCRITOS!A:D,4,0)),"")</f>
        <v>Vicente Graça</v>
      </c>
      <c r="F102" s="1" t="str">
        <f>IFERROR((VLOOKUP(B102,INSCRITOS!A:F,6,0)),"")</f>
        <v>M</v>
      </c>
      <c r="G102" s="5" t="str">
        <f>IFERROR((VLOOKUP(B102,INSCRITOS!A:H,8,0)),"")</f>
        <v>Clube de Natação da Amadora</v>
      </c>
      <c r="H102" s="78">
        <v>1.7618055555555555E-3</v>
      </c>
      <c r="I102" s="81">
        <f t="shared" si="4"/>
        <v>4.4930555555555544E-4</v>
      </c>
      <c r="J102" s="49"/>
    </row>
    <row r="103" spans="1:10" ht="18" customHeight="1" x14ac:dyDescent="0.25">
      <c r="A103" s="1">
        <v>16</v>
      </c>
      <c r="B103" s="32">
        <v>229</v>
      </c>
      <c r="C103" s="1">
        <f>IFERROR((VLOOKUP(B103,INSCRITOS!A:B,2,0)),"")</f>
        <v>102192</v>
      </c>
      <c r="D103" s="1" t="str">
        <f>IFERROR((VLOOKUP(B103,INSCRITOS!A:C,3,0)),"")</f>
        <v>INIC</v>
      </c>
      <c r="E103" s="5" t="str">
        <f>IFERROR((VLOOKUP(B103,INSCRITOS!A:D,4,0)),"")</f>
        <v>Duarte Margarido</v>
      </c>
      <c r="F103" s="1" t="str">
        <f>IFERROR((VLOOKUP(B103,INSCRITOS!A:F,6,0)),"")</f>
        <v>M</v>
      </c>
      <c r="G103" s="5" t="str">
        <f>IFERROR((VLOOKUP(B103,INSCRITOS!A:H,8,0)),"")</f>
        <v>Sport Lisboa e Benfica</v>
      </c>
      <c r="H103" s="78">
        <v>1.7690972222222223E-3</v>
      </c>
      <c r="I103" s="81">
        <f t="shared" si="4"/>
        <v>4.5659722222222217E-4</v>
      </c>
      <c r="J103" s="49"/>
    </row>
    <row r="104" spans="1:10" ht="18" customHeight="1" x14ac:dyDescent="0.25">
      <c r="A104" s="1">
        <v>17</v>
      </c>
      <c r="B104" s="32">
        <v>531</v>
      </c>
      <c r="C104" s="1">
        <f>IFERROR((VLOOKUP(B104,INSCRITOS!A:B,2,0)),"")</f>
        <v>104410</v>
      </c>
      <c r="D104" s="1" t="str">
        <f>IFERROR((VLOOKUP(B104,INSCRITOS!A:C,3,0)),"")</f>
        <v>INIC</v>
      </c>
      <c r="E104" s="5" t="str">
        <f>IFERROR((VLOOKUP(B104,INSCRITOS!A:D,4,0)),"")</f>
        <v>Miguel Marí</v>
      </c>
      <c r="F104" s="1" t="str">
        <f>IFERROR((VLOOKUP(B104,INSCRITOS!A:F,6,0)),"")</f>
        <v>M</v>
      </c>
      <c r="G104" s="5" t="str">
        <f>IFERROR((VLOOKUP(B104,INSCRITOS!A:H,8,0)),"")</f>
        <v>Outsystems Olímpico de Oeiras</v>
      </c>
      <c r="H104" s="78">
        <v>1.8148148148148149E-3</v>
      </c>
      <c r="I104" s="81">
        <f t="shared" si="4"/>
        <v>5.0231481481481481E-4</v>
      </c>
      <c r="J104" s="49"/>
    </row>
    <row r="105" spans="1:10" ht="18" customHeight="1" x14ac:dyDescent="0.25">
      <c r="A105" s="1">
        <v>18</v>
      </c>
      <c r="B105" s="32">
        <v>1404</v>
      </c>
      <c r="C105" s="1">
        <f>IFERROR((VLOOKUP(B105,INSCRITOS!A:B,2,0)),"")</f>
        <v>0</v>
      </c>
      <c r="D105" s="1" t="str">
        <f>IFERROR((VLOOKUP(B105,INSCRITOS!A:C,3,0)),"")</f>
        <v>INIC</v>
      </c>
      <c r="E105" s="5" t="str">
        <f>IFERROR((VLOOKUP(B105,INSCRITOS!A:D,4,0)),"")</f>
        <v>Fabrizio Oliveira</v>
      </c>
      <c r="F105" s="1" t="str">
        <f>IFERROR((VLOOKUP(B105,INSCRITOS!A:F,6,0)),"")</f>
        <v>M</v>
      </c>
      <c r="G105" s="5" t="str">
        <f>IFERROR((VLOOKUP(B105,INSCRITOS!A:H,8,0)),"")</f>
        <v>Outsystems Olímpico de Oeiras/ Não federado</v>
      </c>
      <c r="H105" s="78">
        <v>1.8217592592592591E-3</v>
      </c>
      <c r="I105" s="81">
        <f t="shared" si="4"/>
        <v>5.09259259259259E-4</v>
      </c>
      <c r="J105" s="49"/>
    </row>
    <row r="106" spans="1:10" ht="18" customHeight="1" x14ac:dyDescent="0.25">
      <c r="A106" s="1">
        <v>19</v>
      </c>
      <c r="B106" s="32">
        <v>1004</v>
      </c>
      <c r="C106" s="1">
        <f>IFERROR((VLOOKUP(B106,INSCRITOS!A:B,2,0)),"")</f>
        <v>105540</v>
      </c>
      <c r="D106" s="1" t="str">
        <f>IFERROR((VLOOKUP(B106,INSCRITOS!A:C,3,0)),"")</f>
        <v>INIC</v>
      </c>
      <c r="E106" s="5" t="str">
        <f>IFERROR((VLOOKUP(B106,INSCRITOS!A:D,4,0)),"")</f>
        <v>Vicente Nunes</v>
      </c>
      <c r="F106" s="1" t="str">
        <f>IFERROR((VLOOKUP(B106,INSCRITOS!A:F,6,0)),"")</f>
        <v>M</v>
      </c>
      <c r="G106" s="5" t="str">
        <f>IFERROR((VLOOKUP(B106,INSCRITOS!A:H,8,0)),"")</f>
        <v>Outsystems Olímpico de Oeiras</v>
      </c>
      <c r="H106" s="78">
        <v>1.852662037037037E-3</v>
      </c>
      <c r="I106" s="81">
        <f t="shared" si="4"/>
        <v>5.4016203703703691E-4</v>
      </c>
      <c r="J106" s="49"/>
    </row>
    <row r="107" spans="1:10" ht="18" customHeight="1" x14ac:dyDescent="0.25">
      <c r="A107" s="1">
        <v>20</v>
      </c>
      <c r="B107" s="32">
        <v>674</v>
      </c>
      <c r="C107" s="1">
        <f>IFERROR((VLOOKUP(B107,INSCRITOS!A:B,2,0)),"")</f>
        <v>102215</v>
      </c>
      <c r="D107" s="1" t="str">
        <f>IFERROR((VLOOKUP(B107,INSCRITOS!A:C,3,0)),"")</f>
        <v>INIC</v>
      </c>
      <c r="E107" s="5" t="str">
        <f>IFERROR((VLOOKUP(B107,INSCRITOS!A:D,4,0)),"")</f>
        <v>Miguel Miranda</v>
      </c>
      <c r="F107" s="1" t="str">
        <f>IFERROR((VLOOKUP(B107,INSCRITOS!A:F,6,0)),"")</f>
        <v>M</v>
      </c>
      <c r="G107" s="5" t="str">
        <f>IFERROR((VLOOKUP(B107,INSCRITOS!A:H,8,0)),"")</f>
        <v>Sport Lisboa e Benfica</v>
      </c>
      <c r="H107" s="78">
        <v>1.9015046296296295E-3</v>
      </c>
      <c r="I107" s="81">
        <f t="shared" si="4"/>
        <v>5.8900462962962943E-4</v>
      </c>
      <c r="J107" s="49"/>
    </row>
    <row r="108" spans="1:10" ht="18" customHeight="1" x14ac:dyDescent="0.25">
      <c r="A108" s="1">
        <v>21</v>
      </c>
      <c r="B108" s="32">
        <v>21</v>
      </c>
      <c r="C108" s="1">
        <f>IFERROR((VLOOKUP(B108,INSCRITOS!A:B,2,0)),"")</f>
        <v>104109</v>
      </c>
      <c r="D108" s="1" t="str">
        <f>IFERROR((VLOOKUP(B108,INSCRITOS!A:C,3,0)),"")</f>
        <v>INIC</v>
      </c>
      <c r="E108" s="5" t="str">
        <f>IFERROR((VLOOKUP(B108,INSCRITOS!A:D,4,0)),"")</f>
        <v>Afonso Farto</v>
      </c>
      <c r="F108" s="1" t="str">
        <f>IFERROR((VLOOKUP(B108,INSCRITOS!A:F,6,0)),"")</f>
        <v>M</v>
      </c>
      <c r="G108" s="5" t="str">
        <f>IFERROR((VLOOKUP(B108,INSCRITOS!A:H,8,0)),"")</f>
        <v>Peniche A. C.</v>
      </c>
      <c r="H108" s="78">
        <v>1.912037037037037E-3</v>
      </c>
      <c r="I108" s="81">
        <f t="shared" si="4"/>
        <v>5.9953703703703688E-4</v>
      </c>
      <c r="J108" s="49"/>
    </row>
    <row r="109" spans="1:10" ht="18" customHeight="1" x14ac:dyDescent="0.25">
      <c r="A109" s="1">
        <v>22</v>
      </c>
      <c r="B109" s="32">
        <v>87</v>
      </c>
      <c r="C109" s="1">
        <f>IFERROR((VLOOKUP(B109,INSCRITOS!A:B,2,0)),"")</f>
        <v>106620</v>
      </c>
      <c r="D109" s="1" t="str">
        <f>IFERROR((VLOOKUP(B109,INSCRITOS!A:C,3,0)),"")</f>
        <v>INIC</v>
      </c>
      <c r="E109" s="5" t="str">
        <f>IFERROR((VLOOKUP(B109,INSCRITOS!A:D,4,0)),"")</f>
        <v>Guilherme Cambez</v>
      </c>
      <c r="F109" s="1" t="str">
        <f>IFERROR((VLOOKUP(B109,INSCRITOS!A:F,6,0)),"")</f>
        <v>M</v>
      </c>
      <c r="G109" s="5" t="str">
        <f>IFERROR((VLOOKUP(B109,INSCRITOS!A:H,8,0)),"")</f>
        <v>Peniche A. C.</v>
      </c>
      <c r="H109" s="78">
        <v>2.1431712962962962E-3</v>
      </c>
      <c r="I109" s="81">
        <f t="shared" si="4"/>
        <v>8.3067129629629615E-4</v>
      </c>
      <c r="J109" s="49"/>
    </row>
    <row r="110" spans="1:10" ht="18" customHeight="1" x14ac:dyDescent="0.25">
      <c r="A110" s="1">
        <v>23</v>
      </c>
      <c r="B110" s="32"/>
      <c r="C110" s="1" t="str">
        <f>IFERROR((VLOOKUP(B110,INSCRITOS!A:B,2,0)),"")</f>
        <v/>
      </c>
      <c r="D110" s="1" t="str">
        <f>IFERROR((VLOOKUP(B110,INSCRITOS!A:C,3,0)),"")</f>
        <v/>
      </c>
      <c r="E110" s="5" t="str">
        <f>IFERROR((VLOOKUP(B110,INSCRITOS!A:D,4,0)),"")</f>
        <v/>
      </c>
      <c r="F110" s="1" t="str">
        <f>IFERROR((VLOOKUP(B110,INSCRITOS!A:F,6,0)),"")</f>
        <v/>
      </c>
      <c r="G110" s="5" t="str">
        <f>IFERROR((VLOOKUP(B110,INSCRITOS!A:H,8,0)),"")</f>
        <v/>
      </c>
      <c r="J110" s="49"/>
    </row>
    <row r="111" spans="1:10" ht="18" customHeight="1" x14ac:dyDescent="0.25">
      <c r="A111" s="2"/>
      <c r="C111" s="2"/>
      <c r="D111" s="2"/>
      <c r="F111" s="2"/>
      <c r="J111" s="9"/>
    </row>
    <row r="112" spans="1:10" ht="18" customHeight="1" x14ac:dyDescent="0.25">
      <c r="A112" s="11"/>
      <c r="C112" s="2"/>
      <c r="D112" s="2"/>
      <c r="F112" s="2"/>
    </row>
    <row r="113" spans="1:10" ht="18" customHeight="1" x14ac:dyDescent="0.25">
      <c r="A113" s="24" t="s">
        <v>16</v>
      </c>
      <c r="B113" s="24"/>
      <c r="C113" s="24"/>
      <c r="D113" s="24"/>
      <c r="E113" s="24"/>
      <c r="F113" s="24"/>
      <c r="G113" s="24"/>
      <c r="J113" s="24"/>
    </row>
    <row r="114" spans="1:10" ht="31.5" x14ac:dyDescent="0.25">
      <c r="A114" s="4" t="s">
        <v>9</v>
      </c>
      <c r="B114" s="20" t="s">
        <v>0</v>
      </c>
      <c r="C114" s="4" t="s">
        <v>1</v>
      </c>
      <c r="D114" s="4" t="s">
        <v>2</v>
      </c>
      <c r="E114" s="4" t="s">
        <v>3</v>
      </c>
      <c r="F114" s="4" t="s">
        <v>5</v>
      </c>
      <c r="G114" s="4" t="s">
        <v>7</v>
      </c>
      <c r="H114" s="76" t="s">
        <v>120</v>
      </c>
      <c r="I114" s="77" t="s">
        <v>121</v>
      </c>
      <c r="J114" s="55" t="s">
        <v>11</v>
      </c>
    </row>
    <row r="115" spans="1:10" ht="18" customHeight="1" x14ac:dyDescent="0.25">
      <c r="A115" s="1">
        <v>1</v>
      </c>
      <c r="B115" s="32">
        <v>799</v>
      </c>
      <c r="C115" s="1">
        <f>IFERROR((VLOOKUP(B115,INSCRITOS!A:B,2,0)),"")</f>
        <v>102291</v>
      </c>
      <c r="D115" s="1" t="str">
        <f>IFERROR((VLOOKUP(B115,INSCRITOS!A:C,3,0)),"")</f>
        <v>INIC</v>
      </c>
      <c r="E115" s="5" t="str">
        <f>IFERROR((VLOOKUP(B115,INSCRITOS!A:D,4,0)),"")</f>
        <v>Letícia Magalhães</v>
      </c>
      <c r="F115" s="1" t="str">
        <f>IFERROR((VLOOKUP(B115,INSCRITOS!A:F,6,0)),"")</f>
        <v>F</v>
      </c>
      <c r="G115" s="5" t="str">
        <f>IFERROR((VLOOKUP(B115,INSCRITOS!A:H,8,0)),"")</f>
        <v>Sport Lisboa e Benfica</v>
      </c>
      <c r="H115" s="78">
        <v>1.2990740740740742E-3</v>
      </c>
      <c r="I115" s="78"/>
      <c r="J115" s="49"/>
    </row>
    <row r="116" spans="1:10" ht="18" customHeight="1" x14ac:dyDescent="0.25">
      <c r="A116" s="1">
        <v>2</v>
      </c>
      <c r="B116" s="32">
        <v>634</v>
      </c>
      <c r="C116" s="1">
        <f>IFERROR((VLOOKUP(B116,INSCRITOS!A:B,2,0)),"")</f>
        <v>102025</v>
      </c>
      <c r="D116" s="1" t="str">
        <f>IFERROR((VLOOKUP(B116,INSCRITOS!A:C,3,0)),"")</f>
        <v>INIC</v>
      </c>
      <c r="E116" s="5" t="str">
        <f>IFERROR((VLOOKUP(B116,INSCRITOS!A:D,4,0)),"")</f>
        <v>Joana Alves</v>
      </c>
      <c r="F116" s="1" t="str">
        <f>IFERROR((VLOOKUP(B116,INSCRITOS!A:F,6,0)),"")</f>
        <v>F</v>
      </c>
      <c r="G116" s="5" t="str">
        <f>IFERROR((VLOOKUP(B116,INSCRITOS!A:H,8,0)),"")</f>
        <v>Sporting Clube de Portugal</v>
      </c>
      <c r="H116" s="78">
        <v>1.3621527777777779E-3</v>
      </c>
      <c r="I116" s="81">
        <f>H116-$H$115</f>
        <v>6.3078703703703647E-5</v>
      </c>
      <c r="J116" s="49"/>
    </row>
    <row r="117" spans="1:10" ht="18" customHeight="1" x14ac:dyDescent="0.25">
      <c r="A117" s="1">
        <v>3</v>
      </c>
      <c r="B117" s="32">
        <v>843</v>
      </c>
      <c r="C117" s="1">
        <f>IFERROR((VLOOKUP(B117,INSCRITOS!A:B,2,0)),"")</f>
        <v>104623</v>
      </c>
      <c r="D117" s="1" t="str">
        <f>IFERROR((VLOOKUP(B117,INSCRITOS!A:C,3,0)),"")</f>
        <v>INIC</v>
      </c>
      <c r="E117" s="5" t="str">
        <f>IFERROR((VLOOKUP(B117,INSCRITOS!A:D,4,0)),"")</f>
        <v>Inês Fernandes</v>
      </c>
      <c r="F117" s="1" t="str">
        <f>IFERROR((VLOOKUP(B117,INSCRITOS!A:F,6,0)),"")</f>
        <v>F</v>
      </c>
      <c r="G117" s="5" t="str">
        <f>IFERROR((VLOOKUP(B117,INSCRITOS!A:H,8,0)),"")</f>
        <v>Alhandra Sporting Club</v>
      </c>
      <c r="H117" s="78">
        <v>1.417824074074074E-3</v>
      </c>
      <c r="I117" s="81">
        <f t="shared" ref="I117:I126" si="5">H117-$H$115</f>
        <v>1.1874999999999972E-4</v>
      </c>
      <c r="J117" s="49"/>
    </row>
    <row r="118" spans="1:10" ht="18" customHeight="1" x14ac:dyDescent="0.25">
      <c r="A118" s="1">
        <v>4</v>
      </c>
      <c r="B118" s="32">
        <v>609</v>
      </c>
      <c r="C118" s="1">
        <f>IFERROR((VLOOKUP(B118,INSCRITOS!A:B,2,0)),"")</f>
        <v>104484</v>
      </c>
      <c r="D118" s="1" t="str">
        <f>IFERROR((VLOOKUP(B118,INSCRITOS!A:C,3,0)),"")</f>
        <v>INIC</v>
      </c>
      <c r="E118" s="5" t="str">
        <f>IFERROR((VLOOKUP(B118,INSCRITOS!A:D,4,0)),"")</f>
        <v>Catarina Santos</v>
      </c>
      <c r="F118" s="1" t="str">
        <f>IFERROR((VLOOKUP(B118,INSCRITOS!A:F,6,0)),"")</f>
        <v>F</v>
      </c>
      <c r="G118" s="5" t="str">
        <f>IFERROR((VLOOKUP(B118,INSCRITOS!A:H,8,0)),"")</f>
        <v>Sport Lisboa e Benfica</v>
      </c>
      <c r="H118" s="78">
        <v>1.4740740740740738E-3</v>
      </c>
      <c r="I118" s="81">
        <f t="shared" si="5"/>
        <v>1.7499999999999959E-4</v>
      </c>
      <c r="J118" s="49"/>
    </row>
    <row r="119" spans="1:10" ht="18" customHeight="1" x14ac:dyDescent="0.25">
      <c r="A119" s="1">
        <v>5</v>
      </c>
      <c r="B119" s="32">
        <v>228</v>
      </c>
      <c r="C119" s="1">
        <f>IFERROR((VLOOKUP(B119,INSCRITOS!A:B,2,0)),"")</f>
        <v>104930</v>
      </c>
      <c r="D119" s="1" t="str">
        <f>IFERROR((VLOOKUP(B119,INSCRITOS!A:C,3,0)),"")</f>
        <v>INIC</v>
      </c>
      <c r="E119" s="5" t="str">
        <f>IFERROR((VLOOKUP(B119,INSCRITOS!A:D,4,0)),"")</f>
        <v>Matilde Sequeira</v>
      </c>
      <c r="F119" s="1" t="str">
        <f>IFERROR((VLOOKUP(B119,INSCRITOS!A:F,6,0)),"")</f>
        <v>F</v>
      </c>
      <c r="G119" s="5" t="str">
        <f>IFERROR((VLOOKUP(B119,INSCRITOS!A:H,8,0)),"")</f>
        <v>Sporting Clube de Portugal</v>
      </c>
      <c r="H119" s="78">
        <v>1.511574074074074E-3</v>
      </c>
      <c r="I119" s="81">
        <f t="shared" si="5"/>
        <v>2.124999999999998E-4</v>
      </c>
      <c r="J119" s="49"/>
    </row>
    <row r="120" spans="1:10" ht="18" customHeight="1" x14ac:dyDescent="0.25">
      <c r="A120" s="1">
        <v>6</v>
      </c>
      <c r="B120" s="32">
        <v>919</v>
      </c>
      <c r="C120" s="1">
        <f>IFERROR((VLOOKUP(B120,INSCRITOS!A:B,2,0)),"")</f>
        <v>103075</v>
      </c>
      <c r="D120" s="1" t="str">
        <f>IFERROR((VLOOKUP(B120,INSCRITOS!A:C,3,0)),"")</f>
        <v>INIC</v>
      </c>
      <c r="E120" s="5" t="str">
        <f>IFERROR((VLOOKUP(B120,INSCRITOS!A:D,4,0)),"")</f>
        <v>Ana Marcelino</v>
      </c>
      <c r="F120" s="1" t="str">
        <f>IFERROR((VLOOKUP(B120,INSCRITOS!A:F,6,0)),"")</f>
        <v>F</v>
      </c>
      <c r="G120" s="5" t="str">
        <f>IFERROR((VLOOKUP(B120,INSCRITOS!A:H,8,0)),"")</f>
        <v>Sport Lisboa e Benfica</v>
      </c>
      <c r="H120" s="78">
        <v>1.6493055555555556E-3</v>
      </c>
      <c r="I120" s="81">
        <f t="shared" si="5"/>
        <v>3.5023148148148131E-4</v>
      </c>
      <c r="J120" s="49"/>
    </row>
    <row r="121" spans="1:10" ht="18" customHeight="1" x14ac:dyDescent="0.25">
      <c r="A121" s="1">
        <v>7</v>
      </c>
      <c r="B121" s="32">
        <v>875</v>
      </c>
      <c r="C121" s="1">
        <f>IFERROR((VLOOKUP(B121,INSCRITOS!A:B,2,0)),"")</f>
        <v>102370</v>
      </c>
      <c r="D121" s="1" t="str">
        <f>IFERROR((VLOOKUP(B121,INSCRITOS!A:C,3,0)),"")</f>
        <v>INIC</v>
      </c>
      <c r="E121" s="5" t="str">
        <f>IFERROR((VLOOKUP(B121,INSCRITOS!A:D,4,0)),"")</f>
        <v>Sofia Sousa</v>
      </c>
      <c r="F121" s="1" t="str">
        <f>IFERROR((VLOOKUP(B121,INSCRITOS!A:F,6,0)),"")</f>
        <v>F</v>
      </c>
      <c r="G121" s="5" t="str">
        <f>IFERROR((VLOOKUP(B121,INSCRITOS!A:H,8,0)),"")</f>
        <v>Outsystems Olímpico de Oeiras</v>
      </c>
      <c r="H121" s="78">
        <v>1.6967592592592592E-3</v>
      </c>
      <c r="I121" s="81">
        <f t="shared" si="5"/>
        <v>3.9768518518518495E-4</v>
      </c>
      <c r="J121" s="49"/>
    </row>
    <row r="122" spans="1:10" ht="18" customHeight="1" x14ac:dyDescent="0.25">
      <c r="A122" s="1">
        <v>8</v>
      </c>
      <c r="B122" s="32">
        <v>1284</v>
      </c>
      <c r="C122" s="1">
        <f>IFERROR((VLOOKUP(B122,INSCRITOS!A:B,2,0)),"")</f>
        <v>0</v>
      </c>
      <c r="D122" s="1" t="str">
        <f>IFERROR((VLOOKUP(B122,INSCRITOS!A:C,3,0)),"")</f>
        <v>INIC</v>
      </c>
      <c r="E122" s="5" t="str">
        <f>IFERROR((VLOOKUP(B122,INSCRITOS!A:D,4,0)),"")</f>
        <v>Beatriz Almeida</v>
      </c>
      <c r="F122" s="1" t="str">
        <f>IFERROR((VLOOKUP(B122,INSCRITOS!A:F,6,0)),"")</f>
        <v>F</v>
      </c>
      <c r="G122" s="5" t="str">
        <f>IFERROR((VLOOKUP(B122,INSCRITOS!A:H,8,0)),"")</f>
        <v>Outsystems Olímpico de Oeiras/ Não federado</v>
      </c>
      <c r="H122" s="78">
        <v>1.8421296296296295E-3</v>
      </c>
      <c r="I122" s="81">
        <f t="shared" si="5"/>
        <v>5.4305555555555531E-4</v>
      </c>
      <c r="J122" s="49"/>
    </row>
    <row r="123" spans="1:10" ht="18" customHeight="1" x14ac:dyDescent="0.25">
      <c r="A123" s="1">
        <v>9</v>
      </c>
      <c r="B123" s="32">
        <v>620</v>
      </c>
      <c r="C123" s="1">
        <f>IFERROR((VLOOKUP(B123,INSCRITOS!A:B,2,0)),"")</f>
        <v>104486</v>
      </c>
      <c r="D123" s="1" t="str">
        <f>IFERROR((VLOOKUP(B123,INSCRITOS!A:C,3,0)),"")</f>
        <v>INIC</v>
      </c>
      <c r="E123" s="5" t="str">
        <f>IFERROR((VLOOKUP(B123,INSCRITOS!A:D,4,0)),"")</f>
        <v>Luna Pereira Crispim</v>
      </c>
      <c r="F123" s="1" t="str">
        <f>IFERROR((VLOOKUP(B123,INSCRITOS!A:F,6,0)),"")</f>
        <v>F</v>
      </c>
      <c r="G123" s="5" t="str">
        <f>IFERROR((VLOOKUP(B123,INSCRITOS!A:H,8,0)),"")</f>
        <v>Sport Lisboa e Benfica</v>
      </c>
      <c r="H123" s="78">
        <v>1.8491898148148148E-3</v>
      </c>
      <c r="I123" s="81">
        <f t="shared" si="5"/>
        <v>5.5011574074074056E-4</v>
      </c>
      <c r="J123" s="49"/>
    </row>
    <row r="124" spans="1:10" ht="18" customHeight="1" x14ac:dyDescent="0.25">
      <c r="A124" s="1">
        <v>10</v>
      </c>
      <c r="B124" s="32">
        <v>5332</v>
      </c>
      <c r="C124" s="1">
        <f>IFERROR((VLOOKUP(B124,INSCRITOS!A:B,2,0)),"")</f>
        <v>0</v>
      </c>
      <c r="D124" s="1" t="str">
        <f>IFERROR((VLOOKUP(B124,INSCRITOS!A:C,3,0)),"")</f>
        <v>INIC</v>
      </c>
      <c r="E124" s="5" t="str">
        <f>IFERROR((VLOOKUP(B124,INSCRITOS!A:D,4,0)),"")</f>
        <v>Carolina Contreiras</v>
      </c>
      <c r="F124" s="1" t="str">
        <f>IFERROR((VLOOKUP(B124,INSCRITOS!A:F,6,0)),"")</f>
        <v>F</v>
      </c>
      <c r="G124" s="5" t="str">
        <f>IFERROR((VLOOKUP(B124,INSCRITOS!A:H,8,0)),"")</f>
        <v>Outsystems Olímpico de Oeiras/ Não federado</v>
      </c>
      <c r="H124" s="78">
        <v>1.90625E-3</v>
      </c>
      <c r="I124" s="81">
        <f t="shared" si="5"/>
        <v>6.0717592592592572E-4</v>
      </c>
      <c r="J124" s="49"/>
    </row>
    <row r="125" spans="1:10" ht="18" customHeight="1" x14ac:dyDescent="0.25">
      <c r="A125" s="1">
        <v>11</v>
      </c>
      <c r="B125" s="32">
        <v>2</v>
      </c>
      <c r="C125" s="1">
        <f>IFERROR((VLOOKUP(B125,INSCRITOS!A:B,2,0)),"")</f>
        <v>106647</v>
      </c>
      <c r="D125" s="1" t="str">
        <f>IFERROR((VLOOKUP(B125,INSCRITOS!A:C,3,0)),"")</f>
        <v>INIC</v>
      </c>
      <c r="E125" s="5" t="str">
        <f>IFERROR((VLOOKUP(B125,INSCRITOS!A:D,4,0)),"")</f>
        <v xml:space="preserve">Margarida Fernandes </v>
      </c>
      <c r="F125" s="1" t="str">
        <f>IFERROR((VLOOKUP(B125,INSCRITOS!A:F,6,0)),"")</f>
        <v>F</v>
      </c>
      <c r="G125" s="5" t="str">
        <f>IFERROR((VLOOKUP(B125,INSCRITOS!A:H,8,0)),"")</f>
        <v>CCDSintrense/ Não federado</v>
      </c>
      <c r="H125" s="78">
        <v>1.9239583333333333E-3</v>
      </c>
      <c r="I125" s="81">
        <f t="shared" si="5"/>
        <v>6.2488425925925906E-4</v>
      </c>
      <c r="J125" s="49"/>
    </row>
    <row r="126" spans="1:10" ht="18" customHeight="1" x14ac:dyDescent="0.25">
      <c r="A126" s="1">
        <v>12</v>
      </c>
      <c r="B126" s="32">
        <v>1117</v>
      </c>
      <c r="C126" s="1">
        <f>IFERROR((VLOOKUP(B126,INSCRITOS!A:B,2,0)),"")</f>
        <v>105915</v>
      </c>
      <c r="D126" s="1" t="str">
        <f>IFERROR((VLOOKUP(B126,INSCRITOS!A:C,3,0)),"")</f>
        <v>INIC</v>
      </c>
      <c r="E126" s="5" t="str">
        <f>IFERROR((VLOOKUP(B126,INSCRITOS!A:D,4,0)),"")</f>
        <v>Leonor Sousa</v>
      </c>
      <c r="F126" s="1" t="str">
        <f>IFERROR((VLOOKUP(B126,INSCRITOS!A:F,6,0)),"")</f>
        <v>F</v>
      </c>
      <c r="G126" s="5" t="str">
        <f>IFERROR((VLOOKUP(B126,INSCRITOS!A:H,8,0)),"")</f>
        <v>Outsystems Olímpico de Oeiras</v>
      </c>
      <c r="H126" s="78">
        <v>1.9688657407407411E-3</v>
      </c>
      <c r="I126" s="81">
        <f t="shared" si="5"/>
        <v>6.6979166666666684E-4</v>
      </c>
      <c r="J126" s="49"/>
    </row>
    <row r="127" spans="1:10" ht="18" customHeight="1" x14ac:dyDescent="0.25">
      <c r="A127" s="1">
        <v>13</v>
      </c>
      <c r="B127" s="32"/>
      <c r="C127" s="1" t="str">
        <f>IFERROR((VLOOKUP(B127,INSCRITOS!A:B,2,0)),"")</f>
        <v/>
      </c>
      <c r="D127" s="1" t="str">
        <f>IFERROR((VLOOKUP(B127,INSCRITOS!A:C,3,0)),"")</f>
        <v/>
      </c>
      <c r="E127" s="5" t="str">
        <f>IFERROR((VLOOKUP(B127,INSCRITOS!A:D,4,0)),"")</f>
        <v/>
      </c>
      <c r="F127" s="1" t="str">
        <f>IFERROR((VLOOKUP(B127,INSCRITOS!A:F,6,0)),"")</f>
        <v/>
      </c>
      <c r="G127" s="5" t="str">
        <f>IFERROR((VLOOKUP(B127,INSCRITOS!A:H,8,0)),"")</f>
        <v/>
      </c>
      <c r="J127" s="49"/>
    </row>
    <row r="128" spans="1:10" ht="18" customHeight="1" x14ac:dyDescent="0.25">
      <c r="A128" s="2"/>
      <c r="C128" s="2"/>
      <c r="D128" s="2"/>
      <c r="F128" s="2"/>
    </row>
    <row r="129" spans="1:10" ht="18" customHeight="1" x14ac:dyDescent="0.25">
      <c r="A129" s="2"/>
      <c r="C129" s="2"/>
      <c r="D129" s="2"/>
      <c r="F129" s="2"/>
    </row>
    <row r="130" spans="1:10" ht="48" customHeight="1" x14ac:dyDescent="0.25">
      <c r="A130" s="24" t="s">
        <v>17</v>
      </c>
      <c r="B130" s="24"/>
      <c r="C130" s="24"/>
      <c r="D130" s="24"/>
      <c r="E130" s="24"/>
      <c r="F130" s="24"/>
      <c r="G130" s="24"/>
      <c r="H130" s="82" t="s">
        <v>123</v>
      </c>
      <c r="I130" s="82" t="s">
        <v>253</v>
      </c>
      <c r="J130" s="24"/>
    </row>
    <row r="131" spans="1:10" ht="33" customHeight="1" x14ac:dyDescent="0.25">
      <c r="A131" s="4" t="s">
        <v>9</v>
      </c>
      <c r="B131" s="20" t="s">
        <v>0</v>
      </c>
      <c r="C131" s="4" t="s">
        <v>1</v>
      </c>
      <c r="D131" s="4" t="s">
        <v>2</v>
      </c>
      <c r="E131" s="4" t="s">
        <v>3</v>
      </c>
      <c r="F131" s="4" t="s">
        <v>5</v>
      </c>
      <c r="G131" s="4" t="s">
        <v>7</v>
      </c>
      <c r="H131" s="76" t="s">
        <v>120</v>
      </c>
      <c r="I131" s="77" t="s">
        <v>121</v>
      </c>
      <c r="J131" s="55" t="s">
        <v>11</v>
      </c>
    </row>
    <row r="132" spans="1:10" ht="18" customHeight="1" x14ac:dyDescent="0.25">
      <c r="A132" s="1">
        <v>1</v>
      </c>
      <c r="B132" s="32">
        <v>630</v>
      </c>
      <c r="C132" s="1">
        <f>IFERROR((VLOOKUP(B132,INSCRITOS!A:B,2,0)),"")</f>
        <v>100784</v>
      </c>
      <c r="D132" s="1" t="str">
        <f>IFERROR((VLOOKUP(B132,INSCRITOS!A:C,3,0)),"")</f>
        <v>JUV</v>
      </c>
      <c r="E132" s="5" t="str">
        <f>IFERROR((VLOOKUP(B132,INSCRITOS!A:D,4,0)),"")</f>
        <v>Tomás Prudêncio</v>
      </c>
      <c r="F132" s="1" t="str">
        <f>IFERROR((VLOOKUP(B132,INSCRITOS!A:F,6,0)),"")</f>
        <v>M</v>
      </c>
      <c r="G132" s="5" t="str">
        <f>IFERROR((VLOOKUP(B132,INSCRITOS!A:H,8,0)),"")</f>
        <v>Sport Lisboa e Benfica</v>
      </c>
      <c r="H132" s="78">
        <v>1.5763888888888891E-3</v>
      </c>
      <c r="I132" s="27"/>
      <c r="J132" s="49"/>
    </row>
    <row r="133" spans="1:10" ht="18" customHeight="1" x14ac:dyDescent="0.25">
      <c r="A133" s="1">
        <v>2</v>
      </c>
      <c r="B133" s="32">
        <v>112</v>
      </c>
      <c r="C133" s="1">
        <f>IFERROR((VLOOKUP(B133,INSCRITOS!A:B,2,0)),"")</f>
        <v>103260</v>
      </c>
      <c r="D133" s="1" t="str">
        <f>IFERROR((VLOOKUP(B133,INSCRITOS!A:C,3,0)),"")</f>
        <v>JUV</v>
      </c>
      <c r="E133" s="5" t="str">
        <f>IFERROR((VLOOKUP(B133,INSCRITOS!A:D,4,0)),"")</f>
        <v>Ricardo Costa</v>
      </c>
      <c r="F133" s="1" t="str">
        <f>IFERROR((VLOOKUP(B133,INSCRITOS!A:F,6,0)),"")</f>
        <v>M</v>
      </c>
      <c r="G133" s="5" t="str">
        <f>IFERROR((VLOOKUP(B133,INSCRITOS!A:H,8,0)),"")</f>
        <v>SFRAA TRIATLO</v>
      </c>
      <c r="H133" s="78">
        <v>1.7074074074074075E-3</v>
      </c>
      <c r="I133" s="81">
        <f t="shared" ref="I133:I165" si="6">H133-$H$132</f>
        <v>1.3101851851851838E-4</v>
      </c>
      <c r="J133" s="49"/>
    </row>
    <row r="134" spans="1:10" ht="18" customHeight="1" x14ac:dyDescent="0.25">
      <c r="A134" s="1">
        <v>3</v>
      </c>
      <c r="B134" s="32">
        <v>329</v>
      </c>
      <c r="C134" s="1">
        <f>IFERROR((VLOOKUP(B134,INSCRITOS!A:B,2,0)),"")</f>
        <v>102031</v>
      </c>
      <c r="D134" s="1" t="str">
        <f>IFERROR((VLOOKUP(B134,INSCRITOS!A:C,3,0)),"")</f>
        <v>JUV</v>
      </c>
      <c r="E134" s="5" t="str">
        <f>IFERROR((VLOOKUP(B134,INSCRITOS!A:D,4,0)),"")</f>
        <v>Rodrigo Leite</v>
      </c>
      <c r="F134" s="1" t="str">
        <f>IFERROR((VLOOKUP(B134,INSCRITOS!A:F,6,0)),"")</f>
        <v>M</v>
      </c>
      <c r="G134" s="5" t="str">
        <f>IFERROR((VLOOKUP(B134,INSCRITOS!A:H,8,0)),"")</f>
        <v>Sporting Clube de Portugal</v>
      </c>
      <c r="H134" s="78">
        <v>1.712962962962963E-3</v>
      </c>
      <c r="I134" s="81">
        <f t="shared" si="6"/>
        <v>1.365740740740739E-4</v>
      </c>
      <c r="J134" s="49"/>
    </row>
    <row r="135" spans="1:10" ht="18" customHeight="1" x14ac:dyDescent="0.25">
      <c r="A135" s="1">
        <v>4</v>
      </c>
      <c r="B135" s="32">
        <v>5301</v>
      </c>
      <c r="C135" s="1">
        <f>IFERROR((VLOOKUP(B135,INSCRITOS!A:B,2,0)),"")</f>
        <v>0</v>
      </c>
      <c r="D135" s="1" t="str">
        <f>IFERROR((VLOOKUP(B135,INSCRITOS!A:C,3,0)),"")</f>
        <v>JUV</v>
      </c>
      <c r="E135" s="5" t="str">
        <f>IFERROR((VLOOKUP(B135,INSCRITOS!A:D,4,0)),"")</f>
        <v>David Cordeiro</v>
      </c>
      <c r="F135" s="1" t="str">
        <f>IFERROR((VLOOKUP(B135,INSCRITOS!A:F,6,0)),"")</f>
        <v>M</v>
      </c>
      <c r="G135" s="5" t="str">
        <f>IFERROR((VLOOKUP(B135,INSCRITOS!A:H,8,0)),"")</f>
        <v>Peniche A.C./ Não federado</v>
      </c>
      <c r="H135" s="83">
        <v>1.7831018518518519E-3</v>
      </c>
      <c r="I135" s="81">
        <f t="shared" si="6"/>
        <v>2.067129629629628E-4</v>
      </c>
      <c r="J135" s="49"/>
    </row>
    <row r="136" spans="1:10" ht="18" customHeight="1" x14ac:dyDescent="0.25">
      <c r="A136" s="1">
        <v>5</v>
      </c>
      <c r="B136" s="32">
        <v>593</v>
      </c>
      <c r="C136" s="1">
        <f>IFERROR((VLOOKUP(B136,INSCRITOS!A:B,2,0)),"")</f>
        <v>103097</v>
      </c>
      <c r="D136" s="1" t="str">
        <f>IFERROR((VLOOKUP(B136,INSCRITOS!A:C,3,0)),"")</f>
        <v>JUV</v>
      </c>
      <c r="E136" s="5" t="str">
        <f>IFERROR((VLOOKUP(B136,INSCRITOS!A:D,4,0)),"")</f>
        <v>Tomás Pita</v>
      </c>
      <c r="F136" s="1" t="str">
        <f>IFERROR((VLOOKUP(B136,INSCRITOS!A:F,6,0)),"")</f>
        <v>M</v>
      </c>
      <c r="G136" s="5" t="str">
        <f>IFERROR((VLOOKUP(B136,INSCRITOS!A:H,8,0)),"")</f>
        <v>Clube de Natação da Amadora</v>
      </c>
      <c r="H136" s="78">
        <v>1.7888888888888891E-3</v>
      </c>
      <c r="I136" s="81">
        <f t="shared" si="6"/>
        <v>2.1250000000000002E-4</v>
      </c>
      <c r="J136" s="49"/>
    </row>
    <row r="137" spans="1:10" ht="18" customHeight="1" x14ac:dyDescent="0.25">
      <c r="A137" s="1">
        <v>6</v>
      </c>
      <c r="B137" s="32">
        <v>233</v>
      </c>
      <c r="C137" s="1">
        <f>IFERROR((VLOOKUP(B137,INSCRITOS!A:B,2,0)),"")</f>
        <v>102225</v>
      </c>
      <c r="D137" s="1" t="str">
        <f>IFERROR((VLOOKUP(B137,INSCRITOS!A:C,3,0)),"")</f>
        <v>JUV</v>
      </c>
      <c r="E137" s="5" t="str">
        <f>IFERROR((VLOOKUP(B137,INSCRITOS!A:D,4,0)),"")</f>
        <v>Tiago Margarido</v>
      </c>
      <c r="F137" s="1" t="str">
        <f>IFERROR((VLOOKUP(B137,INSCRITOS!A:F,6,0)),"")</f>
        <v>M</v>
      </c>
      <c r="G137" s="5" t="str">
        <f>IFERROR((VLOOKUP(B137,INSCRITOS!A:H,8,0)),"")</f>
        <v>Sport Lisboa e Benfica</v>
      </c>
      <c r="H137" s="78">
        <v>1.7974537037037037E-3</v>
      </c>
      <c r="I137" s="81">
        <f t="shared" si="6"/>
        <v>2.2106481481481456E-4</v>
      </c>
      <c r="J137" s="49"/>
    </row>
    <row r="138" spans="1:10" ht="18" customHeight="1" x14ac:dyDescent="0.25">
      <c r="A138" s="1">
        <v>7</v>
      </c>
      <c r="B138" s="32">
        <v>438</v>
      </c>
      <c r="C138" s="1">
        <f>IFERROR((VLOOKUP(B138,INSCRITOS!A:B,2,0)),"")</f>
        <v>104695</v>
      </c>
      <c r="D138" s="1" t="str">
        <f>IFERROR((VLOOKUP(B138,INSCRITOS!A:C,3,0)),"")</f>
        <v>INIC</v>
      </c>
      <c r="E138" s="5" t="str">
        <f>IFERROR((VLOOKUP(B138,INSCRITOS!A:D,4,0)),"")</f>
        <v>Afonso Craveiro Ferreira</v>
      </c>
      <c r="F138" s="1" t="str">
        <f>IFERROR((VLOOKUP(B138,INSCRITOS!A:F,6,0)),"")</f>
        <v>M</v>
      </c>
      <c r="G138" s="5" t="str">
        <f>IFERROR((VLOOKUP(B138,INSCRITOS!A:H,8,0)),"")</f>
        <v>Sport Lisboa e Benfica</v>
      </c>
      <c r="H138" s="78">
        <v>1.8032407407407407E-3</v>
      </c>
      <c r="I138" s="81">
        <f t="shared" si="6"/>
        <v>2.2685185185185156E-4</v>
      </c>
      <c r="J138" s="49"/>
    </row>
    <row r="139" spans="1:10" ht="18" customHeight="1" x14ac:dyDescent="0.25">
      <c r="A139" s="1">
        <v>8</v>
      </c>
      <c r="B139" s="32">
        <v>655</v>
      </c>
      <c r="C139" s="1">
        <f>IFERROR((VLOOKUP(B139,INSCRITOS!A:B,2,0)),"")</f>
        <v>103096</v>
      </c>
      <c r="D139" s="1" t="str">
        <f>IFERROR((VLOOKUP(B139,INSCRITOS!A:C,3,0)),"")</f>
        <v>JUV</v>
      </c>
      <c r="E139" s="5" t="str">
        <f>IFERROR((VLOOKUP(B139,INSCRITOS!A:D,4,0)),"")</f>
        <v>André Canhoto</v>
      </c>
      <c r="F139" s="1" t="str">
        <f>IFERROR((VLOOKUP(B139,INSCRITOS!A:F,6,0)),"")</f>
        <v>M</v>
      </c>
      <c r="G139" s="5" t="str">
        <f>IFERROR((VLOOKUP(B139,INSCRITOS!A:H,8,0)),"")</f>
        <v>Clube de Natação da Amadora</v>
      </c>
      <c r="H139" s="78">
        <v>1.8208333333333332E-3</v>
      </c>
      <c r="I139" s="81">
        <f t="shared" si="6"/>
        <v>2.4444444444444405E-4</v>
      </c>
      <c r="J139" s="49"/>
    </row>
    <row r="140" spans="1:10" ht="18" customHeight="1" x14ac:dyDescent="0.25">
      <c r="A140" s="1">
        <v>9</v>
      </c>
      <c r="B140" s="32">
        <v>1321</v>
      </c>
      <c r="C140" s="1">
        <f>IFERROR((VLOOKUP(B140,INSCRITOS!A:B,2,0)),"")</f>
        <v>105373</v>
      </c>
      <c r="D140" s="1" t="str">
        <f>IFERROR((VLOOKUP(B140,INSCRITOS!A:C,3,0)),"")</f>
        <v>JUV</v>
      </c>
      <c r="E140" s="5" t="str">
        <f>IFERROR((VLOOKUP(B140,INSCRITOS!A:D,4,0)),"")</f>
        <v>Rodrigo Figueiredo</v>
      </c>
      <c r="F140" s="1" t="str">
        <f>IFERROR((VLOOKUP(B140,INSCRITOS!A:F,6,0)),"")</f>
        <v>M</v>
      </c>
      <c r="G140" s="5" t="str">
        <f>IFERROR((VLOOKUP(B140,INSCRITOS!A:H,8,0)),"")</f>
        <v>Sporting Clube de Portugal/ Não federado</v>
      </c>
      <c r="H140" s="78">
        <v>1.848611111111111E-3</v>
      </c>
      <c r="I140" s="81">
        <f t="shared" si="6"/>
        <v>2.7222222222222188E-4</v>
      </c>
      <c r="J140" s="49"/>
    </row>
    <row r="141" spans="1:10" ht="18" customHeight="1" x14ac:dyDescent="0.25">
      <c r="A141" s="1">
        <v>10</v>
      </c>
      <c r="B141" s="32">
        <v>410</v>
      </c>
      <c r="C141" s="1">
        <f>IFERROR((VLOOKUP(B141,INSCRITOS!A:B,2,0)),"")</f>
        <v>102767</v>
      </c>
      <c r="D141" s="1" t="str">
        <f>IFERROR((VLOOKUP(B141,INSCRITOS!A:C,3,0)),"")</f>
        <v>JUV</v>
      </c>
      <c r="E141" s="5" t="str">
        <f>IFERROR((VLOOKUP(B141,INSCRITOS!A:D,4,0)),"")</f>
        <v>Cristovão Domingos</v>
      </c>
      <c r="F141" s="1" t="str">
        <f>IFERROR((VLOOKUP(B141,INSCRITOS!A:F,6,0)),"")</f>
        <v>M</v>
      </c>
      <c r="G141" s="5" t="str">
        <f>IFERROR((VLOOKUP(B141,INSCRITOS!A:H,8,0)),"")</f>
        <v>Clube de Natação da Amadora</v>
      </c>
      <c r="H141" s="78">
        <v>1.8653935185185186E-3</v>
      </c>
      <c r="I141" s="81">
        <f t="shared" si="6"/>
        <v>2.8900462962962951E-4</v>
      </c>
      <c r="J141" s="49"/>
    </row>
    <row r="142" spans="1:10" ht="18" customHeight="1" x14ac:dyDescent="0.25">
      <c r="A142" s="1">
        <v>11</v>
      </c>
      <c r="B142" s="32">
        <v>876</v>
      </c>
      <c r="C142" s="1">
        <f>IFERROR((VLOOKUP(B142,INSCRITOS!A:B,2,0)),"")</f>
        <v>102512</v>
      </c>
      <c r="D142" s="1" t="str">
        <f>IFERROR((VLOOKUP(B142,INSCRITOS!A:C,3,0)),"")</f>
        <v>JUV</v>
      </c>
      <c r="E142" s="5" t="str">
        <f>IFERROR((VLOOKUP(B142,INSCRITOS!A:D,4,0)),"")</f>
        <v>Vasco Silva</v>
      </c>
      <c r="F142" s="1" t="str">
        <f>IFERROR((VLOOKUP(B142,INSCRITOS!A:F,6,0)),"")</f>
        <v>M</v>
      </c>
      <c r="G142" s="5" t="str">
        <f>IFERROR((VLOOKUP(B142,INSCRITOS!A:H,8,0)),"")</f>
        <v>Outsystems Olímpico de Oeiras</v>
      </c>
      <c r="H142" s="78">
        <v>1.879861111111111E-3</v>
      </c>
      <c r="I142" s="81">
        <f t="shared" si="6"/>
        <v>3.034722222222219E-4</v>
      </c>
      <c r="J142" s="49"/>
    </row>
    <row r="143" spans="1:10" ht="18" customHeight="1" x14ac:dyDescent="0.25">
      <c r="A143" s="1">
        <v>12</v>
      </c>
      <c r="B143" s="32">
        <v>1407</v>
      </c>
      <c r="C143" s="1">
        <f>IFERROR((VLOOKUP(B143,INSCRITOS!A:B,2,0)),"")</f>
        <v>106403</v>
      </c>
      <c r="D143" s="1" t="str">
        <f>IFERROR((VLOOKUP(B143,INSCRITOS!A:C,3,0)),"")</f>
        <v>JUV</v>
      </c>
      <c r="E143" s="5" t="str">
        <f>IFERROR((VLOOKUP(B143,INSCRITOS!A:D,4,0)),"")</f>
        <v xml:space="preserve">Martim Marques </v>
      </c>
      <c r="F143" s="1" t="str">
        <f>IFERROR((VLOOKUP(B143,INSCRITOS!A:F,6,0)),"")</f>
        <v>M</v>
      </c>
      <c r="G143" s="5" t="str">
        <f>IFERROR((VLOOKUP(B143,INSCRITOS!A:H,8,0)),"")</f>
        <v>Pimpões Triatlo</v>
      </c>
      <c r="H143" s="83">
        <v>1.8865740740740742E-3</v>
      </c>
      <c r="I143" s="81">
        <f t="shared" si="6"/>
        <v>3.1018518518518504E-4</v>
      </c>
      <c r="J143" s="49"/>
    </row>
    <row r="144" spans="1:10" ht="18" customHeight="1" x14ac:dyDescent="0.25">
      <c r="A144" s="1">
        <v>13</v>
      </c>
      <c r="B144" s="32">
        <v>113</v>
      </c>
      <c r="C144" s="1">
        <f>IFERROR((VLOOKUP(B144,INSCRITOS!A:B,2,0)),"")</f>
        <v>103261</v>
      </c>
      <c r="D144" s="1" t="str">
        <f>IFERROR((VLOOKUP(B144,INSCRITOS!A:C,3,0)),"")</f>
        <v>JUV</v>
      </c>
      <c r="E144" s="5" t="str">
        <f>IFERROR((VLOOKUP(B144,INSCRITOS!A:D,4,0)),"")</f>
        <v>Vasco Saraiva de Melo</v>
      </c>
      <c r="F144" s="1" t="str">
        <f>IFERROR((VLOOKUP(B144,INSCRITOS!A:F,6,0)),"")</f>
        <v>M</v>
      </c>
      <c r="G144" s="5" t="str">
        <f>IFERROR((VLOOKUP(B144,INSCRITOS!A:H,8,0)),"")</f>
        <v>SFRAA TRIATLO</v>
      </c>
      <c r="H144" s="78">
        <v>1.8910879629629631E-3</v>
      </c>
      <c r="I144" s="81">
        <f t="shared" si="6"/>
        <v>3.1469907407407401E-4</v>
      </c>
      <c r="J144" s="49"/>
    </row>
    <row r="145" spans="1:10" ht="18" customHeight="1" x14ac:dyDescent="0.25">
      <c r="A145" s="1">
        <v>14</v>
      </c>
      <c r="B145" s="32">
        <v>514</v>
      </c>
      <c r="C145" s="1">
        <f>IFERROR((VLOOKUP(B145,INSCRITOS!A:B,2,0)),"")</f>
        <v>0</v>
      </c>
      <c r="D145" s="1" t="str">
        <f>IFERROR((VLOOKUP(B145,INSCRITOS!A:C,3,0)),"")</f>
        <v>JUV</v>
      </c>
      <c r="E145" s="5" t="str">
        <f>IFERROR((VLOOKUP(B145,INSCRITOS!A:D,4,0)),"")</f>
        <v>Tomás Sousa</v>
      </c>
      <c r="F145" s="1" t="str">
        <f>IFERROR((VLOOKUP(B145,INSCRITOS!A:F,6,0)),"")</f>
        <v>M</v>
      </c>
      <c r="G145" s="5" t="str">
        <f>IFERROR((VLOOKUP(B145,INSCRITOS!A:H,8,0)),"")</f>
        <v>Outsystems Olímpico de Oeiras/ Não federado</v>
      </c>
      <c r="H145" s="78">
        <v>1.922685185185185E-3</v>
      </c>
      <c r="I145" s="81">
        <f t="shared" si="6"/>
        <v>3.4629629629629594E-4</v>
      </c>
      <c r="J145" s="49"/>
    </row>
    <row r="146" spans="1:10" ht="18" customHeight="1" x14ac:dyDescent="0.25">
      <c r="A146" s="1">
        <v>15</v>
      </c>
      <c r="B146" s="32">
        <v>5328</v>
      </c>
      <c r="C146" s="1">
        <f>IFERROR((VLOOKUP(B146,INSCRITOS!A:B,2,0)),"")</f>
        <v>103092</v>
      </c>
      <c r="D146" s="1" t="str">
        <f>IFERROR((VLOOKUP(B146,INSCRITOS!A:C,3,0)),"")</f>
        <v>JUV</v>
      </c>
      <c r="E146" s="5" t="str">
        <f>IFERROR((VLOOKUP(B146,INSCRITOS!A:D,4,0)),"")</f>
        <v>David dos Santos</v>
      </c>
      <c r="F146" s="1" t="str">
        <f>IFERROR((VLOOKUP(B146,INSCRITOS!A:F,6,0)),"")</f>
        <v>M</v>
      </c>
      <c r="G146" s="5" t="str">
        <f>IFERROR((VLOOKUP(B146,INSCRITOS!A:H,8,0)),"")</f>
        <v>Clube de Natação da Amadora</v>
      </c>
      <c r="H146" s="78">
        <v>1.9305555555555554E-3</v>
      </c>
      <c r="I146" s="81">
        <f t="shared" si="6"/>
        <v>3.5416666666666626E-4</v>
      </c>
      <c r="J146" s="49"/>
    </row>
    <row r="147" spans="1:10" ht="18" customHeight="1" x14ac:dyDescent="0.25">
      <c r="A147" s="1">
        <v>16</v>
      </c>
      <c r="B147" s="32">
        <v>1388</v>
      </c>
      <c r="C147" s="1">
        <f>IFERROR((VLOOKUP(B147,INSCRITOS!A:B,2,0)),"")</f>
        <v>106328</v>
      </c>
      <c r="D147" s="1" t="str">
        <f>IFERROR((VLOOKUP(B147,INSCRITOS!A:C,3,0)),"")</f>
        <v>JUV</v>
      </c>
      <c r="E147" s="5" t="str">
        <f>IFERROR((VLOOKUP(B147,INSCRITOS!A:D,4,0)),"")</f>
        <v>Afonso Fazendeiro</v>
      </c>
      <c r="F147" s="1" t="str">
        <f>IFERROR((VLOOKUP(B147,INSCRITOS!A:F,6,0)),"")</f>
        <v>M</v>
      </c>
      <c r="G147" s="5" t="str">
        <f>IFERROR((VLOOKUP(B147,INSCRITOS!A:H,8,0)),"")</f>
        <v>Sport Lisboa e Benfica</v>
      </c>
      <c r="H147" s="78">
        <v>1.9445601851851852E-3</v>
      </c>
      <c r="I147" s="81">
        <f t="shared" si="6"/>
        <v>3.6817129629629613E-4</v>
      </c>
      <c r="J147" s="49"/>
    </row>
    <row r="148" spans="1:10" ht="18" customHeight="1" x14ac:dyDescent="0.25">
      <c r="A148" s="1">
        <v>17</v>
      </c>
      <c r="B148" s="32">
        <v>1047</v>
      </c>
      <c r="C148" s="1">
        <f>IFERROR((VLOOKUP(B148,INSCRITOS!A:B,2,0)),"")</f>
        <v>105677</v>
      </c>
      <c r="D148" s="1" t="str">
        <f>IFERROR((VLOOKUP(B148,INSCRITOS!A:C,3,0)),"")</f>
        <v>JUV</v>
      </c>
      <c r="E148" s="5" t="str">
        <f>IFERROR((VLOOKUP(B148,INSCRITOS!A:D,4,0)),"")</f>
        <v>Miguel Neves</v>
      </c>
      <c r="F148" s="1" t="str">
        <f>IFERROR((VLOOKUP(B148,INSCRITOS!A:F,6,0)),"")</f>
        <v>M</v>
      </c>
      <c r="G148" s="5" t="str">
        <f>IFERROR((VLOOKUP(B148,INSCRITOS!A:H,8,0)),"")</f>
        <v>Sport Lisboa e Benfica</v>
      </c>
      <c r="H148" s="78">
        <v>1.96875E-3</v>
      </c>
      <c r="I148" s="81">
        <f t="shared" si="6"/>
        <v>3.9236111111111091E-4</v>
      </c>
      <c r="J148" s="49"/>
    </row>
    <row r="149" spans="1:10" ht="18" customHeight="1" x14ac:dyDescent="0.25">
      <c r="A149" s="1">
        <v>18</v>
      </c>
      <c r="B149" s="32">
        <v>315</v>
      </c>
      <c r="C149" s="1">
        <f>IFERROR((VLOOKUP(B149,INSCRITOS!A:B,2,0)),"")</f>
        <v>103399</v>
      </c>
      <c r="D149" s="1" t="str">
        <f>IFERROR((VLOOKUP(B149,INSCRITOS!A:C,3,0)),"")</f>
        <v>JUV</v>
      </c>
      <c r="E149" s="5" t="str">
        <f>IFERROR((VLOOKUP(B149,INSCRITOS!A:D,4,0)),"")</f>
        <v>Miguel Gonçalves</v>
      </c>
      <c r="F149" s="1" t="str">
        <f>IFERROR((VLOOKUP(B149,INSCRITOS!A:F,6,0)),"")</f>
        <v>M</v>
      </c>
      <c r="G149" s="5" t="str">
        <f>IFERROR((VLOOKUP(B149,INSCRITOS!A:H,8,0)),"")</f>
        <v>Outsystems Olímpico de Oeiras</v>
      </c>
      <c r="H149" s="78">
        <v>2.0173611111111108E-3</v>
      </c>
      <c r="I149" s="81">
        <f t="shared" si="6"/>
        <v>4.4097222222222172E-4</v>
      </c>
      <c r="J149" s="49"/>
    </row>
    <row r="150" spans="1:10" ht="18" customHeight="1" x14ac:dyDescent="0.25">
      <c r="A150" s="1">
        <v>19</v>
      </c>
      <c r="B150" s="32">
        <v>443</v>
      </c>
      <c r="C150" s="1">
        <f>IFERROR((VLOOKUP(B150,INSCRITOS!A:B,2,0)),"")</f>
        <v>105033</v>
      </c>
      <c r="D150" s="1" t="str">
        <f>IFERROR((VLOOKUP(B150,INSCRITOS!A:C,3,0)),"")</f>
        <v>JUV</v>
      </c>
      <c r="E150" s="5" t="str">
        <f>IFERROR((VLOOKUP(B150,INSCRITOS!A:D,4,0)),"")</f>
        <v>José Ferreira</v>
      </c>
      <c r="F150" s="1" t="str">
        <f>IFERROR((VLOOKUP(B150,INSCRITOS!A:F,6,0)),"")</f>
        <v>M</v>
      </c>
      <c r="G150" s="5" t="str">
        <f>IFERROR((VLOOKUP(B150,INSCRITOS!A:H,8,0)),"")</f>
        <v>Sporting Clube de Portugal</v>
      </c>
      <c r="H150" s="78">
        <v>2.0300925925925925E-3</v>
      </c>
      <c r="I150" s="81">
        <f t="shared" si="6"/>
        <v>4.5370370370370334E-4</v>
      </c>
      <c r="J150" s="49"/>
    </row>
    <row r="151" spans="1:10" ht="18" customHeight="1" x14ac:dyDescent="0.25">
      <c r="A151" s="1">
        <v>20</v>
      </c>
      <c r="B151" s="32">
        <v>449</v>
      </c>
      <c r="C151" s="1">
        <f>IFERROR((VLOOKUP(B151,INSCRITOS!A:B,2,0)),"")</f>
        <v>105036</v>
      </c>
      <c r="D151" s="1" t="str">
        <f>IFERROR((VLOOKUP(B151,INSCRITOS!A:C,3,0)),"")</f>
        <v>JUV</v>
      </c>
      <c r="E151" s="5" t="str">
        <f>IFERROR((VLOOKUP(B151,INSCRITOS!A:D,4,0)),"")</f>
        <v>Guilherme Pita</v>
      </c>
      <c r="F151" s="1" t="str">
        <f>IFERROR((VLOOKUP(B151,INSCRITOS!A:F,6,0)),"")</f>
        <v>M</v>
      </c>
      <c r="G151" s="5" t="str">
        <f>IFERROR((VLOOKUP(B151,INSCRITOS!A:H,8,0)),"")</f>
        <v>SFRAA TRIATLO</v>
      </c>
      <c r="H151" s="78">
        <v>2.0347222222222221E-3</v>
      </c>
      <c r="I151" s="81">
        <f t="shared" si="6"/>
        <v>4.5833333333333295E-4</v>
      </c>
      <c r="J151" s="49"/>
    </row>
    <row r="152" spans="1:10" ht="18" customHeight="1" x14ac:dyDescent="0.25">
      <c r="A152" s="1">
        <v>21</v>
      </c>
      <c r="B152" s="32">
        <v>439</v>
      </c>
      <c r="C152" s="1">
        <f>IFERROR((VLOOKUP(B152,INSCRITOS!A:B,2,0)),"")</f>
        <v>105032</v>
      </c>
      <c r="D152" s="1" t="str">
        <f>IFERROR((VLOOKUP(B152,INSCRITOS!A:C,3,0)),"")</f>
        <v>JUV</v>
      </c>
      <c r="E152" s="5" t="str">
        <f>IFERROR((VLOOKUP(B152,INSCRITOS!A:D,4,0)),"")</f>
        <v>Afonso Ferreira</v>
      </c>
      <c r="F152" s="1" t="str">
        <f>IFERROR((VLOOKUP(B152,INSCRITOS!A:F,6,0)),"")</f>
        <v>M</v>
      </c>
      <c r="G152" s="5" t="str">
        <f>IFERROR((VLOOKUP(B152,INSCRITOS!A:H,8,0)),"")</f>
        <v>Sporting Clube de Portugal</v>
      </c>
      <c r="H152" s="78">
        <v>2.0520833333333333E-3</v>
      </c>
      <c r="I152" s="81">
        <f t="shared" si="6"/>
        <v>4.7569444444444417E-4</v>
      </c>
      <c r="J152" s="49"/>
    </row>
    <row r="153" spans="1:10" ht="18" customHeight="1" x14ac:dyDescent="0.25">
      <c r="A153" s="1">
        <v>22</v>
      </c>
      <c r="B153" s="32">
        <v>1034</v>
      </c>
      <c r="C153" s="1">
        <f>IFERROR((VLOOKUP(B153,INSCRITOS!A:B,2,0)),"")</f>
        <v>105702</v>
      </c>
      <c r="D153" s="1" t="str">
        <f>IFERROR((VLOOKUP(B153,INSCRITOS!A:C,3,0)),"")</f>
        <v>JUV</v>
      </c>
      <c r="E153" s="5" t="str">
        <f>IFERROR((VLOOKUP(B153,INSCRITOS!A:D,4,0)),"")</f>
        <v>Joaquim Vasconcelos</v>
      </c>
      <c r="F153" s="1" t="str">
        <f>IFERROR((VLOOKUP(B153,INSCRITOS!A:F,6,0)),"")</f>
        <v>M</v>
      </c>
      <c r="G153" s="5" t="str">
        <f>IFERROR((VLOOKUP(B153,INSCRITOS!A:H,8,0)),"")</f>
        <v>SFRAA TRIATLO</v>
      </c>
      <c r="H153" s="78">
        <v>2.0942129629629631E-3</v>
      </c>
      <c r="I153" s="81">
        <f t="shared" si="6"/>
        <v>5.1782407407407398E-4</v>
      </c>
      <c r="J153" s="49"/>
    </row>
    <row r="154" spans="1:10" ht="18" customHeight="1" x14ac:dyDescent="0.25">
      <c r="A154" s="1">
        <v>23</v>
      </c>
      <c r="B154" s="32">
        <v>1406</v>
      </c>
      <c r="C154" s="1">
        <f>IFERROR((VLOOKUP(B154,INSCRITOS!A:B,2,0)),"")</f>
        <v>106402</v>
      </c>
      <c r="D154" s="1" t="str">
        <f>IFERROR((VLOOKUP(B154,INSCRITOS!A:C,3,0)),"")</f>
        <v>JUV</v>
      </c>
      <c r="E154" s="5" t="str">
        <f>IFERROR((VLOOKUP(B154,INSCRITOS!A:D,4,0)),"")</f>
        <v>Rafael Assis</v>
      </c>
      <c r="F154" s="1" t="str">
        <f>IFERROR((VLOOKUP(B154,INSCRITOS!A:F,6,0)),"")</f>
        <v>M</v>
      </c>
      <c r="G154" s="5" t="str">
        <f>IFERROR((VLOOKUP(B154,INSCRITOS!A:H,8,0)),"")</f>
        <v>Pimpões Triatlo</v>
      </c>
      <c r="H154" s="83">
        <v>2.1284722222222221E-3</v>
      </c>
      <c r="I154" s="81">
        <f t="shared" si="6"/>
        <v>5.5208333333333303E-4</v>
      </c>
      <c r="J154" s="49"/>
    </row>
    <row r="155" spans="1:10" ht="18" customHeight="1" x14ac:dyDescent="0.25">
      <c r="A155" s="1">
        <v>24</v>
      </c>
      <c r="B155" s="32">
        <v>716</v>
      </c>
      <c r="C155" s="1">
        <f>IFERROR((VLOOKUP(B155,INSCRITOS!A:B,2,0)),"")</f>
        <v>102969</v>
      </c>
      <c r="D155" s="1" t="str">
        <f>IFERROR((VLOOKUP(B155,INSCRITOS!A:C,3,0)),"")</f>
        <v>JUV</v>
      </c>
      <c r="E155" s="5" t="str">
        <f>IFERROR((VLOOKUP(B155,INSCRITOS!A:D,4,0)),"")</f>
        <v>Bernardo Mendes</v>
      </c>
      <c r="F155" s="1" t="str">
        <f>IFERROR((VLOOKUP(B155,INSCRITOS!A:F,6,0)),"")</f>
        <v>M</v>
      </c>
      <c r="G155" s="5" t="str">
        <f>IFERROR((VLOOKUP(B155,INSCRITOS!A:H,8,0)),"")</f>
        <v>Sport Lisboa e Benfica</v>
      </c>
      <c r="H155" s="78">
        <v>2.1369212962962965E-3</v>
      </c>
      <c r="I155" s="81">
        <f t="shared" si="6"/>
        <v>5.6053240740740738E-4</v>
      </c>
      <c r="J155" s="49"/>
    </row>
    <row r="156" spans="1:10" ht="18" customHeight="1" x14ac:dyDescent="0.25">
      <c r="A156" s="1">
        <v>25</v>
      </c>
      <c r="B156" s="32">
        <v>518</v>
      </c>
      <c r="C156" s="1">
        <f>IFERROR((VLOOKUP(B156,INSCRITOS!A:B,2,0)),"")</f>
        <v>103565</v>
      </c>
      <c r="D156" s="1" t="str">
        <f>IFERROR((VLOOKUP(B156,INSCRITOS!A:C,3,0)),"")</f>
        <v>JUV</v>
      </c>
      <c r="E156" s="5" t="str">
        <f>IFERROR((VLOOKUP(B156,INSCRITOS!A:D,4,0)),"")</f>
        <v>David Fonseca</v>
      </c>
      <c r="F156" s="1" t="str">
        <f>IFERROR((VLOOKUP(B156,INSCRITOS!A:F,6,0)),"")</f>
        <v>M</v>
      </c>
      <c r="G156" s="5" t="str">
        <f>IFERROR((VLOOKUP(B156,INSCRITOS!A:H,8,0)),"")</f>
        <v>CCDSintrense</v>
      </c>
      <c r="H156" s="78">
        <v>2.1450231481481481E-3</v>
      </c>
      <c r="I156" s="81">
        <f t="shared" si="6"/>
        <v>5.6863425925925896E-4</v>
      </c>
      <c r="J156" s="49"/>
    </row>
    <row r="157" spans="1:10" ht="18" customHeight="1" x14ac:dyDescent="0.25">
      <c r="A157" s="1">
        <v>26</v>
      </c>
      <c r="B157" s="32">
        <v>873</v>
      </c>
      <c r="C157" s="1">
        <f>IFERROR((VLOOKUP(B157,INSCRITOS!A:B,2,0)),"")</f>
        <v>102369</v>
      </c>
      <c r="D157" s="1" t="str">
        <f>IFERROR((VLOOKUP(B157,INSCRITOS!A:C,3,0)),"")</f>
        <v>JUV</v>
      </c>
      <c r="E157" s="5" t="str">
        <f>IFERROR((VLOOKUP(B157,INSCRITOS!A:D,4,0)),"")</f>
        <v>Diogo Costa</v>
      </c>
      <c r="F157" s="1" t="str">
        <f>IFERROR((VLOOKUP(B157,INSCRITOS!A:F,6,0)),"")</f>
        <v>M</v>
      </c>
      <c r="G157" s="5" t="str">
        <f>IFERROR((VLOOKUP(B157,INSCRITOS!A:H,8,0)),"")</f>
        <v>Outsystems Olímpico de Oeiras</v>
      </c>
      <c r="H157" s="78">
        <v>2.1655092592592589E-3</v>
      </c>
      <c r="I157" s="81">
        <f t="shared" si="6"/>
        <v>5.8912037037036984E-4</v>
      </c>
      <c r="J157" s="49"/>
    </row>
    <row r="158" spans="1:10" ht="18" customHeight="1" x14ac:dyDescent="0.25">
      <c r="A158" s="1">
        <v>27</v>
      </c>
      <c r="B158" s="32">
        <v>896</v>
      </c>
      <c r="C158" s="1">
        <f>IFERROR((VLOOKUP(B158,INSCRITOS!A:B,2,0)),"")</f>
        <v>104102</v>
      </c>
      <c r="D158" s="1" t="str">
        <f>IFERROR((VLOOKUP(B158,INSCRITOS!A:C,3,0)),"")</f>
        <v>JUV</v>
      </c>
      <c r="E158" s="5" t="str">
        <f>IFERROR((VLOOKUP(B158,INSCRITOS!A:D,4,0)),"")</f>
        <v>Alberto Fernandes</v>
      </c>
      <c r="F158" s="1" t="str">
        <f>IFERROR((VLOOKUP(B158,INSCRITOS!A:F,6,0)),"")</f>
        <v>M</v>
      </c>
      <c r="G158" s="5" t="str">
        <f>IFERROR((VLOOKUP(B158,INSCRITOS!A:H,8,0)),"")</f>
        <v>Peniche A. C.</v>
      </c>
      <c r="H158" s="78">
        <v>2.1783564814814812E-3</v>
      </c>
      <c r="I158" s="81">
        <f t="shared" si="6"/>
        <v>6.0196759259259209E-4</v>
      </c>
      <c r="J158" s="49"/>
    </row>
    <row r="159" spans="1:10" ht="18" customHeight="1" x14ac:dyDescent="0.25">
      <c r="A159" s="1">
        <v>28</v>
      </c>
      <c r="B159" s="32">
        <v>822</v>
      </c>
      <c r="C159" s="1">
        <f>IFERROR((VLOOKUP(B159,INSCRITOS!A:B,2,0)),"")</f>
        <v>106452</v>
      </c>
      <c r="D159" s="1" t="str">
        <f>IFERROR((VLOOKUP(B159,INSCRITOS!A:C,3,0)),"")</f>
        <v>JUV</v>
      </c>
      <c r="E159" s="5" t="str">
        <f>IFERROR((VLOOKUP(B159,INSCRITOS!A:D,4,0)),"")</f>
        <v>Francisco Castanhinha</v>
      </c>
      <c r="F159" s="1" t="str">
        <f>IFERROR((VLOOKUP(B159,INSCRITOS!A:F,6,0)),"")</f>
        <v>M</v>
      </c>
      <c r="G159" s="5" t="str">
        <f>IFERROR((VLOOKUP(B159,INSCRITOS!A:H,8,0)),"")</f>
        <v>Pimpões Triatlo</v>
      </c>
      <c r="H159" s="78">
        <v>2.1828703703703706E-3</v>
      </c>
      <c r="I159" s="81">
        <f t="shared" si="6"/>
        <v>6.064814814814815E-4</v>
      </c>
      <c r="J159" s="49"/>
    </row>
    <row r="160" spans="1:10" ht="18" customHeight="1" x14ac:dyDescent="0.25">
      <c r="A160" s="1">
        <v>29</v>
      </c>
      <c r="B160" s="32">
        <v>1409</v>
      </c>
      <c r="C160" s="1">
        <f>IFERROR((VLOOKUP(B160,INSCRITOS!A:B,2,0)),"")</f>
        <v>106408</v>
      </c>
      <c r="D160" s="1" t="str">
        <f>IFERROR((VLOOKUP(B160,INSCRITOS!A:C,3,0)),"")</f>
        <v>JUV</v>
      </c>
      <c r="E160" s="5" t="str">
        <f>IFERROR((VLOOKUP(B160,INSCRITOS!A:D,4,0)),"")</f>
        <v>Gabriel Silva Oliveira</v>
      </c>
      <c r="F160" s="1" t="str">
        <f>IFERROR((VLOOKUP(B160,INSCRITOS!A:F,6,0)),"")</f>
        <v>M</v>
      </c>
      <c r="G160" s="5" t="str">
        <f>IFERROR((VLOOKUP(B160,INSCRITOS!A:H,8,0)),"")</f>
        <v>Pimpões Triatlo</v>
      </c>
      <c r="H160" s="78">
        <v>2.1946759259259259E-3</v>
      </c>
      <c r="I160" s="81">
        <f t="shared" si="6"/>
        <v>6.1828703703703677E-4</v>
      </c>
      <c r="J160" s="49"/>
    </row>
    <row r="161" spans="1:10" ht="18" customHeight="1" x14ac:dyDescent="0.25">
      <c r="A161" s="1">
        <v>30</v>
      </c>
      <c r="B161" s="32">
        <v>1411</v>
      </c>
      <c r="C161" s="1">
        <f>IFERROR((VLOOKUP(B161,INSCRITOS!A:B,2,0)),"")</f>
        <v>106410</v>
      </c>
      <c r="D161" s="1" t="str">
        <f>IFERROR((VLOOKUP(B161,INSCRITOS!A:C,3,0)),"")</f>
        <v>JUV</v>
      </c>
      <c r="E161" s="5" t="str">
        <f>IFERROR((VLOOKUP(B161,INSCRITOS!A:D,4,0)),"")</f>
        <v>Sebastião Oliveira</v>
      </c>
      <c r="F161" s="1" t="str">
        <f>IFERROR((VLOOKUP(B161,INSCRITOS!A:F,6,0)),"")</f>
        <v>M</v>
      </c>
      <c r="G161" s="5" t="str">
        <f>IFERROR((VLOOKUP(B161,INSCRITOS!A:H,8,0)),"")</f>
        <v>Pimpões Triatlo</v>
      </c>
      <c r="H161" s="83">
        <v>2.1991898148148148E-3</v>
      </c>
      <c r="I161" s="81">
        <f t="shared" si="6"/>
        <v>6.2280092592592574E-4</v>
      </c>
      <c r="J161" s="49"/>
    </row>
    <row r="162" spans="1:10" ht="18" customHeight="1" x14ac:dyDescent="0.25">
      <c r="A162" s="1">
        <v>31</v>
      </c>
      <c r="B162" s="32">
        <v>687</v>
      </c>
      <c r="C162" s="1">
        <f>IFERROR((VLOOKUP(B162,INSCRITOS!A:B,2,0)),"")</f>
        <v>104530</v>
      </c>
      <c r="D162" s="1" t="str">
        <f>IFERROR((VLOOKUP(B162,INSCRITOS!A:C,3,0)),"")</f>
        <v>JUV</v>
      </c>
      <c r="E162" s="5" t="str">
        <f>IFERROR((VLOOKUP(B162,INSCRITOS!A:D,4,0)),"")</f>
        <v>Gonçalo Almeida</v>
      </c>
      <c r="F162" s="1" t="str">
        <f>IFERROR((VLOOKUP(B162,INSCRITOS!A:F,6,0)),"")</f>
        <v>M</v>
      </c>
      <c r="G162" s="5" t="str">
        <f>IFERROR((VLOOKUP(B162,INSCRITOS!A:H,8,0)),"")</f>
        <v>CCDSintrense</v>
      </c>
      <c r="H162" s="78">
        <v>2.2037037037037038E-3</v>
      </c>
      <c r="I162" s="81">
        <f t="shared" si="6"/>
        <v>6.2731481481481471E-4</v>
      </c>
      <c r="J162" s="49"/>
    </row>
    <row r="163" spans="1:10" ht="18" customHeight="1" x14ac:dyDescent="0.25">
      <c r="A163" s="1">
        <v>32</v>
      </c>
      <c r="B163" s="32">
        <v>474</v>
      </c>
      <c r="C163" s="1">
        <f>IFERROR((VLOOKUP(B163,INSCRITOS!A:B,2,0)),"")</f>
        <v>0</v>
      </c>
      <c r="D163" s="1" t="str">
        <f>IFERROR((VLOOKUP(B163,INSCRITOS!A:C,3,0)),"")</f>
        <v>JUV</v>
      </c>
      <c r="E163" s="5" t="str">
        <f>IFERROR((VLOOKUP(B163,INSCRITOS!A:D,4,0)),"")</f>
        <v>Leonardo Sousa</v>
      </c>
      <c r="F163" s="1" t="str">
        <f>IFERROR((VLOOKUP(B163,INSCRITOS!A:F,6,0)),"")</f>
        <v>M</v>
      </c>
      <c r="G163" s="5" t="str">
        <f>IFERROR((VLOOKUP(B163,INSCRITOS!A:H,8,0)),"")</f>
        <v>Sporting Clube de Portugal</v>
      </c>
      <c r="H163" s="78">
        <v>2.2667824074074075E-3</v>
      </c>
      <c r="I163" s="81">
        <f t="shared" si="6"/>
        <v>6.9039351851851835E-4</v>
      </c>
      <c r="J163" s="49"/>
    </row>
    <row r="164" spans="1:10" ht="18" customHeight="1" x14ac:dyDescent="0.25">
      <c r="A164" s="1">
        <v>33</v>
      </c>
      <c r="B164" s="32"/>
      <c r="C164" s="1" t="str">
        <f>IFERROR((VLOOKUP(B164,INSCRITOS!A:B,2,0)),"")</f>
        <v/>
      </c>
      <c r="D164" s="1" t="str">
        <f>IFERROR((VLOOKUP(B164,INSCRITOS!A:C,3,0)),"")</f>
        <v/>
      </c>
      <c r="E164" s="5" t="s">
        <v>266</v>
      </c>
      <c r="F164" s="1" t="str">
        <f>IFERROR((VLOOKUP(B164,INSCRITOS!A:F,6,0)),"")</f>
        <v/>
      </c>
      <c r="G164" s="5" t="str">
        <f>IFERROR((VLOOKUP(B164,INSCRITOS!A:H,8,0)),"")</f>
        <v/>
      </c>
      <c r="H164" s="83">
        <v>2.5358796296296297E-3</v>
      </c>
      <c r="I164" s="81">
        <f t="shared" si="6"/>
        <v>9.5949074074074057E-4</v>
      </c>
      <c r="J164" s="49"/>
    </row>
    <row r="165" spans="1:10" ht="18" customHeight="1" x14ac:dyDescent="0.25">
      <c r="A165" s="1">
        <v>34</v>
      </c>
      <c r="B165" s="32">
        <v>5331</v>
      </c>
      <c r="C165" s="1">
        <f>IFERROR((VLOOKUP(B165,INSCRITOS!A:B,2,0)),"")</f>
        <v>0</v>
      </c>
      <c r="D165" s="1" t="str">
        <f>IFERROR((VLOOKUP(B165,INSCRITOS!A:C,3,0)),"")</f>
        <v>JUV</v>
      </c>
      <c r="E165" s="5" t="str">
        <f>IFERROR((VLOOKUP(B165,INSCRITOS!A:D,4,0)),"")</f>
        <v>António Bulhões</v>
      </c>
      <c r="F165" s="1" t="str">
        <f>IFERROR((VLOOKUP(B165,INSCRITOS!A:F,6,0)),"")</f>
        <v>M</v>
      </c>
      <c r="G165" s="5" t="str">
        <f>IFERROR((VLOOKUP(B165,INSCRITOS!A:H,8,0)),"")</f>
        <v>Peniche A.C./ Não federado</v>
      </c>
      <c r="H165" s="83">
        <v>2.7414351851851853E-3</v>
      </c>
      <c r="I165" s="81">
        <f t="shared" si="6"/>
        <v>1.1650462962962962E-3</v>
      </c>
      <c r="J165" s="49"/>
    </row>
    <row r="166" spans="1:10" ht="18" customHeight="1" x14ac:dyDescent="0.25">
      <c r="A166" s="1">
        <v>35</v>
      </c>
      <c r="B166" s="32"/>
      <c r="C166" s="1" t="str">
        <f>IFERROR((VLOOKUP(B166,INSCRITOS!A:B,2,0)),"")</f>
        <v/>
      </c>
      <c r="D166" s="1" t="str">
        <f>IFERROR((VLOOKUP(B166,INSCRITOS!A:C,3,0)),"")</f>
        <v/>
      </c>
      <c r="E166" s="5" t="str">
        <f>IFERROR((VLOOKUP(B166,INSCRITOS!A:D,4,0)),"")</f>
        <v/>
      </c>
      <c r="F166" s="1" t="str">
        <f>IFERROR((VLOOKUP(B166,INSCRITOS!A:F,6,0)),"")</f>
        <v/>
      </c>
      <c r="G166" s="5" t="str">
        <f>IFERROR((VLOOKUP(B166,INSCRITOS!A:H,8,0)),"")</f>
        <v/>
      </c>
      <c r="H166" s="78"/>
      <c r="I166" s="81"/>
      <c r="J166" s="49"/>
    </row>
    <row r="167" spans="1:10" ht="18" customHeight="1" x14ac:dyDescent="0.25">
      <c r="A167" s="2"/>
      <c r="B167" s="51"/>
      <c r="C167" s="2"/>
      <c r="D167" s="2"/>
      <c r="F167" s="2"/>
      <c r="H167" s="80"/>
      <c r="J167" s="52"/>
    </row>
    <row r="168" spans="1:10" s="6" customFormat="1" ht="18" customHeight="1" x14ac:dyDescent="0.25">
      <c r="A168" s="2"/>
      <c r="B168" s="23"/>
      <c r="C168" s="2"/>
      <c r="D168" s="2"/>
      <c r="F168" s="2"/>
      <c r="H168" s="80"/>
      <c r="I168" s="2"/>
      <c r="J168" s="10"/>
    </row>
    <row r="169" spans="1:10" ht="18" customHeight="1" x14ac:dyDescent="0.25">
      <c r="A169" s="24" t="s">
        <v>18</v>
      </c>
      <c r="B169" s="24"/>
      <c r="C169" s="24"/>
      <c r="D169" s="24"/>
      <c r="E169" s="24"/>
      <c r="F169" s="24"/>
      <c r="G169" s="24"/>
      <c r="H169" s="80"/>
      <c r="J169" s="24"/>
    </row>
    <row r="170" spans="1:10" ht="31.5" x14ac:dyDescent="0.25">
      <c r="A170" s="4" t="s">
        <v>9</v>
      </c>
      <c r="B170" s="20" t="s">
        <v>0</v>
      </c>
      <c r="C170" s="4" t="s">
        <v>1</v>
      </c>
      <c r="D170" s="4" t="s">
        <v>2</v>
      </c>
      <c r="E170" s="4" t="s">
        <v>3</v>
      </c>
      <c r="F170" s="4" t="s">
        <v>5</v>
      </c>
      <c r="G170" s="4" t="s">
        <v>7</v>
      </c>
      <c r="H170" s="76" t="s">
        <v>120</v>
      </c>
      <c r="I170" s="77" t="s">
        <v>121</v>
      </c>
      <c r="J170" s="55" t="s">
        <v>11</v>
      </c>
    </row>
    <row r="171" spans="1:10" ht="18" customHeight="1" x14ac:dyDescent="0.25">
      <c r="A171" s="1">
        <v>1</v>
      </c>
      <c r="B171" s="32">
        <v>893</v>
      </c>
      <c r="C171" s="1">
        <f>IFERROR((VLOOKUP(B171,INSCRITOS!A:B,2,0)),"")</f>
        <v>103073</v>
      </c>
      <c r="D171" s="1" t="str">
        <f>IFERROR((VLOOKUP(B171,INSCRITOS!A:C,3,0)),"")</f>
        <v>JUV</v>
      </c>
      <c r="E171" s="5" t="str">
        <f>IFERROR((VLOOKUP(B171,INSCRITOS!A:D,4,0)),"")</f>
        <v>Cassilda Carvalho</v>
      </c>
      <c r="F171" s="1" t="str">
        <f>IFERROR((VLOOKUP(B171,INSCRITOS!A:F,6,0)),"")</f>
        <v>F</v>
      </c>
      <c r="G171" s="5" t="str">
        <f>IFERROR((VLOOKUP(B171,INSCRITOS!A:H,8,0)),"")</f>
        <v>Sport Lisboa e Benfica</v>
      </c>
      <c r="H171" s="78">
        <v>1.725E-3</v>
      </c>
      <c r="I171" s="27"/>
      <c r="J171" s="49"/>
    </row>
    <row r="172" spans="1:10" ht="18" customHeight="1" x14ac:dyDescent="0.25">
      <c r="A172" s="1">
        <v>2</v>
      </c>
      <c r="B172" s="32">
        <v>5366</v>
      </c>
      <c r="C172" s="1">
        <f>IFERROR((VLOOKUP(B172,INSCRITOS!A:B,2,0)),"")</f>
        <v>102027</v>
      </c>
      <c r="D172" s="1" t="str">
        <f>IFERROR((VLOOKUP(B172,INSCRITOS!A:C,3,0)),"")</f>
        <v>JUV</v>
      </c>
      <c r="E172" s="5" t="str">
        <f>IFERROR((VLOOKUP(B172,INSCRITOS!A:D,4,0)),"")</f>
        <v>Luna  Neves</v>
      </c>
      <c r="F172" s="1" t="str">
        <f>IFERROR((VLOOKUP(B172,INSCRITOS!A:F,6,0)),"")</f>
        <v>F</v>
      </c>
      <c r="G172" s="5" t="str">
        <f>IFERROR((VLOOKUP(B172,INSCRITOS!A:H,8,0)),"")</f>
        <v>Sporting Clube de Portugal</v>
      </c>
      <c r="H172" s="78">
        <v>1.7851851851851854E-3</v>
      </c>
      <c r="I172" s="81">
        <f>H172-$H$171</f>
        <v>6.0185185185185472E-5</v>
      </c>
      <c r="J172" s="49"/>
    </row>
    <row r="173" spans="1:10" ht="18" customHeight="1" x14ac:dyDescent="0.25">
      <c r="A173" s="1">
        <v>3</v>
      </c>
      <c r="B173" s="32">
        <v>330</v>
      </c>
      <c r="C173" s="1">
        <f>IFERROR((VLOOKUP(B173,INSCRITOS!A:B,2,0)),"")</f>
        <v>104882</v>
      </c>
      <c r="D173" s="1" t="str">
        <f>IFERROR((VLOOKUP(B173,INSCRITOS!A:C,3,0)),"")</f>
        <v>JUV</v>
      </c>
      <c r="E173" s="5" t="str">
        <f>IFERROR((VLOOKUP(B173,INSCRITOS!A:D,4,0)),"")</f>
        <v>Margarida Dias Coutinho</v>
      </c>
      <c r="F173" s="1" t="str">
        <f>IFERROR((VLOOKUP(B173,INSCRITOS!A:F,6,0)),"")</f>
        <v>F</v>
      </c>
      <c r="G173" s="5" t="str">
        <f>IFERROR((VLOOKUP(B173,INSCRITOS!A:H,8,0)),"")</f>
        <v>Sporting Clube de Portugal</v>
      </c>
      <c r="H173" s="78">
        <v>1.8064814814814816E-3</v>
      </c>
      <c r="I173" s="81">
        <f t="shared" ref="I173:I186" si="7">H173-$H$171</f>
        <v>8.1481481481481639E-5</v>
      </c>
      <c r="J173" s="49"/>
    </row>
    <row r="174" spans="1:10" ht="18" customHeight="1" x14ac:dyDescent="0.25">
      <c r="A174" s="1">
        <v>4</v>
      </c>
      <c r="B174" s="32">
        <v>1118</v>
      </c>
      <c r="C174" s="1">
        <f>IFERROR((VLOOKUP(B174,INSCRITOS!A:B,2,0)),"")</f>
        <v>0</v>
      </c>
      <c r="D174" s="1" t="str">
        <f>IFERROR((VLOOKUP(B174,INSCRITOS!A:C,3,0)),"")</f>
        <v>JUV</v>
      </c>
      <c r="E174" s="5" t="str">
        <f>IFERROR((VLOOKUP(B174,INSCRITOS!A:D,4,0)),"")</f>
        <v>Marta Atalaya Rebelo</v>
      </c>
      <c r="F174" s="1" t="str">
        <f>IFERROR((VLOOKUP(B174,INSCRITOS!A:F,6,0)),"")</f>
        <v>F</v>
      </c>
      <c r="G174" s="5" t="str">
        <f>IFERROR((VLOOKUP(B174,INSCRITOS!A:H,8,0)),"")</f>
        <v>Outsystems Olímpico de Oeiras/ Não federado</v>
      </c>
      <c r="H174" s="78">
        <v>1.8101851851851849E-3</v>
      </c>
      <c r="I174" s="81">
        <f t="shared" si="7"/>
        <v>8.5185185185184887E-5</v>
      </c>
      <c r="J174" s="49"/>
    </row>
    <row r="175" spans="1:10" ht="18" customHeight="1" x14ac:dyDescent="0.25">
      <c r="A175" s="1">
        <v>5</v>
      </c>
      <c r="B175" s="32">
        <v>102</v>
      </c>
      <c r="C175" s="1">
        <f>IFERROR((VLOOKUP(B175,INSCRITOS!A:B,2,0)),"")</f>
        <v>106600</v>
      </c>
      <c r="D175" s="1" t="str">
        <f>IFERROR((VLOOKUP(B175,INSCRITOS!A:C,3,0)),"")</f>
        <v>JUV</v>
      </c>
      <c r="E175" s="5" t="str">
        <f>IFERROR((VLOOKUP(B175,INSCRITOS!A:D,4,0)),"")</f>
        <v>Catarina Lombardi Carvalho</v>
      </c>
      <c r="F175" s="1" t="str">
        <f>IFERROR((VLOOKUP(B175,INSCRITOS!A:F,6,0)),"")</f>
        <v>F</v>
      </c>
      <c r="G175" s="5" t="str">
        <f>IFERROR((VLOOKUP(B175,INSCRITOS!A:H,8,0)),"")</f>
        <v>Sporting Clube de Portugal</v>
      </c>
      <c r="H175" s="78">
        <v>1.8104166666666668E-3</v>
      </c>
      <c r="I175" s="81">
        <f t="shared" si="7"/>
        <v>8.54166666666668E-5</v>
      </c>
      <c r="J175" s="49"/>
    </row>
    <row r="176" spans="1:10" ht="18" customHeight="1" x14ac:dyDescent="0.25">
      <c r="A176" s="1">
        <v>6</v>
      </c>
      <c r="B176" s="32">
        <v>289</v>
      </c>
      <c r="C176" s="1">
        <f>IFERROR((VLOOKUP(B176,INSCRITOS!A:B,2,0)),"")</f>
        <v>105003</v>
      </c>
      <c r="D176" s="1" t="str">
        <f>IFERROR((VLOOKUP(B176,INSCRITOS!A:C,3,0)),"")</f>
        <v>JUV</v>
      </c>
      <c r="E176" s="5" t="str">
        <f>IFERROR((VLOOKUP(B176,INSCRITOS!A:D,4,0)),"")</f>
        <v>Mariana Prudêncio</v>
      </c>
      <c r="F176" s="1" t="str">
        <f>IFERROR((VLOOKUP(B176,INSCRITOS!A:F,6,0)),"")</f>
        <v>F</v>
      </c>
      <c r="G176" s="5" t="str">
        <f>IFERROR((VLOOKUP(B176,INSCRITOS!A:H,8,0)),"")</f>
        <v>Outsystems Olímpico de Oeiras</v>
      </c>
      <c r="H176" s="78">
        <v>1.8200231481481485E-3</v>
      </c>
      <c r="I176" s="81">
        <f t="shared" si="7"/>
        <v>9.5023148148148549E-5</v>
      </c>
      <c r="J176" s="49"/>
    </row>
    <row r="177" spans="1:10" ht="18" customHeight="1" x14ac:dyDescent="0.25">
      <c r="A177" s="1">
        <v>7</v>
      </c>
      <c r="B177" s="32">
        <v>753</v>
      </c>
      <c r="C177" s="1">
        <f>IFERROR((VLOOKUP(B177,INSCRITOS!A:B,2,0)),"")</f>
        <v>103027</v>
      </c>
      <c r="D177" s="1" t="str">
        <f>IFERROR((VLOOKUP(B177,INSCRITOS!A:C,3,0)),"")</f>
        <v>JUV</v>
      </c>
      <c r="E177" s="5" t="str">
        <f>IFERROR((VLOOKUP(B177,INSCRITOS!A:D,4,0)),"")</f>
        <v>Joana salgado</v>
      </c>
      <c r="F177" s="1" t="str">
        <f>IFERROR((VLOOKUP(B177,INSCRITOS!A:F,6,0)),"")</f>
        <v>F</v>
      </c>
      <c r="G177" s="5" t="str">
        <f>IFERROR((VLOOKUP(B177,INSCRITOS!A:H,8,0)),"")</f>
        <v>Sport Lisboa e Benfica</v>
      </c>
      <c r="H177" s="78">
        <v>1.8495370370370369E-3</v>
      </c>
      <c r="I177" s="81">
        <f t="shared" si="7"/>
        <v>1.2453703703703693E-4</v>
      </c>
      <c r="J177" s="49"/>
    </row>
    <row r="178" spans="1:10" ht="18" customHeight="1" x14ac:dyDescent="0.25">
      <c r="A178" s="1">
        <v>8</v>
      </c>
      <c r="B178" s="32">
        <v>333</v>
      </c>
      <c r="C178" s="1">
        <f>IFERROR((VLOOKUP(B178,INSCRITOS!A:B,2,0)),"")</f>
        <v>104884</v>
      </c>
      <c r="D178" s="1" t="str">
        <f>IFERROR((VLOOKUP(B178,INSCRITOS!A:C,3,0)),"")</f>
        <v>JUV</v>
      </c>
      <c r="E178" s="5" t="str">
        <f>IFERROR((VLOOKUP(B178,INSCRITOS!A:D,4,0)),"")</f>
        <v>Sofia Santos Rocha</v>
      </c>
      <c r="F178" s="1" t="str">
        <f>IFERROR((VLOOKUP(B178,INSCRITOS!A:F,6,0)),"")</f>
        <v>F</v>
      </c>
      <c r="G178" s="5" t="str">
        <f>IFERROR((VLOOKUP(B178,INSCRITOS!A:H,8,0)),"")</f>
        <v>Sporting Clube de Portugal</v>
      </c>
      <c r="H178" s="78">
        <v>1.9236111111111112E-3</v>
      </c>
      <c r="I178" s="81">
        <f t="shared" si="7"/>
        <v>1.9861111111111121E-4</v>
      </c>
      <c r="J178" s="49"/>
    </row>
    <row r="179" spans="1:10" ht="18" customHeight="1" x14ac:dyDescent="0.25">
      <c r="A179" s="1">
        <v>9</v>
      </c>
      <c r="B179" s="32">
        <v>129</v>
      </c>
      <c r="C179" s="1">
        <f>IFERROR((VLOOKUP(B179,INSCRITOS!A:B,2,0)),"")</f>
        <v>102210</v>
      </c>
      <c r="D179" s="1" t="str">
        <f>IFERROR((VLOOKUP(B179,INSCRITOS!A:C,3,0)),"")</f>
        <v>JUV</v>
      </c>
      <c r="E179" s="5" t="str">
        <f>IFERROR((VLOOKUP(B179,INSCRITOS!A:D,4,0)),"")</f>
        <v>Luisa Miranda</v>
      </c>
      <c r="F179" s="1" t="str">
        <f>IFERROR((VLOOKUP(B179,INSCRITOS!A:F,6,0)),"")</f>
        <v>F</v>
      </c>
      <c r="G179" s="5" t="str">
        <f>IFERROR((VLOOKUP(B179,INSCRITOS!A:H,8,0)),"")</f>
        <v>Sport Lisboa e Benfica</v>
      </c>
      <c r="H179" s="78">
        <v>2.0072916666666663E-3</v>
      </c>
      <c r="I179" s="81">
        <f t="shared" si="7"/>
        <v>2.8229166666666637E-4</v>
      </c>
      <c r="J179" s="49"/>
    </row>
    <row r="180" spans="1:10" ht="18" customHeight="1" x14ac:dyDescent="0.25">
      <c r="A180" s="1">
        <v>10</v>
      </c>
      <c r="B180" s="32">
        <v>428</v>
      </c>
      <c r="C180" s="1">
        <f>IFERROR((VLOOKUP(B180,INSCRITOS!A:B,2,0)),"")</f>
        <v>105031</v>
      </c>
      <c r="D180" s="1" t="str">
        <f>IFERROR((VLOOKUP(B180,INSCRITOS!A:C,3,0)),"")</f>
        <v>JUV</v>
      </c>
      <c r="E180" s="5" t="str">
        <f>IFERROR((VLOOKUP(B180,INSCRITOS!A:D,4,0)),"")</f>
        <v>Carolina Oliveira</v>
      </c>
      <c r="F180" s="1" t="str">
        <f>IFERROR((VLOOKUP(B180,INSCRITOS!A:F,6,0)),"")</f>
        <v>F</v>
      </c>
      <c r="G180" s="5" t="str">
        <f>IFERROR((VLOOKUP(B180,INSCRITOS!A:H,8,0)),"")</f>
        <v>Sporting Clube de Portugal/ Não federado</v>
      </c>
      <c r="H180" s="78">
        <v>2.0196759259259261E-3</v>
      </c>
      <c r="I180" s="81">
        <f t="shared" si="7"/>
        <v>2.9467592592592609E-4</v>
      </c>
      <c r="J180" s="49"/>
    </row>
    <row r="181" spans="1:10" ht="15" x14ac:dyDescent="0.25">
      <c r="A181" s="1">
        <v>11</v>
      </c>
      <c r="B181" s="32">
        <v>197</v>
      </c>
      <c r="C181" s="1">
        <f>IFERROR((VLOOKUP(B181,INSCRITOS!A:B,2,0)),"")</f>
        <v>103325</v>
      </c>
      <c r="D181" s="1" t="str">
        <f>IFERROR((VLOOKUP(B181,INSCRITOS!A:C,3,0)),"")</f>
        <v>JUV</v>
      </c>
      <c r="E181" s="5" t="str">
        <f>IFERROR((VLOOKUP(B181,INSCRITOS!A:D,4,0)),"")</f>
        <v>Maria Rodrigues</v>
      </c>
      <c r="F181" s="1" t="str">
        <f>IFERROR((VLOOKUP(B181,INSCRITOS!A:F,6,0)),"")</f>
        <v>F</v>
      </c>
      <c r="G181" s="5" t="str">
        <f>IFERROR((VLOOKUP(B181,INSCRITOS!A:H,8,0)),"")</f>
        <v>Outsystems Olímpico de Oeiras</v>
      </c>
      <c r="H181" s="78">
        <v>2.0381944444444445E-3</v>
      </c>
      <c r="I181" s="81">
        <f t="shared" si="7"/>
        <v>3.131944444444445E-4</v>
      </c>
      <c r="J181" s="49"/>
    </row>
    <row r="182" spans="1:10" ht="15" x14ac:dyDescent="0.25">
      <c r="A182" s="1">
        <v>12</v>
      </c>
      <c r="B182" s="32">
        <v>142</v>
      </c>
      <c r="C182" s="1">
        <f>IFERROR((VLOOKUP(B182,INSCRITOS!A:B,2,0)),"")</f>
        <v>100844</v>
      </c>
      <c r="D182" s="1" t="str">
        <f>IFERROR((VLOOKUP(B182,INSCRITOS!A:C,3,0)),"")</f>
        <v>JUV</v>
      </c>
      <c r="E182" s="5" t="str">
        <f>IFERROR((VLOOKUP(B182,INSCRITOS!A:D,4,0)),"")</f>
        <v>Sara Pereira</v>
      </c>
      <c r="F182" s="1" t="str">
        <f>IFERROR((VLOOKUP(B182,INSCRITOS!A:F,6,0)),"")</f>
        <v>F</v>
      </c>
      <c r="G182" s="5" t="str">
        <f>IFERROR((VLOOKUP(B182,INSCRITOS!A:H,8,0)),"")</f>
        <v>Outsystems Olímpico de Oeiras</v>
      </c>
      <c r="H182" s="78">
        <v>2.0439814814814813E-3</v>
      </c>
      <c r="I182" s="81">
        <f t="shared" si="7"/>
        <v>3.1898148148148129E-4</v>
      </c>
      <c r="J182" s="49"/>
    </row>
    <row r="183" spans="1:10" ht="15" x14ac:dyDescent="0.25">
      <c r="A183" s="1">
        <v>13</v>
      </c>
      <c r="B183" s="32">
        <v>980</v>
      </c>
      <c r="C183" s="1">
        <f>IFERROR((VLOOKUP(B183,INSCRITOS!A:B,2,0)),"")</f>
        <v>103102</v>
      </c>
      <c r="D183" s="1" t="str">
        <f>IFERROR((VLOOKUP(B183,INSCRITOS!A:C,3,0)),"")</f>
        <v>JUV</v>
      </c>
      <c r="E183" s="5" t="str">
        <f>IFERROR((VLOOKUP(B183,INSCRITOS!A:D,4,0)),"")</f>
        <v>Matilde Teixeira</v>
      </c>
      <c r="F183" s="1" t="str">
        <f>IFERROR((VLOOKUP(B183,INSCRITOS!A:F,6,0)),"")</f>
        <v>F</v>
      </c>
      <c r="G183" s="5" t="str">
        <f>IFERROR((VLOOKUP(B183,INSCRITOS!A:H,8,0)),"")</f>
        <v>Clube de Natação da Amadora</v>
      </c>
      <c r="H183" s="99">
        <v>2.1185185185185187E-3</v>
      </c>
      <c r="I183" s="81">
        <f t="shared" si="7"/>
        <v>3.9351851851851874E-4</v>
      </c>
      <c r="J183" s="49"/>
    </row>
    <row r="184" spans="1:10" ht="15" x14ac:dyDescent="0.25">
      <c r="A184" s="1">
        <v>14</v>
      </c>
      <c r="B184" s="32">
        <v>5352</v>
      </c>
      <c r="C184" s="1">
        <f>IFERROR((VLOOKUP(B184,INSCRITOS!A:B,2,0)),"")</f>
        <v>0</v>
      </c>
      <c r="D184" s="1" t="str">
        <f>IFERROR((VLOOKUP(B184,INSCRITOS!A:C,3,0)),"")</f>
        <v>JUV</v>
      </c>
      <c r="E184" s="5" t="str">
        <f>IFERROR((VLOOKUP(B184,INSCRITOS!A:D,4,0)),"")</f>
        <v>Leonor Fazendeiro</v>
      </c>
      <c r="F184" s="1" t="str">
        <f>IFERROR((VLOOKUP(B184,INSCRITOS!A:F,6,0)),"")</f>
        <v>F</v>
      </c>
      <c r="G184" s="5" t="str">
        <f>IFERROR((VLOOKUP(B184,INSCRITOS!A:H,8,0)),"")</f>
        <v>Sport Lisboa e Benfica/ Não federado</v>
      </c>
      <c r="H184" s="78">
        <v>2.3796296296296295E-3</v>
      </c>
      <c r="I184" s="81">
        <f t="shared" si="7"/>
        <v>6.5462962962962957E-4</v>
      </c>
      <c r="J184" s="49"/>
    </row>
    <row r="185" spans="1:10" ht="15" x14ac:dyDescent="0.25">
      <c r="A185" s="1">
        <v>15</v>
      </c>
      <c r="B185" s="32">
        <v>5326</v>
      </c>
      <c r="C185" s="1">
        <f>IFERROR((VLOOKUP(B185,INSCRITOS!A:B,2,0)),"")</f>
        <v>0</v>
      </c>
      <c r="D185" s="1" t="str">
        <f>IFERROR((VLOOKUP(B185,INSCRITOS!A:C,3,0)),"")</f>
        <v>JUV</v>
      </c>
      <c r="E185" s="5" t="str">
        <f>IFERROR((VLOOKUP(B185,INSCRITOS!A:D,4,0)),"")</f>
        <v>Inês Milheiras</v>
      </c>
      <c r="F185" s="1" t="str">
        <f>IFERROR((VLOOKUP(B185,INSCRITOS!A:F,6,0)),"")</f>
        <v>F</v>
      </c>
      <c r="G185" s="5" t="str">
        <f>IFERROR((VLOOKUP(B185,INSCRITOS!A:H,8,0)),"")</f>
        <v>SFRAA TRIATLO/ Não federado</v>
      </c>
      <c r="H185" s="78">
        <v>2.981365740740741E-3</v>
      </c>
      <c r="I185" s="81">
        <f t="shared" si="7"/>
        <v>1.2563657407407411E-3</v>
      </c>
      <c r="J185" s="49"/>
    </row>
    <row r="186" spans="1:10" ht="15" x14ac:dyDescent="0.25">
      <c r="A186" s="1">
        <v>16</v>
      </c>
      <c r="B186" s="32">
        <v>5327</v>
      </c>
      <c r="C186" s="1">
        <f>IFERROR((VLOOKUP(B186,INSCRITOS!A:B,2,0)),"")</f>
        <v>0</v>
      </c>
      <c r="D186" s="1" t="str">
        <f>IFERROR((VLOOKUP(B186,INSCRITOS!A:C,3,0)),"")</f>
        <v>JUV</v>
      </c>
      <c r="E186" s="5" t="str">
        <f>IFERROR((VLOOKUP(B186,INSCRITOS!A:D,4,0)),"")</f>
        <v>Sofia Rodrigues</v>
      </c>
      <c r="F186" s="1" t="str">
        <f>IFERROR((VLOOKUP(B186,INSCRITOS!A:F,6,0)),"")</f>
        <v>F</v>
      </c>
      <c r="G186" s="5" t="str">
        <f>IFERROR((VLOOKUP(B186,INSCRITOS!A:H,8,0)),"")</f>
        <v>SFRAA TRIATLO/ Não federado</v>
      </c>
      <c r="H186" s="79">
        <v>3.0752314814814813E-3</v>
      </c>
      <c r="I186" s="81">
        <f t="shared" si="7"/>
        <v>1.3502314814814813E-3</v>
      </c>
      <c r="J186" s="49"/>
    </row>
    <row r="187" spans="1:10" ht="15" x14ac:dyDescent="0.25">
      <c r="A187" s="1">
        <v>17</v>
      </c>
      <c r="B187" s="32"/>
      <c r="C187" s="1" t="str">
        <f>IFERROR((VLOOKUP(B187,INSCRITOS!A:B,2,0)),"")</f>
        <v/>
      </c>
      <c r="D187" s="1" t="str">
        <f>IFERROR((VLOOKUP(B187,INSCRITOS!A:C,3,0)),"")</f>
        <v/>
      </c>
      <c r="E187" s="5" t="str">
        <f>IFERROR((VLOOKUP(B187,INSCRITOS!A:D,4,0)),"")</f>
        <v/>
      </c>
      <c r="F187" s="1" t="str">
        <f>IFERROR((VLOOKUP(B187,INSCRITOS!A:F,6,0)),"")</f>
        <v/>
      </c>
      <c r="G187" s="5" t="str">
        <f>IFERROR((VLOOKUP(B187,INSCRITOS!A:H,8,0)),"")</f>
        <v/>
      </c>
      <c r="J187" s="49"/>
    </row>
    <row r="188" spans="1:10" x14ac:dyDescent="0.25">
      <c r="A188" s="2"/>
      <c r="C188" s="2"/>
      <c r="D188" s="2"/>
      <c r="F188" s="2"/>
      <c r="J188" s="18"/>
    </row>
    <row r="189" spans="1:10" x14ac:dyDescent="0.25">
      <c r="A189" s="2"/>
      <c r="C189" s="2"/>
      <c r="D189" s="2"/>
      <c r="F189" s="2"/>
      <c r="J189" s="18"/>
    </row>
    <row r="190" spans="1:10" x14ac:dyDescent="0.25">
      <c r="A190" s="24" t="s">
        <v>21</v>
      </c>
      <c r="B190" s="24"/>
      <c r="C190" s="24"/>
      <c r="D190" s="24"/>
      <c r="E190" s="24"/>
      <c r="F190" s="24"/>
      <c r="G190" s="24"/>
      <c r="J190" s="24"/>
    </row>
    <row r="191" spans="1:10" ht="31.5" x14ac:dyDescent="0.25">
      <c r="A191" s="4" t="s">
        <v>9</v>
      </c>
      <c r="B191" s="20" t="s">
        <v>0</v>
      </c>
      <c r="C191" s="4" t="s">
        <v>1</v>
      </c>
      <c r="D191" s="4" t="s">
        <v>2</v>
      </c>
      <c r="E191" s="4" t="s">
        <v>3</v>
      </c>
      <c r="F191" s="4" t="s">
        <v>5</v>
      </c>
      <c r="G191" s="4" t="s">
        <v>7</v>
      </c>
      <c r="H191" s="76" t="s">
        <v>120</v>
      </c>
      <c r="I191" s="77" t="s">
        <v>121</v>
      </c>
      <c r="J191" s="55" t="s">
        <v>11</v>
      </c>
    </row>
    <row r="192" spans="1:10" x14ac:dyDescent="0.25">
      <c r="A192" s="1">
        <v>1</v>
      </c>
      <c r="B192" s="29">
        <v>5339</v>
      </c>
      <c r="C192" s="1">
        <f>IFERROR((VLOOKUP(B192,INSCRITOS!A:B,2,0)),"")</f>
        <v>0</v>
      </c>
      <c r="D192" s="1" t="str">
        <f>IFERROR((VLOOKUP(B192,INSCRITOS!A:C,3,0)),"")</f>
        <v>CAD</v>
      </c>
      <c r="E192" s="5" t="str">
        <f>IFERROR((VLOOKUP(B192,INSCRITOS!A:D,4,0)),"")</f>
        <v>Tiago Trombinhas</v>
      </c>
      <c r="F192" s="1" t="str">
        <f>IFERROR((VLOOKUP(B192,INSCRITOS!A:F,6,0)),"")</f>
        <v>M</v>
      </c>
      <c r="G192" s="5" t="str">
        <f>IFERROR((VLOOKUP(B192,INSCRITOS!A:H,8,0)),"")</f>
        <v>Não federado</v>
      </c>
      <c r="H192" s="78">
        <v>2.0604166666666666E-3</v>
      </c>
      <c r="I192" s="27"/>
      <c r="J192" s="54"/>
    </row>
    <row r="193" spans="1:10" x14ac:dyDescent="0.25">
      <c r="A193" s="1">
        <v>2</v>
      </c>
      <c r="B193" s="29">
        <v>5346</v>
      </c>
      <c r="C193" s="1">
        <f>IFERROR((VLOOKUP(B193,INSCRITOS!A:B,2,0)),"")</f>
        <v>0</v>
      </c>
      <c r="D193" s="1" t="str">
        <f>IFERROR((VLOOKUP(B193,INSCRITOS!A:C,3,0)),"")</f>
        <v>CAD</v>
      </c>
      <c r="E193" s="5" t="str">
        <f>IFERROR((VLOOKUP(B193,INSCRITOS!A:D,4,0)),"")</f>
        <v>Duarte Justino</v>
      </c>
      <c r="F193" s="1" t="str">
        <f>IFERROR((VLOOKUP(B193,INSCRITOS!A:F,6,0)),"")</f>
        <v>M</v>
      </c>
      <c r="G193" s="5" t="str">
        <f>IFERROR((VLOOKUP(B193,INSCRITOS!A:H,8,0)),"")</f>
        <v>Não federado</v>
      </c>
      <c r="H193" s="78">
        <v>2.142476851851852E-3</v>
      </c>
      <c r="I193" s="81">
        <f>H193-$H$192</f>
        <v>8.2060185185185448E-5</v>
      </c>
      <c r="J193" s="54"/>
    </row>
    <row r="194" spans="1:10" x14ac:dyDescent="0.25">
      <c r="A194" s="1">
        <v>3</v>
      </c>
      <c r="B194" s="29">
        <v>1662</v>
      </c>
      <c r="C194" s="1">
        <f>IFERROR((VLOOKUP(B194,INSCRITOS!A:B,2,0)),"")</f>
        <v>104199</v>
      </c>
      <c r="D194" s="1" t="str">
        <f>IFERROR((VLOOKUP(B194,INSCRITOS!A:C,3,0)),"")</f>
        <v>CAD</v>
      </c>
      <c r="E194" s="5" t="str">
        <f>IFERROR((VLOOKUP(B194,INSCRITOS!A:D,4,0)),"")</f>
        <v>Martim Simões</v>
      </c>
      <c r="F194" s="1" t="str">
        <f>IFERROR((VLOOKUP(B194,INSCRITOS!A:F,6,0)),"")</f>
        <v>M</v>
      </c>
      <c r="G194" s="5" t="str">
        <f>IFERROR((VLOOKUP(B194,INSCRITOS!A:H,8,0)),"")</f>
        <v>Sport Lisboa e Benfica/ Não federado</v>
      </c>
      <c r="H194" s="78">
        <v>2.2337962962962967E-3</v>
      </c>
      <c r="I194" s="81">
        <f t="shared" ref="I194:I203" si="8">H194-$H$192</f>
        <v>1.733796296296301E-4</v>
      </c>
      <c r="J194" s="54"/>
    </row>
    <row r="195" spans="1:10" x14ac:dyDescent="0.25">
      <c r="A195" s="1">
        <v>4</v>
      </c>
      <c r="B195" s="29">
        <v>1654</v>
      </c>
      <c r="C195" s="1">
        <f>IFERROR((VLOOKUP(B195,INSCRITOS!A:B,2,0)),"")</f>
        <v>104766</v>
      </c>
      <c r="D195" s="1" t="str">
        <f>IFERROR((VLOOKUP(B195,INSCRITOS!A:C,3,0)),"")</f>
        <v>CAD</v>
      </c>
      <c r="E195" s="5" t="str">
        <f>IFERROR((VLOOKUP(B195,INSCRITOS!A:D,4,0)),"")</f>
        <v>João Mariz</v>
      </c>
      <c r="F195" s="1" t="str">
        <f>IFERROR((VLOOKUP(B195,INSCRITOS!A:F,6,0)),"")</f>
        <v>M</v>
      </c>
      <c r="G195" s="5" t="str">
        <f>IFERROR((VLOOKUP(B195,INSCRITOS!A:H,8,0)),"")</f>
        <v>Individual</v>
      </c>
      <c r="H195" s="78">
        <v>2.2612268518518519E-3</v>
      </c>
      <c r="I195" s="81">
        <f t="shared" si="8"/>
        <v>2.0081018518518538E-4</v>
      </c>
      <c r="J195" s="54"/>
    </row>
    <row r="196" spans="1:10" x14ac:dyDescent="0.25">
      <c r="A196" s="1">
        <v>5</v>
      </c>
      <c r="B196" s="29">
        <v>1764</v>
      </c>
      <c r="C196" s="1">
        <f>IFERROR((VLOOKUP(B196,INSCRITOS!A:B,2,0)),"")</f>
        <v>104803</v>
      </c>
      <c r="D196" s="1" t="str">
        <f>IFERROR((VLOOKUP(B196,INSCRITOS!A:C,3,0)),"")</f>
        <v>CAD</v>
      </c>
      <c r="E196" s="5" t="str">
        <f>IFERROR((VLOOKUP(B196,INSCRITOS!A:D,4,0)),"")</f>
        <v>Gonçalo Nunes</v>
      </c>
      <c r="F196" s="1" t="str">
        <f>IFERROR((VLOOKUP(B196,INSCRITOS!A:F,6,0)),"")</f>
        <v>M</v>
      </c>
      <c r="G196" s="5" t="str">
        <f>IFERROR((VLOOKUP(B196,INSCRITOS!A:H,8,0)),"")</f>
        <v>Outsystems Olímpico de Oeiras</v>
      </c>
      <c r="H196" s="78">
        <v>2.2620370370370372E-3</v>
      </c>
      <c r="I196" s="81">
        <f t="shared" si="8"/>
        <v>2.0162037037037067E-4</v>
      </c>
      <c r="J196" s="54"/>
    </row>
    <row r="197" spans="1:10" ht="16.5" customHeight="1" x14ac:dyDescent="0.25">
      <c r="A197" s="27">
        <v>6</v>
      </c>
      <c r="B197" s="53">
        <v>1772</v>
      </c>
      <c r="C197" s="27">
        <f>IFERROR((VLOOKUP(B197,INSCRITOS!A:B,2,0)),"")</f>
        <v>102619</v>
      </c>
      <c r="D197" s="27" t="str">
        <f>IFERROR((VLOOKUP(B197,INSCRITOS!A:C,3,0)),"")</f>
        <v>CAD</v>
      </c>
      <c r="E197" s="28" t="str">
        <f>IFERROR((VLOOKUP(B197,INSCRITOS!A:D,4,0)),"")</f>
        <v>Vasco Teló</v>
      </c>
      <c r="F197" s="27" t="str">
        <f>IFERROR((VLOOKUP(B197,INSCRITOS!A:F,6,0)),"")</f>
        <v>M</v>
      </c>
      <c r="G197" s="28" t="str">
        <f>IFERROR((VLOOKUP(B197,INSCRITOS!A:H,8,0)),"")</f>
        <v>Sport Lisboa e Benfica</v>
      </c>
      <c r="H197" s="78">
        <v>2.3194444444444443E-3</v>
      </c>
      <c r="I197" s="81">
        <f t="shared" si="8"/>
        <v>2.5902777777777773E-4</v>
      </c>
      <c r="J197" s="54"/>
    </row>
    <row r="198" spans="1:10" x14ac:dyDescent="0.25">
      <c r="A198" s="27">
        <v>7</v>
      </c>
      <c r="B198" s="53">
        <v>1736</v>
      </c>
      <c r="C198" s="27">
        <f>IFERROR((VLOOKUP(B198,INSCRITOS!A:B,2,0)),"")</f>
        <v>106405</v>
      </c>
      <c r="D198" s="27" t="str">
        <f>IFERROR((VLOOKUP(B198,INSCRITOS!A:C,3,0)),"")</f>
        <v>CAD</v>
      </c>
      <c r="E198" s="28" t="str">
        <f>IFERROR((VLOOKUP(B198,INSCRITOS!A:D,4,0)),"")</f>
        <v>André Sousa</v>
      </c>
      <c r="F198" s="27" t="str">
        <f>IFERROR((VLOOKUP(B198,INSCRITOS!A:F,6,0)),"")</f>
        <v>M</v>
      </c>
      <c r="G198" s="28" t="str">
        <f>IFERROR((VLOOKUP(B198,INSCRITOS!A:H,8,0)),"")</f>
        <v>Outsystems Olímpico de Oeiras</v>
      </c>
      <c r="H198" s="78">
        <v>2.3333333333333335E-3</v>
      </c>
      <c r="I198" s="81">
        <f t="shared" si="8"/>
        <v>2.7291666666666697E-4</v>
      </c>
      <c r="J198" s="54"/>
    </row>
    <row r="199" spans="1:10" x14ac:dyDescent="0.25">
      <c r="A199" s="27">
        <v>8</v>
      </c>
      <c r="B199" s="53">
        <v>1752</v>
      </c>
      <c r="C199" s="27">
        <f>IFERROR((VLOOKUP(B199,INSCRITOS!A:B,2,0)),"")</f>
        <v>104585</v>
      </c>
      <c r="D199" s="27" t="str">
        <f>IFERROR((VLOOKUP(B199,INSCRITOS!A:C,3,0)),"")</f>
        <v>CAD</v>
      </c>
      <c r="E199" s="28" t="str">
        <f>IFERROR((VLOOKUP(B199,INSCRITOS!A:D,4,0)),"")</f>
        <v>Rafael Vasconcelos</v>
      </c>
      <c r="F199" s="27" t="str">
        <f>IFERROR((VLOOKUP(B199,INSCRITOS!A:F,6,0)),"")</f>
        <v>M</v>
      </c>
      <c r="G199" s="28" t="str">
        <f>IFERROR((VLOOKUP(B199,INSCRITOS!A:H,8,0)),"")</f>
        <v>Outsystems Olímpico de Oeiras</v>
      </c>
      <c r="H199" s="78">
        <v>2.3402777777777779E-3</v>
      </c>
      <c r="I199" s="81">
        <f t="shared" si="8"/>
        <v>2.7986111111111137E-4</v>
      </c>
      <c r="J199" s="54"/>
    </row>
    <row r="200" spans="1:10" x14ac:dyDescent="0.25">
      <c r="A200" s="27">
        <v>9</v>
      </c>
      <c r="B200" s="53">
        <v>1765</v>
      </c>
      <c r="C200" s="27">
        <f>IFERROR((VLOOKUP(B200,INSCRITOS!A:B,2,0)),"")</f>
        <v>105072</v>
      </c>
      <c r="D200" s="27" t="str">
        <f>IFERROR((VLOOKUP(B200,INSCRITOS!A:C,3,0)),"")</f>
        <v>CAD</v>
      </c>
      <c r="E200" s="28" t="str">
        <f>IFERROR((VLOOKUP(B200,INSCRITOS!A:D,4,0)),"")</f>
        <v>Guilherme Costa</v>
      </c>
      <c r="F200" s="27" t="str">
        <f>IFERROR((VLOOKUP(B200,INSCRITOS!A:F,6,0)),"")</f>
        <v>M</v>
      </c>
      <c r="G200" s="28" t="str">
        <f>IFERROR((VLOOKUP(B200,INSCRITOS!A:H,8,0)),"")</f>
        <v>CCDSintrense</v>
      </c>
      <c r="H200" s="78">
        <v>2.40625E-3</v>
      </c>
      <c r="I200" s="81">
        <f t="shared" si="8"/>
        <v>3.4583333333333341E-4</v>
      </c>
      <c r="J200" s="54"/>
    </row>
    <row r="201" spans="1:10" x14ac:dyDescent="0.25">
      <c r="A201" s="27">
        <v>10</v>
      </c>
      <c r="B201" s="53">
        <v>1775</v>
      </c>
      <c r="C201" s="27">
        <f>IFERROR((VLOOKUP(B201,INSCRITOS!A:B,2,0)),"")</f>
        <v>104176</v>
      </c>
      <c r="D201" s="27" t="str">
        <f>IFERROR((VLOOKUP(B201,INSCRITOS!A:C,3,0)),"")</f>
        <v>CAD</v>
      </c>
      <c r="E201" s="28" t="str">
        <f>IFERROR((VLOOKUP(B201,INSCRITOS!A:D,4,0)),"")</f>
        <v>Tiago Ferreira</v>
      </c>
      <c r="F201" s="27" t="str">
        <f>IFERROR((VLOOKUP(B201,INSCRITOS!A:F,6,0)),"")</f>
        <v>M</v>
      </c>
      <c r="G201" s="28" t="str">
        <f>IFERROR((VLOOKUP(B201,INSCRITOS!A:H,8,0)),"")</f>
        <v>Clube de Natação da Amadora</v>
      </c>
      <c r="H201" s="78">
        <v>2.9016203703703704E-3</v>
      </c>
      <c r="I201" s="81">
        <f t="shared" si="8"/>
        <v>8.4120370370370382E-4</v>
      </c>
      <c r="J201" s="54"/>
    </row>
    <row r="202" spans="1:10" x14ac:dyDescent="0.25">
      <c r="A202" s="27">
        <v>11</v>
      </c>
      <c r="B202" s="53">
        <v>1774</v>
      </c>
      <c r="C202" s="27">
        <f>IFERROR((VLOOKUP(B202,INSCRITOS!A:B,2,0)),"")</f>
        <v>106653</v>
      </c>
      <c r="D202" s="27" t="str">
        <f>IFERROR((VLOOKUP(B202,INSCRITOS!A:C,3,0)),"")</f>
        <v>CAD</v>
      </c>
      <c r="E202" s="28" t="str">
        <f>IFERROR((VLOOKUP(B202,INSCRITOS!A:D,4,0)),"")</f>
        <v>João Xavier</v>
      </c>
      <c r="F202" s="27" t="str">
        <f>IFERROR((VLOOKUP(B202,INSCRITOS!A:F,6,0)),"")</f>
        <v>M</v>
      </c>
      <c r="G202" s="28" t="str">
        <f>IFERROR((VLOOKUP(B202,INSCRITOS!A:H,8,0)),"")</f>
        <v>CCDSintrense/ Não federado</v>
      </c>
      <c r="H202" s="78">
        <v>3.0871527777777776E-3</v>
      </c>
      <c r="I202" s="81">
        <f t="shared" si="8"/>
        <v>1.0267361111111111E-3</v>
      </c>
      <c r="J202" s="54"/>
    </row>
    <row r="203" spans="1:10" x14ac:dyDescent="0.25">
      <c r="A203" s="27">
        <v>12</v>
      </c>
      <c r="B203" s="53">
        <v>1766</v>
      </c>
      <c r="C203" s="27">
        <f>IFERROR((VLOOKUP(B203,INSCRITOS!A:B,2,0)),"")</f>
        <v>106276</v>
      </c>
      <c r="D203" s="27" t="str">
        <f>IFERROR((VLOOKUP(B203,INSCRITOS!A:C,3,0)),"")</f>
        <v>CAD</v>
      </c>
      <c r="E203" s="28" t="str">
        <f>IFERROR((VLOOKUP(B203,INSCRITOS!A:D,4,0)),"")</f>
        <v>Alexandre Santos</v>
      </c>
      <c r="F203" s="27" t="str">
        <f>IFERROR((VLOOKUP(B203,INSCRITOS!A:F,6,0)),"")</f>
        <v>M</v>
      </c>
      <c r="G203" s="28" t="str">
        <f>IFERROR((VLOOKUP(B203,INSCRITOS!A:H,8,0)),"")</f>
        <v>Peniche A. C.</v>
      </c>
      <c r="H203" s="78">
        <v>3.3216435185185185E-3</v>
      </c>
      <c r="I203" s="81">
        <f t="shared" si="8"/>
        <v>1.2612268518518519E-3</v>
      </c>
      <c r="J203" s="54"/>
    </row>
    <row r="204" spans="1:10" x14ac:dyDescent="0.25">
      <c r="A204" s="2"/>
      <c r="C204" s="2"/>
      <c r="D204" s="2"/>
      <c r="F204" s="2"/>
      <c r="H204" s="79"/>
      <c r="I204" s="84"/>
    </row>
    <row r="205" spans="1:10" x14ac:dyDescent="0.25">
      <c r="A205" s="2"/>
      <c r="C205" s="2"/>
      <c r="D205" s="2"/>
      <c r="F205" s="2"/>
      <c r="H205" s="79"/>
      <c r="I205" s="84"/>
      <c r="J205" s="10"/>
    </row>
    <row r="206" spans="1:10" x14ac:dyDescent="0.25">
      <c r="A206" s="24" t="s">
        <v>22</v>
      </c>
      <c r="B206" s="24"/>
      <c r="C206" s="24"/>
      <c r="D206" s="24"/>
      <c r="E206" s="24"/>
      <c r="F206" s="24"/>
      <c r="G206" s="24"/>
      <c r="H206" s="79"/>
      <c r="I206" s="84"/>
      <c r="J206" s="24"/>
    </row>
    <row r="207" spans="1:10" ht="31.5" x14ac:dyDescent="0.25">
      <c r="A207" s="55" t="s">
        <v>9</v>
      </c>
      <c r="B207" s="85" t="s">
        <v>0</v>
      </c>
      <c r="C207" s="55" t="s">
        <v>1</v>
      </c>
      <c r="D207" s="55" t="s">
        <v>2</v>
      </c>
      <c r="E207" s="55" t="s">
        <v>3</v>
      </c>
      <c r="F207" s="55" t="s">
        <v>5</v>
      </c>
      <c r="G207" s="55" t="s">
        <v>7</v>
      </c>
      <c r="H207" s="76" t="s">
        <v>120</v>
      </c>
      <c r="I207" s="77" t="s">
        <v>121</v>
      </c>
      <c r="J207" s="55" t="s">
        <v>11</v>
      </c>
    </row>
    <row r="208" spans="1:10" x14ac:dyDescent="0.25">
      <c r="A208" s="27">
        <v>1</v>
      </c>
      <c r="B208" s="53">
        <v>1757</v>
      </c>
      <c r="C208" s="27">
        <f>IFERROR((VLOOKUP(B208,INSCRITOS!A:B,2,0)),"")</f>
        <v>100997</v>
      </c>
      <c r="D208" s="27" t="str">
        <f>IFERROR((VLOOKUP(B208,INSCRITOS!A:C,3,0)),"")</f>
        <v>CAD</v>
      </c>
      <c r="E208" s="28" t="str">
        <f>IFERROR((VLOOKUP(B208,INSCRITOS!A:D,4,0)),"")</f>
        <v>Filipa Gomes</v>
      </c>
      <c r="F208" s="27" t="str">
        <f>IFERROR((VLOOKUP(B208,INSCRITOS!A:F,6,0)),"")</f>
        <v>F</v>
      </c>
      <c r="G208" s="28" t="str">
        <f>IFERROR((VLOOKUP(B208,INSCRITOS!A:H,8,0)),"")</f>
        <v>Outsystems Olímpico de Oeiras/ Não federado</v>
      </c>
      <c r="H208" s="78">
        <v>2.3615740740740741E-3</v>
      </c>
      <c r="I208" s="27"/>
      <c r="J208" s="50"/>
    </row>
    <row r="209" spans="1:10" x14ac:dyDescent="0.25">
      <c r="A209" s="27">
        <v>2</v>
      </c>
      <c r="B209" s="53">
        <v>1763</v>
      </c>
      <c r="C209" s="27">
        <f>IFERROR((VLOOKUP(B209,INSCRITOS!A:B,2,0)),"")</f>
        <v>100472</v>
      </c>
      <c r="D209" s="27" t="str">
        <f>IFERROR((VLOOKUP(B209,INSCRITOS!A:C,3,0)),"")</f>
        <v>CAD</v>
      </c>
      <c r="E209" s="28" t="str">
        <f>IFERROR((VLOOKUP(B209,INSCRITOS!A:D,4,0)),"")</f>
        <v>Mariana Silva</v>
      </c>
      <c r="F209" s="27" t="str">
        <f>IFERROR((VLOOKUP(B209,INSCRITOS!A:F,6,0)),"")</f>
        <v>F</v>
      </c>
      <c r="G209" s="28" t="str">
        <f>IFERROR((VLOOKUP(B209,INSCRITOS!A:H,8,0)),"")</f>
        <v>SFRAA TRIATLO</v>
      </c>
      <c r="H209" s="78">
        <v>2.8520833333333332E-3</v>
      </c>
      <c r="I209" s="81">
        <f>H209-$H$208</f>
        <v>4.9050925925925911E-4</v>
      </c>
      <c r="J209" s="50"/>
    </row>
    <row r="210" spans="1:10" x14ac:dyDescent="0.25">
      <c r="A210" s="27">
        <v>3</v>
      </c>
      <c r="B210" s="53">
        <v>5338</v>
      </c>
      <c r="C210" s="27">
        <f>IFERROR((VLOOKUP(B210,INSCRITOS!A:B,2,0)),"")</f>
        <v>0</v>
      </c>
      <c r="D210" s="27" t="str">
        <f>IFERROR((VLOOKUP(B210,INSCRITOS!A:C,3,0)),"")</f>
        <v>CAD</v>
      </c>
      <c r="E210" s="28" t="str">
        <f>IFERROR((VLOOKUP(B210,INSCRITOS!A:D,4,0)),"")</f>
        <v>Joana Rebelo</v>
      </c>
      <c r="F210" s="27" t="str">
        <f>IFERROR((VLOOKUP(B210,INSCRITOS!A:F,6,0)),"")</f>
        <v>F</v>
      </c>
      <c r="G210" s="28" t="str">
        <f>IFERROR((VLOOKUP(B210,INSCRITOS!A:H,8,0)),"")</f>
        <v>Sporting Clube de Portugal/ Não federado</v>
      </c>
      <c r="H210" s="78">
        <v>3.228009259259259E-3</v>
      </c>
      <c r="I210" s="81">
        <f>H210-$H$208</f>
        <v>8.6643518518518493E-4</v>
      </c>
      <c r="J210" s="50"/>
    </row>
    <row r="211" spans="1:10" x14ac:dyDescent="0.25">
      <c r="A211" s="27">
        <v>4</v>
      </c>
      <c r="B211" s="53"/>
      <c r="C211" s="27" t="str">
        <f>IFERROR((VLOOKUP(B211,INSCRITOS!A:B,2,0)),"")</f>
        <v/>
      </c>
      <c r="D211" s="27" t="str">
        <f>IFERROR((VLOOKUP(B211,INSCRITOS!A:C,3,0)),"")</f>
        <v/>
      </c>
      <c r="E211" s="28" t="str">
        <f>IFERROR((VLOOKUP(B211,INSCRITOS!A:D,4,0)),"")</f>
        <v/>
      </c>
      <c r="F211" s="27" t="str">
        <f>IFERROR((VLOOKUP(B211,INSCRITOS!A:F,6,0)),"")</f>
        <v/>
      </c>
      <c r="G211" s="28" t="str">
        <f>IFERROR((VLOOKUP(B211,INSCRITOS!A:H,8,0)),"")</f>
        <v/>
      </c>
      <c r="H211" s="78"/>
      <c r="I211" s="81"/>
      <c r="J211" s="50"/>
    </row>
    <row r="212" spans="1:10" x14ac:dyDescent="0.25">
      <c r="H212" s="79"/>
      <c r="I212" s="84"/>
    </row>
  </sheetData>
  <sortState ref="B132:H165">
    <sortCondition ref="H132:H165"/>
  </sortState>
  <printOptions horizontalCentered="1"/>
  <pageMargins left="0.51181102362204722" right="0.19685039370078741" top="0.55118110236220474" bottom="0.35433070866141736" header="0.11811023622047245" footer="0.11811023622047245"/>
  <pageSetup paperSize="9" scale="63" firstPageNumber="0" fitToHeight="0" orientation="portrait" copies="2" r:id="rId1"/>
  <rowBreaks count="4" manualBreakCount="4">
    <brk id="37" max="9" man="1"/>
    <brk id="85" max="9" man="1"/>
    <brk id="128" max="9" man="1"/>
    <brk id="18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V214"/>
  <sheetViews>
    <sheetView tabSelected="1" view="pageBreakPreview" zoomScaleNormal="100" zoomScaleSheetLayoutView="100" workbookViewId="0">
      <selection activeCell="K7" sqref="K7"/>
    </sheetView>
  </sheetViews>
  <sheetFormatPr defaultColWidth="9.140625" defaultRowHeight="15.75" x14ac:dyDescent="0.25"/>
  <cols>
    <col min="1" max="1" width="5.28515625" style="6"/>
    <col min="2" max="2" width="7.7109375" style="23"/>
    <col min="3" max="3" width="7.7109375" style="6"/>
    <col min="4" max="4" width="8.140625" style="6"/>
    <col min="5" max="5" width="24.140625" style="6" customWidth="1"/>
    <col min="6" max="6" width="8.140625" style="6" bestFit="1" customWidth="1"/>
    <col min="7" max="7" width="43.140625" style="6" bestFit="1" customWidth="1"/>
    <col min="8" max="8" width="9.140625" style="2" bestFit="1" customWidth="1"/>
    <col min="9" max="9" width="7.85546875" style="2" bestFit="1" customWidth="1"/>
    <col min="10" max="1010" width="9" style="6"/>
    <col min="1011" max="16384" width="9.140625" style="13"/>
  </cols>
  <sheetData>
    <row r="1" spans="1:9" ht="18" customHeight="1" x14ac:dyDescent="0.25">
      <c r="A1" s="33" t="s">
        <v>124</v>
      </c>
      <c r="B1" s="34"/>
      <c r="C1" s="35"/>
      <c r="D1" s="35"/>
      <c r="E1" s="33"/>
      <c r="F1" s="33"/>
      <c r="G1" s="33"/>
      <c r="H1" s="108"/>
      <c r="I1" s="36"/>
    </row>
    <row r="2" spans="1:9" ht="18" customHeight="1" x14ac:dyDescent="0.25">
      <c r="A2" s="33" t="s">
        <v>122</v>
      </c>
      <c r="B2" s="34"/>
      <c r="C2" s="35"/>
      <c r="D2" s="35"/>
      <c r="E2" s="33"/>
      <c r="F2" s="33"/>
      <c r="G2" s="33"/>
      <c r="H2" s="108"/>
      <c r="I2" s="37"/>
    </row>
    <row r="3" spans="1:9" ht="18" customHeight="1" x14ac:dyDescent="0.25">
      <c r="A3" s="3"/>
      <c r="B3" s="19"/>
      <c r="C3" s="3"/>
      <c r="D3" s="3"/>
      <c r="E3" s="3"/>
      <c r="F3" s="7"/>
      <c r="I3" s="3"/>
    </row>
    <row r="4" spans="1:9" ht="18" customHeight="1" x14ac:dyDescent="0.25">
      <c r="A4" s="24" t="s">
        <v>8</v>
      </c>
      <c r="B4" s="24"/>
      <c r="C4" s="24"/>
      <c r="D4" s="24"/>
      <c r="E4" s="24"/>
      <c r="F4" s="24"/>
      <c r="G4" s="24"/>
      <c r="H4" s="82"/>
      <c r="I4" s="24"/>
    </row>
    <row r="5" spans="1:9" ht="18" customHeight="1" x14ac:dyDescent="0.25">
      <c r="A5" s="4" t="s">
        <v>9</v>
      </c>
      <c r="B5" s="20" t="s">
        <v>10</v>
      </c>
      <c r="C5" s="4" t="s">
        <v>1</v>
      </c>
      <c r="D5" s="4" t="s">
        <v>2</v>
      </c>
      <c r="E5" s="4" t="s">
        <v>3</v>
      </c>
      <c r="F5" s="4" t="s">
        <v>5</v>
      </c>
      <c r="G5" s="74" t="s">
        <v>7</v>
      </c>
      <c r="H5" s="76" t="s">
        <v>120</v>
      </c>
      <c r="I5" s="55" t="s">
        <v>11</v>
      </c>
    </row>
    <row r="6" spans="1:9" ht="18" customHeight="1" x14ac:dyDescent="0.25">
      <c r="A6" s="27">
        <v>1</v>
      </c>
      <c r="B6" s="25">
        <v>71</v>
      </c>
      <c r="C6" s="27">
        <f>IFERROR((VLOOKUP(B6,INSCRITOS!A:B,2,0)),"")</f>
        <v>106603</v>
      </c>
      <c r="D6" s="27" t="str">
        <f>IFERROR((VLOOKUP(B6,INSCRITOS!A:C,3,0)),"")</f>
        <v>BENJ</v>
      </c>
      <c r="E6" s="28" t="str">
        <f>IFERROR((VLOOKUP(B6,INSCRITOS!A:D,4,0)),"")</f>
        <v>Benjamim Furtado</v>
      </c>
      <c r="F6" s="27" t="str">
        <f>IFERROR((VLOOKUP(B6,INSCRITOS!A:F,6,0)),"")</f>
        <v>M</v>
      </c>
      <c r="G6" s="75" t="str">
        <f>IFERROR((VLOOKUP(B6,INSCRITOS!A:H,8,0)),"")</f>
        <v>Outsystems Olímpico de Oeiras/ Não federado</v>
      </c>
      <c r="H6" s="78">
        <v>5.2662037037037033E-4</v>
      </c>
      <c r="I6" s="48"/>
    </row>
    <row r="7" spans="1:9" ht="18" customHeight="1" x14ac:dyDescent="0.25">
      <c r="A7" s="27">
        <v>2</v>
      </c>
      <c r="B7" s="25">
        <v>5356</v>
      </c>
      <c r="C7" s="27">
        <f>IFERROR((VLOOKUP(B7,INSCRITOS!A:B,2,0)),"")</f>
        <v>0</v>
      </c>
      <c r="D7" s="27" t="str">
        <f>IFERROR((VLOOKUP(B7,INSCRITOS!A:C,3,0)),"")</f>
        <v>BENJ</v>
      </c>
      <c r="E7" s="28" t="str">
        <f>IFERROR((VLOOKUP(B7,INSCRITOS!A:D,4,0)),"")</f>
        <v>Gaspar Baltazar</v>
      </c>
      <c r="F7" s="27" t="str">
        <f>IFERROR((VLOOKUP(B7,INSCRITOS!A:F,6,0)),"")</f>
        <v>M</v>
      </c>
      <c r="G7" s="75" t="str">
        <f>IFERROR((VLOOKUP(B7,INSCRITOS!A:H,8,0)),"")</f>
        <v>Peniche A.C./ Não federado</v>
      </c>
      <c r="H7" s="99">
        <v>5.1898148148148149E-4</v>
      </c>
      <c r="I7" s="48"/>
    </row>
    <row r="8" spans="1:9" ht="18" customHeight="1" x14ac:dyDescent="0.25">
      <c r="A8" s="27">
        <v>3</v>
      </c>
      <c r="B8" s="25">
        <v>770</v>
      </c>
      <c r="C8" s="27">
        <f>IFERROR((VLOOKUP(B8,INSCRITOS!A:B,2,0)),"")</f>
        <v>105218</v>
      </c>
      <c r="D8" s="27" t="str">
        <f>IFERROR((VLOOKUP(B8,INSCRITOS!A:C,3,0)),"")</f>
        <v>BENJ</v>
      </c>
      <c r="E8" s="28" t="str">
        <f>IFERROR((VLOOKUP(B8,INSCRITOS!A:D,4,0)),"")</f>
        <v>João Fonseca</v>
      </c>
      <c r="F8" s="27" t="str">
        <f>IFERROR((VLOOKUP(B8,INSCRITOS!A:F,6,0)),"")</f>
        <v>M</v>
      </c>
      <c r="G8" s="75" t="str">
        <f>IFERROR((VLOOKUP(B8,INSCRITOS!A:H,8,0)),"")</f>
        <v>CCDSintrense</v>
      </c>
      <c r="H8" s="78">
        <v>5.4675925925925931E-4</v>
      </c>
      <c r="I8" s="48">
        <v>100</v>
      </c>
    </row>
    <row r="9" spans="1:9" ht="18" customHeight="1" x14ac:dyDescent="0.25">
      <c r="A9" s="27">
        <v>4</v>
      </c>
      <c r="B9" s="25">
        <v>5362</v>
      </c>
      <c r="C9" s="27">
        <f>IFERROR((VLOOKUP(B9,INSCRITOS!A:B,2,0)),"")</f>
        <v>105809</v>
      </c>
      <c r="D9" s="27" t="str">
        <f>IFERROR((VLOOKUP(B9,INSCRITOS!A:C,3,0)),"")</f>
        <v>BENJ</v>
      </c>
      <c r="E9" s="28" t="str">
        <f>IFERROR((VLOOKUP(B9,INSCRITOS!A:D,4,0)),"")</f>
        <v>Sebastian Pacheco</v>
      </c>
      <c r="F9" s="27" t="str">
        <f>IFERROR((VLOOKUP(B9,INSCRITOS!A:F,6,0)),"")</f>
        <v>M</v>
      </c>
      <c r="G9" s="75" t="str">
        <f>IFERROR((VLOOKUP(B9,INSCRITOS!A:H,8,0)),"")</f>
        <v>Peniche A. C.</v>
      </c>
      <c r="H9" s="78">
        <v>5.701388888888888E-4</v>
      </c>
      <c r="I9" s="48">
        <v>99</v>
      </c>
    </row>
    <row r="10" spans="1:9" ht="18" customHeight="1" x14ac:dyDescent="0.25">
      <c r="A10" s="27">
        <v>5</v>
      </c>
      <c r="B10" s="25">
        <v>1080</v>
      </c>
      <c r="C10" s="27">
        <f>IFERROR((VLOOKUP(B10,INSCRITOS!A:B,2,0)),"")</f>
        <v>105848</v>
      </c>
      <c r="D10" s="27" t="str">
        <f>IFERROR((VLOOKUP(B10,INSCRITOS!A:C,3,0)),"")</f>
        <v>BENJ</v>
      </c>
      <c r="E10" s="28" t="str">
        <f>IFERROR((VLOOKUP(B10,INSCRITOS!A:D,4,0)),"")</f>
        <v>Bernardo Miranda</v>
      </c>
      <c r="F10" s="27" t="str">
        <f>IFERROR((VLOOKUP(B10,INSCRITOS!A:F,6,0)),"")</f>
        <v>M</v>
      </c>
      <c r="G10" s="75" t="str">
        <f>IFERROR((VLOOKUP(B10,INSCRITOS!A:H,8,0)),"")</f>
        <v>Sport Lisboa e Benfica</v>
      </c>
      <c r="H10" s="78">
        <v>5.9513888888888887E-4</v>
      </c>
      <c r="I10" s="48">
        <v>98</v>
      </c>
    </row>
    <row r="11" spans="1:9" ht="18" customHeight="1" x14ac:dyDescent="0.25">
      <c r="A11" s="27">
        <v>6</v>
      </c>
      <c r="B11" s="25">
        <v>1044</v>
      </c>
      <c r="C11" s="27">
        <f>IFERROR((VLOOKUP(B11,INSCRITOS!A:B,2,0)),"")</f>
        <v>104689</v>
      </c>
      <c r="D11" s="27" t="str">
        <f>IFERROR((VLOOKUP(B11,INSCRITOS!A:C,3,0)),"")</f>
        <v>BENJ</v>
      </c>
      <c r="E11" s="28" t="str">
        <f>IFERROR((VLOOKUP(B11,INSCRITOS!A:D,4,0)),"")</f>
        <v>Santiago Santos</v>
      </c>
      <c r="F11" s="27" t="str">
        <f>IFERROR((VLOOKUP(B11,INSCRITOS!A:F,6,0)),"")</f>
        <v>M</v>
      </c>
      <c r="G11" s="75" t="str">
        <f>IFERROR((VLOOKUP(B11,INSCRITOS!A:H,8,0)),"")</f>
        <v>Sport Lisboa e Benfica</v>
      </c>
      <c r="H11" s="78">
        <v>6.0393518518518522E-4</v>
      </c>
      <c r="I11" s="48">
        <v>97</v>
      </c>
    </row>
    <row r="12" spans="1:9" ht="18" customHeight="1" x14ac:dyDescent="0.25">
      <c r="A12" s="27">
        <v>7</v>
      </c>
      <c r="B12" s="25">
        <v>260</v>
      </c>
      <c r="C12" s="27">
        <f>IFERROR((VLOOKUP(B12,INSCRITOS!A:B,2,0)),"")</f>
        <v>104800</v>
      </c>
      <c r="D12" s="27" t="str">
        <f>IFERROR((VLOOKUP(B12,INSCRITOS!A:C,3,0)),"")</f>
        <v>BENJ</v>
      </c>
      <c r="E12" s="28" t="str">
        <f>IFERROR((VLOOKUP(B12,INSCRITOS!A:D,4,0)),"")</f>
        <v>Tiago Jerónimo Lourenço</v>
      </c>
      <c r="F12" s="27" t="str">
        <f>IFERROR((VLOOKUP(B12,INSCRITOS!A:F,6,0)),"")</f>
        <v>M</v>
      </c>
      <c r="G12" s="75" t="str">
        <f>IFERROR((VLOOKUP(B12,INSCRITOS!A:H,8,0)),"")</f>
        <v>Outsystems Olímpico de Oeiras</v>
      </c>
      <c r="H12" s="78">
        <v>5.9722222222222219E-4</v>
      </c>
      <c r="I12" s="48">
        <v>96</v>
      </c>
    </row>
    <row r="13" spans="1:9" ht="18" customHeight="1" x14ac:dyDescent="0.25">
      <c r="A13" s="27">
        <v>8</v>
      </c>
      <c r="B13" s="25">
        <v>458</v>
      </c>
      <c r="C13" s="27">
        <f>IFERROR((VLOOKUP(B13,INSCRITOS!A:B,2,0)),"")</f>
        <v>105037</v>
      </c>
      <c r="D13" s="27" t="str">
        <f>IFERROR((VLOOKUP(B13,INSCRITOS!A:C,3,0)),"")</f>
        <v>BENJ</v>
      </c>
      <c r="E13" s="28" t="str">
        <f>IFERROR((VLOOKUP(B13,INSCRITOS!A:D,4,0)),"")</f>
        <v>João Pinhão</v>
      </c>
      <c r="F13" s="27" t="str">
        <f>IFERROR((VLOOKUP(B13,INSCRITOS!A:F,6,0)),"")</f>
        <v>M</v>
      </c>
      <c r="G13" s="75" t="str">
        <f>IFERROR((VLOOKUP(B13,INSCRITOS!A:H,8,0)),"")</f>
        <v>SFRAA TRIATLO</v>
      </c>
      <c r="H13" s="78">
        <v>6.6180555555555556E-4</v>
      </c>
      <c r="I13" s="48">
        <v>95</v>
      </c>
    </row>
    <row r="14" spans="1:9" ht="18" customHeight="1" x14ac:dyDescent="0.25">
      <c r="A14" s="27">
        <v>9</v>
      </c>
      <c r="B14" s="25">
        <v>1402</v>
      </c>
      <c r="C14" s="27">
        <f>IFERROR((VLOOKUP(B14,INSCRITOS!A:B,2,0)),"")</f>
        <v>106395</v>
      </c>
      <c r="D14" s="27" t="str">
        <f>IFERROR((VLOOKUP(B14,INSCRITOS!A:C,3,0)),"")</f>
        <v>BENJ</v>
      </c>
      <c r="E14" s="28" t="str">
        <f>IFERROR((VLOOKUP(B14,INSCRITOS!A:D,4,0)),"")</f>
        <v>Diogo Santos</v>
      </c>
      <c r="F14" s="27" t="str">
        <f>IFERROR((VLOOKUP(B14,INSCRITOS!A:F,6,0)),"")</f>
        <v>M</v>
      </c>
      <c r="G14" s="75" t="str">
        <f>IFERROR((VLOOKUP(B14,INSCRITOS!A:H,8,0)),"")</f>
        <v>Peniche A. C.</v>
      </c>
      <c r="H14" s="99">
        <v>5.9745370370370367E-4</v>
      </c>
      <c r="I14" s="48">
        <v>94</v>
      </c>
    </row>
    <row r="15" spans="1:9" ht="18" customHeight="1" x14ac:dyDescent="0.25">
      <c r="A15" s="27">
        <v>10</v>
      </c>
      <c r="B15" s="25">
        <v>348</v>
      </c>
      <c r="C15" s="27">
        <f>IFERROR((VLOOKUP(B15,INSCRITOS!A:B,2,0)),"")</f>
        <v>105009</v>
      </c>
      <c r="D15" s="27" t="str">
        <f>IFERROR((VLOOKUP(B15,INSCRITOS!A:C,3,0)),"")</f>
        <v>BENJ</v>
      </c>
      <c r="E15" s="28" t="str">
        <f>IFERROR((VLOOKUP(B15,INSCRITOS!A:D,4,0)),"")</f>
        <v>David Pacheco</v>
      </c>
      <c r="F15" s="27" t="str">
        <f>IFERROR((VLOOKUP(B15,INSCRITOS!A:F,6,0)),"")</f>
        <v>M</v>
      </c>
      <c r="G15" s="75" t="str">
        <f>IFERROR((VLOOKUP(B15,INSCRITOS!A:H,8,0)),"")</f>
        <v>SFRAA TRIATLO</v>
      </c>
      <c r="H15" s="78">
        <v>6.6620370370370368E-4</v>
      </c>
      <c r="I15" s="48">
        <v>93</v>
      </c>
    </row>
    <row r="16" spans="1:9" ht="18" customHeight="1" x14ac:dyDescent="0.25">
      <c r="A16" s="27">
        <v>11</v>
      </c>
      <c r="B16" s="25">
        <v>1159</v>
      </c>
      <c r="C16" s="27">
        <f>IFERROR((VLOOKUP(B16,INSCRITOS!A:B,2,0)),"")</f>
        <v>105995</v>
      </c>
      <c r="D16" s="27" t="str">
        <f>IFERROR((VLOOKUP(B16,INSCRITOS!A:C,3,0)),"")</f>
        <v>BENJ</v>
      </c>
      <c r="E16" s="28" t="str">
        <f>IFERROR((VLOOKUP(B16,INSCRITOS!A:D,4,0)),"")</f>
        <v>Tobias Bugliolo</v>
      </c>
      <c r="F16" s="27" t="str">
        <f>IFERROR((VLOOKUP(B16,INSCRITOS!A:F,6,0)),"")</f>
        <v>M</v>
      </c>
      <c r="G16" s="75" t="str">
        <f>IFERROR((VLOOKUP(B16,INSCRITOS!A:H,8,0)),"")</f>
        <v>Peniche A. C.</v>
      </c>
      <c r="H16" s="99">
        <v>8.0902777777777787E-4</v>
      </c>
      <c r="I16" s="48">
        <v>92</v>
      </c>
    </row>
    <row r="17" spans="1:1010" ht="18" customHeight="1" x14ac:dyDescent="0.25">
      <c r="A17" s="27">
        <v>12</v>
      </c>
      <c r="B17" s="25">
        <v>5354</v>
      </c>
      <c r="C17" s="27">
        <f>IFERROR((VLOOKUP(B17,INSCRITOS!A:B,2,0)),"")</f>
        <v>0</v>
      </c>
      <c r="D17" s="27" t="str">
        <f>IFERROR((VLOOKUP(B17,INSCRITOS!A:C,3,0)),"")</f>
        <v>BENJ</v>
      </c>
      <c r="E17" s="28" t="str">
        <f>IFERROR((VLOOKUP(B17,INSCRITOS!A:D,4,0)),"")</f>
        <v>Martim Crispim Morgado</v>
      </c>
      <c r="F17" s="27" t="str">
        <f>IFERROR((VLOOKUP(B17,INSCRITOS!A:F,6,0)),"")</f>
        <v>M</v>
      </c>
      <c r="G17" s="75" t="str">
        <f>IFERROR((VLOOKUP(B17,INSCRITOS!A:H,8,0)),"")</f>
        <v>Sport Lisboa e Benfica/ Não federado</v>
      </c>
      <c r="H17" s="99">
        <v>9.5717592592592599E-4</v>
      </c>
      <c r="I17" s="48"/>
    </row>
    <row r="18" spans="1:1010" ht="18" customHeight="1" x14ac:dyDescent="0.25">
      <c r="A18" s="27">
        <v>13</v>
      </c>
      <c r="B18" s="25">
        <v>81</v>
      </c>
      <c r="C18" s="27">
        <f>IFERROR((VLOOKUP(B18,INSCRITOS!A:B,2,0)),"")</f>
        <v>106627</v>
      </c>
      <c r="D18" s="27" t="str">
        <f>IFERROR((VLOOKUP(B18,INSCRITOS!A:C,3,0)),"")</f>
        <v>BENJ</v>
      </c>
      <c r="E18" s="28" t="str">
        <f>IFERROR((VLOOKUP(B18,INSCRITOS!A:D,4,0)),"")</f>
        <v>João Pedro Mouta</v>
      </c>
      <c r="F18" s="27" t="str">
        <f>IFERROR((VLOOKUP(B18,INSCRITOS!A:F,6,0)),"")</f>
        <v>M</v>
      </c>
      <c r="G18" s="75" t="str">
        <f>IFERROR((VLOOKUP(B18,INSCRITOS!A:H,8,0)),"")</f>
        <v>Outsystems Olímpico de Oeiras</v>
      </c>
      <c r="H18" s="78">
        <v>1.0124999999999999E-3</v>
      </c>
      <c r="I18" s="48">
        <v>91</v>
      </c>
    </row>
    <row r="19" spans="1:1010" ht="18" customHeight="1" x14ac:dyDescent="0.25">
      <c r="A19" s="27">
        <v>14</v>
      </c>
      <c r="B19" s="25">
        <v>5360</v>
      </c>
      <c r="C19" s="27">
        <f>IFERROR((VLOOKUP(B19,INSCRITOS!A:B,2,0)),"")</f>
        <v>0</v>
      </c>
      <c r="D19" s="27" t="str">
        <f>IFERROR((VLOOKUP(B19,INSCRITOS!A:C,3,0)),"")</f>
        <v>BENJ</v>
      </c>
      <c r="E19" s="28" t="str">
        <f>IFERROR((VLOOKUP(B19,INSCRITOS!A:D,4,0)),"")</f>
        <v>Eduardo Figueira</v>
      </c>
      <c r="F19" s="27" t="str">
        <f>IFERROR((VLOOKUP(B19,INSCRITOS!A:F,6,0)),"")</f>
        <v>M</v>
      </c>
      <c r="G19" s="75" t="str">
        <f>IFERROR((VLOOKUP(B19,INSCRITOS!A:H,8,0)),"")</f>
        <v>Peniche A.C./ Não federado</v>
      </c>
      <c r="H19" s="78">
        <v>1.4988425925925924E-3</v>
      </c>
      <c r="I19" s="48"/>
    </row>
    <row r="20" spans="1:1010" ht="18" customHeight="1" x14ac:dyDescent="0.25">
      <c r="A20" s="27">
        <v>15</v>
      </c>
      <c r="B20" s="25">
        <v>1427</v>
      </c>
      <c r="C20" s="27">
        <f>IFERROR((VLOOKUP(B20,INSCRITOS!A:B,2,0)),"")</f>
        <v>106528</v>
      </c>
      <c r="D20" s="27" t="str">
        <f>IFERROR((VLOOKUP(B20,INSCRITOS!A:C,3,0)),"")</f>
        <v>BENJ</v>
      </c>
      <c r="E20" s="28" t="str">
        <f>IFERROR((VLOOKUP(B20,INSCRITOS!A:D,4,0)),"")</f>
        <v>Tiago Martiniano</v>
      </c>
      <c r="F20" s="27" t="str">
        <f>IFERROR((VLOOKUP(B20,INSCRITOS!A:F,6,0)),"")</f>
        <v>M</v>
      </c>
      <c r="G20" s="75" t="str">
        <f>IFERROR((VLOOKUP(B20,INSCRITOS!A:H,8,0)),"")</f>
        <v>Peniche A. C.</v>
      </c>
      <c r="H20" s="99" t="s">
        <v>265</v>
      </c>
      <c r="I20" s="48"/>
    </row>
    <row r="21" spans="1:1010" ht="18" customHeight="1" x14ac:dyDescent="0.25">
      <c r="A21" s="2"/>
      <c r="B21" s="22"/>
      <c r="C21" s="2"/>
      <c r="D21" s="2"/>
      <c r="F21" s="2"/>
      <c r="I21" s="7"/>
    </row>
    <row r="22" spans="1:1010" ht="18" customHeight="1" x14ac:dyDescent="0.25">
      <c r="A22" s="2"/>
      <c r="C22" s="2"/>
      <c r="D22" s="2"/>
      <c r="F22" s="2"/>
    </row>
    <row r="23" spans="1:1010" ht="18" customHeight="1" x14ac:dyDescent="0.25">
      <c r="A23" s="24" t="s">
        <v>12</v>
      </c>
      <c r="B23" s="24"/>
      <c r="C23" s="24"/>
      <c r="D23" s="24"/>
      <c r="E23" s="24"/>
      <c r="F23" s="24"/>
      <c r="G23" s="24"/>
      <c r="I23" s="24"/>
    </row>
    <row r="24" spans="1:1010" ht="18" customHeight="1" x14ac:dyDescent="0.25">
      <c r="A24" s="4" t="s">
        <v>9</v>
      </c>
      <c r="B24" s="20" t="s">
        <v>10</v>
      </c>
      <c r="C24" s="4" t="s">
        <v>1</v>
      </c>
      <c r="D24" s="4" t="s">
        <v>2</v>
      </c>
      <c r="E24" s="4" t="s">
        <v>3</v>
      </c>
      <c r="F24" s="4" t="s">
        <v>5</v>
      </c>
      <c r="G24" s="4" t="s">
        <v>7</v>
      </c>
      <c r="H24" s="76" t="s">
        <v>120</v>
      </c>
      <c r="I24" s="55" t="s">
        <v>11</v>
      </c>
    </row>
    <row r="25" spans="1:1010" s="15" customFormat="1" ht="18" customHeight="1" x14ac:dyDescent="0.25">
      <c r="A25" s="8">
        <v>1</v>
      </c>
      <c r="B25" s="26">
        <v>760</v>
      </c>
      <c r="C25" s="1">
        <f>IFERROR((VLOOKUP(B25,INSCRITOS!A:B,2,0)),"")</f>
        <v>105187</v>
      </c>
      <c r="D25" s="1" t="str">
        <f>IFERROR((VLOOKUP(B25,INSCRITOS!A:C,3,0)),"")</f>
        <v>BENJ</v>
      </c>
      <c r="E25" s="5" t="str">
        <f>IFERROR((VLOOKUP(B25,INSCRITOS!A:D,4,0)),"")</f>
        <v>Sofia Margarido</v>
      </c>
      <c r="F25" s="1" t="str">
        <f>IFERROR((VLOOKUP(B25,INSCRITOS!A:F,6,0)),"")</f>
        <v>F</v>
      </c>
      <c r="G25" s="5" t="str">
        <f>IFERROR((VLOOKUP(B25,INSCRITOS!A:H,8,0)),"")</f>
        <v>Sport Lisboa e Benfica/ Não federado</v>
      </c>
      <c r="H25" s="78">
        <v>5.2777777777777773E-4</v>
      </c>
      <c r="I25" s="48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</row>
    <row r="26" spans="1:1010" s="15" customFormat="1" ht="18" customHeight="1" x14ac:dyDescent="0.25">
      <c r="A26" s="8">
        <v>2</v>
      </c>
      <c r="B26" s="26">
        <v>120</v>
      </c>
      <c r="C26" s="1">
        <f>IFERROR((VLOOKUP(B26,INSCRITOS!A:B,2,0)),"")</f>
        <v>0</v>
      </c>
      <c r="D26" s="1" t="str">
        <f>IFERROR((VLOOKUP(B26,INSCRITOS!A:C,3,0)),"")</f>
        <v>BENJ</v>
      </c>
      <c r="E26" s="5" t="str">
        <f>IFERROR((VLOOKUP(B26,INSCRITOS!A:D,4,0)),"")</f>
        <v>Inês Pedro</v>
      </c>
      <c r="F26" s="1" t="str">
        <f>IFERROR((VLOOKUP(B26,INSCRITOS!A:F,6,0)),"")</f>
        <v>F</v>
      </c>
      <c r="G26" s="5" t="str">
        <f>IFERROR((VLOOKUP(B26,INSCRITOS!A:H,8,0)),"")</f>
        <v>SFRAA TRIATLO/ Não federado</v>
      </c>
      <c r="H26" s="78">
        <v>5.9374999999999999E-4</v>
      </c>
      <c r="I26" s="4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</row>
    <row r="27" spans="1:1010" s="15" customFormat="1" ht="18" customHeight="1" x14ac:dyDescent="0.25">
      <c r="A27" s="8">
        <v>3</v>
      </c>
      <c r="B27" s="26">
        <v>313</v>
      </c>
      <c r="C27" s="1">
        <f>IFERROR((VLOOKUP(B27,INSCRITOS!A:B,2,0)),"")</f>
        <v>104488</v>
      </c>
      <c r="D27" s="1" t="str">
        <f>IFERROR((VLOOKUP(B27,INSCRITOS!A:C,3,0)),"")</f>
        <v>BENJ</v>
      </c>
      <c r="E27" s="5" t="str">
        <f>IFERROR((VLOOKUP(B27,INSCRITOS!A:D,4,0)),"")</f>
        <v>Vânia Pereira Crispim</v>
      </c>
      <c r="F27" s="1" t="str">
        <f>IFERROR((VLOOKUP(B27,INSCRITOS!A:F,6,0)),"")</f>
        <v>F</v>
      </c>
      <c r="G27" s="5" t="str">
        <f>IFERROR((VLOOKUP(B27,INSCRITOS!A:H,8,0)),"")</f>
        <v>Sport Lisboa e Benfica</v>
      </c>
      <c r="H27" s="78">
        <v>6.3888888888888893E-4</v>
      </c>
      <c r="I27" s="48">
        <v>100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</row>
    <row r="28" spans="1:1010" s="15" customFormat="1" ht="18" customHeight="1" x14ac:dyDescent="0.25">
      <c r="A28" s="8">
        <v>4</v>
      </c>
      <c r="B28" s="26">
        <v>1035</v>
      </c>
      <c r="C28" s="1">
        <f>IFERROR((VLOOKUP(B28,INSCRITOS!A:B,2,0)),"")</f>
        <v>105703</v>
      </c>
      <c r="D28" s="1" t="str">
        <f>IFERROR((VLOOKUP(B28,INSCRITOS!A:C,3,0)),"")</f>
        <v>BENJ</v>
      </c>
      <c r="E28" s="5" t="str">
        <f>IFERROR((VLOOKUP(B28,INSCRITOS!A:D,4,0)),"")</f>
        <v>Leonor Santos</v>
      </c>
      <c r="F28" s="1" t="str">
        <f>IFERROR((VLOOKUP(B28,INSCRITOS!A:F,6,0)),"")</f>
        <v>F</v>
      </c>
      <c r="G28" s="5" t="str">
        <f>IFERROR((VLOOKUP(B28,INSCRITOS!A:H,8,0)),"")</f>
        <v>SFRAA TRIATLO</v>
      </c>
      <c r="H28" s="78">
        <v>7.7777777777777784E-4</v>
      </c>
      <c r="I28" s="48">
        <v>99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</row>
    <row r="29" spans="1:1010" s="15" customFormat="1" ht="18" customHeight="1" x14ac:dyDescent="0.25">
      <c r="A29" s="8">
        <v>5</v>
      </c>
      <c r="B29" s="26">
        <v>1403</v>
      </c>
      <c r="C29" s="1">
        <f>IFERROR((VLOOKUP(B29,INSCRITOS!A:B,2,0)),"")</f>
        <v>0</v>
      </c>
      <c r="D29" s="1" t="str">
        <f>IFERROR((VLOOKUP(B29,INSCRITOS!A:C,3,0)),"")</f>
        <v>BENJ</v>
      </c>
      <c r="E29" s="5" t="str">
        <f>IFERROR((VLOOKUP(B29,INSCRITOS!A:D,4,0)),"")</f>
        <v>Yasmin Oliveira</v>
      </c>
      <c r="F29" s="1" t="str">
        <f>IFERROR((VLOOKUP(B29,INSCRITOS!A:F,6,0)),"")</f>
        <v>F</v>
      </c>
      <c r="G29" s="5" t="str">
        <f>IFERROR((VLOOKUP(B29,INSCRITOS!A:H,8,0)),"")</f>
        <v>Outsystems Olímpico de Oeiras/ Não federado</v>
      </c>
      <c r="H29" s="78">
        <v>7.9861111111111105E-4</v>
      </c>
      <c r="I29" s="48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</row>
    <row r="30" spans="1:1010" s="15" customFormat="1" ht="18" customHeight="1" x14ac:dyDescent="0.25">
      <c r="A30" s="8">
        <v>6</v>
      </c>
      <c r="B30" s="26">
        <v>1336</v>
      </c>
      <c r="C30" s="1">
        <f>IFERROR((VLOOKUP(B30,INSCRITOS!A:B,2,0)),"")</f>
        <v>105419</v>
      </c>
      <c r="D30" s="1" t="str">
        <f>IFERROR((VLOOKUP(B30,INSCRITOS!A:C,3,0)),"")</f>
        <v>BENJ</v>
      </c>
      <c r="E30" s="5" t="str">
        <f>IFERROR((VLOOKUP(B30,INSCRITOS!A:D,4,0)),"")</f>
        <v>Inês Canhoto</v>
      </c>
      <c r="F30" s="1" t="str">
        <f>IFERROR((VLOOKUP(B30,INSCRITOS!A:F,6,0)),"")</f>
        <v>F</v>
      </c>
      <c r="G30" s="5" t="str">
        <f>IFERROR((VLOOKUP(B30,INSCRITOS!A:H,8,0)),"")</f>
        <v>Clube de Natação da Amadora</v>
      </c>
      <c r="H30" s="78">
        <v>7.256944444444445E-4</v>
      </c>
      <c r="I30" s="48">
        <v>98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</row>
    <row r="31" spans="1:1010" s="15" customFormat="1" ht="18" customHeight="1" x14ac:dyDescent="0.25">
      <c r="A31" s="8">
        <v>7</v>
      </c>
      <c r="B31" s="26">
        <v>54</v>
      </c>
      <c r="C31" s="1">
        <f>IFERROR((VLOOKUP(B31,INSCRITOS!A:B,2,0)),"")</f>
        <v>106429</v>
      </c>
      <c r="D31" s="1" t="str">
        <f>IFERROR((VLOOKUP(B31,INSCRITOS!A:C,3,0)),"")</f>
        <v>BENJ</v>
      </c>
      <c r="E31" s="5" t="str">
        <f>IFERROR((VLOOKUP(B31,INSCRITOS!A:D,4,0)),"")</f>
        <v>Ema Vieira</v>
      </c>
      <c r="F31" s="1" t="str">
        <f>IFERROR((VLOOKUP(B31,INSCRITOS!A:F,6,0)),"")</f>
        <v>F</v>
      </c>
      <c r="G31" s="5" t="str">
        <f>IFERROR((VLOOKUP(B31,INSCRITOS!A:H,8,0)),"")</f>
        <v>Outsystems Olímpico de Oeiras</v>
      </c>
      <c r="H31" s="78">
        <v>7.1064814814814819E-4</v>
      </c>
      <c r="I31" s="48">
        <v>97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</row>
    <row r="32" spans="1:1010" s="15" customFormat="1" ht="18" customHeight="1" x14ac:dyDescent="0.25">
      <c r="A32" s="8">
        <v>8</v>
      </c>
      <c r="B32" s="26">
        <v>5319</v>
      </c>
      <c r="C32" s="1">
        <f>IFERROR((VLOOKUP(B32,INSCRITOS!A:B,2,0)),"")</f>
        <v>0</v>
      </c>
      <c r="D32" s="1" t="str">
        <f>IFERROR((VLOOKUP(B32,INSCRITOS!A:C,3,0)),"")</f>
        <v>BENJ</v>
      </c>
      <c r="E32" s="5" t="str">
        <f>IFERROR((VLOOKUP(B32,INSCRITOS!A:D,4,0)),"")</f>
        <v>Patrícia Kosovan</v>
      </c>
      <c r="F32" s="1" t="str">
        <f>IFERROR((VLOOKUP(B32,INSCRITOS!A:F,6,0)),"")</f>
        <v>F</v>
      </c>
      <c r="G32" s="5" t="str">
        <f>IFERROR((VLOOKUP(B32,INSCRITOS!A:H,8,0)),"")</f>
        <v>Clube de Natação da Amadora/ Não federado</v>
      </c>
      <c r="H32" s="78">
        <v>8.0671296296296296E-4</v>
      </c>
      <c r="I32" s="48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</row>
    <row r="33" spans="1:1010" s="15" customFormat="1" ht="18" customHeight="1" x14ac:dyDescent="0.25">
      <c r="A33" s="8">
        <v>9</v>
      </c>
      <c r="B33" s="26">
        <v>5350</v>
      </c>
      <c r="C33" s="1">
        <f>IFERROR((VLOOKUP(B33,INSCRITOS!A:B,2,0)),"")</f>
        <v>0</v>
      </c>
      <c r="D33" s="1" t="str">
        <f>IFERROR((VLOOKUP(B33,INSCRITOS!A:C,3,0)),"")</f>
        <v>BENJ</v>
      </c>
      <c r="E33" s="5" t="str">
        <f>IFERROR((VLOOKUP(B33,INSCRITOS!A:D,4,0)),"")</f>
        <v>Marta Silva</v>
      </c>
      <c r="F33" s="1" t="str">
        <f>IFERROR((VLOOKUP(B33,INSCRITOS!A:F,6,0)),"")</f>
        <v>F</v>
      </c>
      <c r="G33" s="5" t="str">
        <f>IFERROR((VLOOKUP(B33,INSCRITOS!A:H,8,0)),"")</f>
        <v>Não federado</v>
      </c>
      <c r="H33" s="78">
        <v>1.0648148148148147E-3</v>
      </c>
      <c r="I33" s="48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</row>
    <row r="34" spans="1:1010" s="15" customFormat="1" ht="18" customHeight="1" x14ac:dyDescent="0.25">
      <c r="A34" s="56"/>
      <c r="B34" s="57"/>
      <c r="C34" s="2"/>
      <c r="D34" s="2"/>
      <c r="E34" s="6"/>
      <c r="F34" s="2"/>
      <c r="G34" s="6"/>
      <c r="H34" s="11"/>
      <c r="I34" s="5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</row>
    <row r="35" spans="1:1010" ht="18" customHeight="1" x14ac:dyDescent="0.25">
      <c r="A35" s="2"/>
      <c r="C35" s="2"/>
      <c r="D35" s="2"/>
      <c r="F35" s="2"/>
    </row>
    <row r="36" spans="1:1010" ht="18" customHeight="1" x14ac:dyDescent="0.25">
      <c r="A36" s="24" t="s">
        <v>13</v>
      </c>
      <c r="B36" s="24"/>
      <c r="C36" s="24"/>
      <c r="D36" s="24"/>
      <c r="E36" s="24"/>
      <c r="F36" s="24"/>
      <c r="G36" s="24"/>
      <c r="I36" s="24"/>
    </row>
    <row r="37" spans="1:1010" ht="18" customHeight="1" x14ac:dyDescent="0.25">
      <c r="A37" s="4" t="s">
        <v>9</v>
      </c>
      <c r="B37" s="20" t="s">
        <v>10</v>
      </c>
      <c r="C37" s="4" t="s">
        <v>1</v>
      </c>
      <c r="D37" s="4" t="s">
        <v>2</v>
      </c>
      <c r="E37" s="4" t="s">
        <v>3</v>
      </c>
      <c r="F37" s="4" t="s">
        <v>5</v>
      </c>
      <c r="G37" s="4" t="s">
        <v>7</v>
      </c>
      <c r="H37" s="76" t="s">
        <v>120</v>
      </c>
      <c r="I37" s="55" t="s">
        <v>11</v>
      </c>
    </row>
    <row r="38" spans="1:1010" ht="18" customHeight="1" x14ac:dyDescent="0.25">
      <c r="A38" s="1">
        <v>1</v>
      </c>
      <c r="B38" s="31">
        <v>916</v>
      </c>
      <c r="C38" s="1">
        <f>IFERROR((VLOOKUP(B38,INSCRITOS!A:B,2,0)),"")</f>
        <v>104683</v>
      </c>
      <c r="D38" s="1" t="str">
        <f>IFERROR((VLOOKUP(B38,INSCRITOS!A:C,3,0)),"")</f>
        <v>INF</v>
      </c>
      <c r="E38" s="5" t="str">
        <f>IFERROR((VLOOKUP(B38,INSCRITOS!A:D,4,0)),"")</f>
        <v>Santiago Pereira Gaspar</v>
      </c>
      <c r="F38" s="1" t="str">
        <f>IFERROR((VLOOKUP(B38,INSCRITOS!A:F,6,0)),"")</f>
        <v>M</v>
      </c>
      <c r="G38" s="5" t="str">
        <f>IFERROR((VLOOKUP(B38,INSCRITOS!A:H,8,0)),"")</f>
        <v>Alhandra Sporting Club</v>
      </c>
      <c r="H38" s="78">
        <v>1.0497685185185187E-3</v>
      </c>
      <c r="I38" s="49">
        <v>100</v>
      </c>
    </row>
    <row r="39" spans="1:1010" ht="18" customHeight="1" x14ac:dyDescent="0.25">
      <c r="A39" s="1">
        <v>2</v>
      </c>
      <c r="B39" s="31">
        <v>852</v>
      </c>
      <c r="C39" s="1">
        <f>IFERROR((VLOOKUP(B39,INSCRITOS!A:B,2,0)),"")</f>
        <v>104632</v>
      </c>
      <c r="D39" s="1" t="str">
        <f>IFERROR((VLOOKUP(B39,INSCRITOS!A:C,3,0)),"")</f>
        <v>INF</v>
      </c>
      <c r="E39" s="5" t="str">
        <f>IFERROR((VLOOKUP(B39,INSCRITOS!A:D,4,0)),"")</f>
        <v>Luiz Viriato</v>
      </c>
      <c r="F39" s="1" t="str">
        <f>IFERROR((VLOOKUP(B39,INSCRITOS!A:F,6,0)),"")</f>
        <v>M</v>
      </c>
      <c r="G39" s="5" t="str">
        <f>IFERROR((VLOOKUP(B39,INSCRITOS!A:H,8,0)),"")</f>
        <v>Sport Lisboa e Benfica</v>
      </c>
      <c r="H39" s="78">
        <v>1.0243055555555556E-3</v>
      </c>
      <c r="I39" s="49">
        <v>99</v>
      </c>
    </row>
    <row r="40" spans="1:1010" ht="18" customHeight="1" x14ac:dyDescent="0.25">
      <c r="A40" s="1">
        <v>3</v>
      </c>
      <c r="B40" s="31">
        <v>5313</v>
      </c>
      <c r="C40" s="1">
        <f>IFERROR((VLOOKUP(B40,INSCRITOS!A:B,2,0)),"")</f>
        <v>0</v>
      </c>
      <c r="D40" s="1" t="str">
        <f>IFERROR((VLOOKUP(B40,INSCRITOS!A:C,3,0)),"")</f>
        <v>INF</v>
      </c>
      <c r="E40" s="5" t="str">
        <f>IFERROR((VLOOKUP(B40,INSCRITOS!A:D,4,0)),"")</f>
        <v>André Cordeiro</v>
      </c>
      <c r="F40" s="1" t="str">
        <f>IFERROR((VLOOKUP(B40,INSCRITOS!A:F,6,0)),"")</f>
        <v>M</v>
      </c>
      <c r="G40" s="5" t="str">
        <f>IFERROR((VLOOKUP(B40,INSCRITOS!A:H,8,0)),"")</f>
        <v>Peniche A.C./ Não federado</v>
      </c>
      <c r="H40" s="78">
        <v>1.0706018518518519E-3</v>
      </c>
      <c r="I40" s="49"/>
    </row>
    <row r="41" spans="1:1010" ht="18" customHeight="1" x14ac:dyDescent="0.25">
      <c r="A41" s="1">
        <v>4</v>
      </c>
      <c r="B41" s="31">
        <v>1031</v>
      </c>
      <c r="C41" s="1">
        <f>IFERROR((VLOOKUP(B41,INSCRITOS!A:B,2,0)),"")</f>
        <v>105583</v>
      </c>
      <c r="D41" s="1" t="str">
        <f>IFERROR((VLOOKUP(B41,INSCRITOS!A:C,3,0)),"")</f>
        <v>INF</v>
      </c>
      <c r="E41" s="5" t="str">
        <f>IFERROR((VLOOKUP(B41,INSCRITOS!A:D,4,0)),"")</f>
        <v>Salvador Ribeiro</v>
      </c>
      <c r="F41" s="1" t="str">
        <f>IFERROR((VLOOKUP(B41,INSCRITOS!A:F,6,0)),"")</f>
        <v>M</v>
      </c>
      <c r="G41" s="5" t="str">
        <f>IFERROR((VLOOKUP(B41,INSCRITOS!A:H,8,0)),"")</f>
        <v>Outsystems Olímpico de Oeiras</v>
      </c>
      <c r="H41" s="78">
        <v>9.9421296296296302E-4</v>
      </c>
      <c r="I41" s="49">
        <v>98</v>
      </c>
    </row>
    <row r="42" spans="1:1010" ht="18" customHeight="1" x14ac:dyDescent="0.25">
      <c r="A42" s="1">
        <v>5</v>
      </c>
      <c r="B42" s="31">
        <v>325</v>
      </c>
      <c r="C42" s="1">
        <f>IFERROR((VLOOKUP(B42,INSCRITOS!A:B,2,0)),"")</f>
        <v>103405</v>
      </c>
      <c r="D42" s="1" t="str">
        <f>IFERROR((VLOOKUP(B42,INSCRITOS!A:C,3,0)),"")</f>
        <v>INF</v>
      </c>
      <c r="E42" s="5" t="str">
        <f>IFERROR((VLOOKUP(B42,INSCRITOS!A:D,4,0)),"")</f>
        <v>João Prudencio</v>
      </c>
      <c r="F42" s="1" t="str">
        <f>IFERROR((VLOOKUP(B42,INSCRITOS!A:F,6,0)),"")</f>
        <v>M</v>
      </c>
      <c r="G42" s="5" t="str">
        <f>IFERROR((VLOOKUP(B42,INSCRITOS!A:H,8,0)),"")</f>
        <v>Sport Lisboa e Benfica</v>
      </c>
      <c r="H42" s="78">
        <v>1.1631944444444443E-3</v>
      </c>
      <c r="I42" s="49">
        <v>97</v>
      </c>
    </row>
    <row r="43" spans="1:1010" ht="18" customHeight="1" x14ac:dyDescent="0.25">
      <c r="A43" s="1">
        <v>6</v>
      </c>
      <c r="B43" s="31">
        <v>104</v>
      </c>
      <c r="C43" s="1">
        <f>IFERROR((VLOOKUP(B43,INSCRITOS!A:B,2,0)),"")</f>
        <v>106601</v>
      </c>
      <c r="D43" s="1" t="str">
        <f>IFERROR((VLOOKUP(B43,INSCRITOS!A:C,3,0)),"")</f>
        <v>INF</v>
      </c>
      <c r="E43" s="5" t="str">
        <f>IFERROR((VLOOKUP(B43,INSCRITOS!A:D,4,0)),"")</f>
        <v>Joao Lombardi</v>
      </c>
      <c r="F43" s="1" t="str">
        <f>IFERROR((VLOOKUP(B43,INSCRITOS!A:F,6,0)),"")</f>
        <v>M</v>
      </c>
      <c r="G43" s="5" t="str">
        <f>IFERROR((VLOOKUP(B43,INSCRITOS!A:H,8,0)),"")</f>
        <v>Sporting Clube de Portugal</v>
      </c>
      <c r="H43" s="78">
        <v>9.8263888888888901E-4</v>
      </c>
      <c r="I43" s="49">
        <v>96</v>
      </c>
    </row>
    <row r="44" spans="1:1010" ht="18" customHeight="1" x14ac:dyDescent="0.25">
      <c r="A44" s="1">
        <v>7</v>
      </c>
      <c r="B44" s="31">
        <v>1058</v>
      </c>
      <c r="C44" s="1">
        <f>IFERROR((VLOOKUP(B44,INSCRITOS!A:B,2,0)),"")</f>
        <v>105808</v>
      </c>
      <c r="D44" s="1" t="str">
        <f>IFERROR((VLOOKUP(B44,INSCRITOS!A:C,3,0)),"")</f>
        <v>INF</v>
      </c>
      <c r="E44" s="5" t="str">
        <f>IFERROR((VLOOKUP(B44,INSCRITOS!A:D,4,0)),"")</f>
        <v>Tiago Madeira</v>
      </c>
      <c r="F44" s="1" t="str">
        <f>IFERROR((VLOOKUP(B44,INSCRITOS!A:F,6,0)),"")</f>
        <v>M</v>
      </c>
      <c r="G44" s="5" t="str">
        <f>IFERROR((VLOOKUP(B44,INSCRITOS!A:H,8,0)),"")</f>
        <v>Peniche A. C.</v>
      </c>
      <c r="H44" s="78">
        <v>1.1689814814814816E-3</v>
      </c>
      <c r="I44" s="49">
        <v>95</v>
      </c>
    </row>
    <row r="45" spans="1:1010" ht="18" customHeight="1" x14ac:dyDescent="0.25">
      <c r="A45" s="1">
        <v>8</v>
      </c>
      <c r="B45" s="31">
        <v>643</v>
      </c>
      <c r="C45" s="1">
        <f>IFERROR((VLOOKUP(B45,INSCRITOS!A:B,2,0)),"")</f>
        <v>105135</v>
      </c>
      <c r="D45" s="1" t="str">
        <f>IFERROR((VLOOKUP(B45,INSCRITOS!A:C,3,0)),"")</f>
        <v>INF</v>
      </c>
      <c r="E45" s="5" t="str">
        <f>IFERROR((VLOOKUP(B45,INSCRITOS!A:D,4,0)),"")</f>
        <v>Rafael Ebrero</v>
      </c>
      <c r="F45" s="1" t="str">
        <f>IFERROR((VLOOKUP(B45,INSCRITOS!A:F,6,0)),"")</f>
        <v>M</v>
      </c>
      <c r="G45" s="5" t="str">
        <f>IFERROR((VLOOKUP(B45,INSCRITOS!A:H,8,0)),"")</f>
        <v>Peniche A. C.</v>
      </c>
      <c r="H45" s="78">
        <v>1.3078703703703705E-3</v>
      </c>
      <c r="I45" s="49">
        <v>94</v>
      </c>
    </row>
    <row r="46" spans="1:1010" ht="18" customHeight="1" x14ac:dyDescent="0.25">
      <c r="A46" s="1">
        <v>9</v>
      </c>
      <c r="B46" s="31">
        <v>1049</v>
      </c>
      <c r="C46" s="1">
        <f>IFERROR((VLOOKUP(B46,INSCRITOS!A:B,2,0)),"")</f>
        <v>105737</v>
      </c>
      <c r="D46" s="1" t="str">
        <f>IFERROR((VLOOKUP(B46,INSCRITOS!A:C,3,0)),"")</f>
        <v>INF</v>
      </c>
      <c r="E46" s="5" t="str">
        <f>IFERROR((VLOOKUP(B46,INSCRITOS!A:D,4,0)),"")</f>
        <v>Francisco Gomes</v>
      </c>
      <c r="F46" s="1" t="str">
        <f>IFERROR((VLOOKUP(B46,INSCRITOS!A:F,6,0)),"")</f>
        <v>M</v>
      </c>
      <c r="G46" s="5" t="str">
        <f>IFERROR((VLOOKUP(B46,INSCRITOS!A:H,8,0)),"")</f>
        <v>Sport Lisboa e Benfica</v>
      </c>
      <c r="H46" s="78">
        <v>1.2511574074074074E-3</v>
      </c>
      <c r="I46" s="49">
        <v>93</v>
      </c>
    </row>
    <row r="47" spans="1:1010" ht="18" customHeight="1" x14ac:dyDescent="0.25">
      <c r="A47" s="1">
        <v>10</v>
      </c>
      <c r="B47" s="31">
        <v>220</v>
      </c>
      <c r="C47" s="1">
        <f>IFERROR((VLOOKUP(B47,INSCRITOS!A:B,2,0)),"")</f>
        <v>104191</v>
      </c>
      <c r="D47" s="1" t="str">
        <f>IFERROR((VLOOKUP(B47,INSCRITOS!A:C,3,0)),"")</f>
        <v>INF</v>
      </c>
      <c r="E47" s="5" t="str">
        <f>IFERROR((VLOOKUP(B47,INSCRITOS!A:D,4,0)),"")</f>
        <v>Rafael Pacheco</v>
      </c>
      <c r="F47" s="1" t="str">
        <f>IFERROR((VLOOKUP(B47,INSCRITOS!A:F,6,0)),"")</f>
        <v>M</v>
      </c>
      <c r="G47" s="5" t="str">
        <f>IFERROR((VLOOKUP(B47,INSCRITOS!A:H,8,0)),"")</f>
        <v>SFRAA TRIATLO</v>
      </c>
      <c r="H47" s="78">
        <v>1.0844907407407407E-3</v>
      </c>
      <c r="I47" s="49">
        <v>92</v>
      </c>
    </row>
    <row r="48" spans="1:1010" ht="18" customHeight="1" x14ac:dyDescent="0.25">
      <c r="A48" s="1">
        <v>11</v>
      </c>
      <c r="B48" s="31">
        <v>134</v>
      </c>
      <c r="C48" s="1">
        <f>IFERROR((VLOOKUP(B48,INSCRITOS!A:B,2,0)),"")</f>
        <v>0</v>
      </c>
      <c r="D48" s="1" t="str">
        <f>IFERROR((VLOOKUP(B48,INSCRITOS!A:C,3,0)),"")</f>
        <v>INF</v>
      </c>
      <c r="E48" s="5" t="str">
        <f>IFERROR((VLOOKUP(B48,INSCRITOS!A:D,4,0)),"")</f>
        <v>Edson Tavares</v>
      </c>
      <c r="F48" s="1" t="str">
        <f>IFERROR((VLOOKUP(B48,INSCRITOS!A:F,6,0)),"")</f>
        <v>M</v>
      </c>
      <c r="G48" s="5" t="str">
        <f>IFERROR((VLOOKUP(B48,INSCRITOS!A:H,8,0)),"")</f>
        <v>Clube de Natação da Amadora/ Não federado</v>
      </c>
      <c r="H48" s="78">
        <v>1.2719907407407406E-3</v>
      </c>
      <c r="I48" s="49"/>
    </row>
    <row r="49" spans="1:9" ht="18" customHeight="1" x14ac:dyDescent="0.25">
      <c r="A49" s="1">
        <v>12</v>
      </c>
      <c r="B49" s="31">
        <v>1048</v>
      </c>
      <c r="C49" s="1">
        <f>IFERROR((VLOOKUP(B49,INSCRITOS!A:B,2,0)),"")</f>
        <v>105736</v>
      </c>
      <c r="D49" s="1" t="str">
        <f>IFERROR((VLOOKUP(B49,INSCRITOS!A:C,3,0)),"")</f>
        <v>INF</v>
      </c>
      <c r="E49" s="5" t="str">
        <f>IFERROR((VLOOKUP(B49,INSCRITOS!A:D,4,0)),"")</f>
        <v>Manuel Gomes</v>
      </c>
      <c r="F49" s="1" t="str">
        <f>IFERROR((VLOOKUP(B49,INSCRITOS!A:F,6,0)),"")</f>
        <v>M</v>
      </c>
      <c r="G49" s="5" t="str">
        <f>IFERROR((VLOOKUP(B49,INSCRITOS!A:H,8,0)),"")</f>
        <v>Sport Lisboa e Benfica</v>
      </c>
      <c r="H49" s="78">
        <v>1.3344907407407409E-3</v>
      </c>
      <c r="I49" s="49">
        <v>91</v>
      </c>
    </row>
    <row r="50" spans="1:9" ht="18" customHeight="1" x14ac:dyDescent="0.25">
      <c r="A50" s="1">
        <v>13</v>
      </c>
      <c r="B50" s="31">
        <v>5333</v>
      </c>
      <c r="C50" s="1">
        <f>IFERROR((VLOOKUP(B50,INSCRITOS!A:B,2,0)),"")</f>
        <v>0</v>
      </c>
      <c r="D50" s="1" t="str">
        <f>IFERROR((VLOOKUP(B50,INSCRITOS!A:C,3,0)),"")</f>
        <v>INF</v>
      </c>
      <c r="E50" s="5" t="str">
        <f>IFERROR((VLOOKUP(B50,INSCRITOS!A:D,4,0)),"")</f>
        <v>Diogo Contreiras</v>
      </c>
      <c r="F50" s="1" t="str">
        <f>IFERROR((VLOOKUP(B50,INSCRITOS!A:F,6,0)),"")</f>
        <v>M</v>
      </c>
      <c r="G50" s="5" t="str">
        <f>IFERROR((VLOOKUP(B50,INSCRITOS!A:H,8,0)),"")</f>
        <v>Outsystems Olímpico de Oeiras/ Não federado</v>
      </c>
      <c r="H50" s="78">
        <v>1.2870370370370373E-3</v>
      </c>
      <c r="I50" s="49"/>
    </row>
    <row r="51" spans="1:9" ht="18" customHeight="1" x14ac:dyDescent="0.25">
      <c r="A51" s="1">
        <v>14</v>
      </c>
      <c r="B51" s="31">
        <v>965</v>
      </c>
      <c r="C51" s="1">
        <f>IFERROR((VLOOKUP(B51,INSCRITOS!A:B,2,0)),"")</f>
        <v>104103</v>
      </c>
      <c r="D51" s="1" t="str">
        <f>IFERROR((VLOOKUP(B51,INSCRITOS!A:C,3,0)),"")</f>
        <v>INF</v>
      </c>
      <c r="E51" s="5" t="str">
        <f>IFERROR((VLOOKUP(B51,INSCRITOS!A:D,4,0)),"")</f>
        <v>Nuno Fernandes</v>
      </c>
      <c r="F51" s="1" t="str">
        <f>IFERROR((VLOOKUP(B51,INSCRITOS!A:F,6,0)),"")</f>
        <v>M</v>
      </c>
      <c r="G51" s="5" t="str">
        <f>IFERROR((VLOOKUP(B51,INSCRITOS!A:H,8,0)),"")</f>
        <v>Peniche A. C.</v>
      </c>
      <c r="H51" s="78">
        <v>1.3240740740740741E-3</v>
      </c>
      <c r="I51" s="49">
        <v>90</v>
      </c>
    </row>
    <row r="52" spans="1:9" ht="18" customHeight="1" x14ac:dyDescent="0.25">
      <c r="A52" s="1">
        <v>15</v>
      </c>
      <c r="B52" s="31">
        <v>1086</v>
      </c>
      <c r="C52" s="1">
        <f>IFERROR((VLOOKUP(B52,INSCRITOS!A:B,2,0)),"")</f>
        <v>105872</v>
      </c>
      <c r="D52" s="1" t="str">
        <f>IFERROR((VLOOKUP(B52,INSCRITOS!A:C,3,0)),"")</f>
        <v>INF</v>
      </c>
      <c r="E52" s="5" t="str">
        <f>IFERROR((VLOOKUP(B52,INSCRITOS!A:D,4,0)),"")</f>
        <v>Rodrigo Gato</v>
      </c>
      <c r="F52" s="1" t="str">
        <f>IFERROR((VLOOKUP(B52,INSCRITOS!A:F,6,0)),"")</f>
        <v>M</v>
      </c>
      <c r="G52" s="5" t="str">
        <f>IFERROR((VLOOKUP(B52,INSCRITOS!A:H,8,0)),"")</f>
        <v>Clube de Natação da Amadora</v>
      </c>
      <c r="H52" s="78">
        <v>1.2731481481481483E-3</v>
      </c>
      <c r="I52" s="49">
        <v>89</v>
      </c>
    </row>
    <row r="53" spans="1:9" ht="18" customHeight="1" x14ac:dyDescent="0.25">
      <c r="A53" s="1">
        <v>16</v>
      </c>
      <c r="B53" s="31">
        <v>246</v>
      </c>
      <c r="C53" s="1">
        <f>IFERROR((VLOOKUP(B53,INSCRITOS!A:B,2,0)),"")</f>
        <v>104198</v>
      </c>
      <c r="D53" s="1" t="str">
        <f>IFERROR((VLOOKUP(B53,INSCRITOS!A:C,3,0)),"")</f>
        <v>INF</v>
      </c>
      <c r="E53" s="5" t="str">
        <f>IFERROR((VLOOKUP(B53,INSCRITOS!A:D,4,0)),"")</f>
        <v>Tiago Ferreira</v>
      </c>
      <c r="F53" s="1" t="str">
        <f>IFERROR((VLOOKUP(B53,INSCRITOS!A:F,6,0)),"")</f>
        <v>M</v>
      </c>
      <c r="G53" s="5" t="str">
        <f>IFERROR((VLOOKUP(B53,INSCRITOS!A:H,8,0)),"")</f>
        <v>Sport Lisboa e Benfica</v>
      </c>
      <c r="H53" s="78">
        <v>1.3379629629629629E-3</v>
      </c>
      <c r="I53" s="49">
        <v>88</v>
      </c>
    </row>
    <row r="54" spans="1:9" ht="18" customHeight="1" x14ac:dyDescent="0.25">
      <c r="A54" s="1">
        <v>17</v>
      </c>
      <c r="B54" s="31">
        <v>954</v>
      </c>
      <c r="C54" s="1">
        <f>IFERROR((VLOOKUP(B54,INSCRITOS!A:B,2,0)),"")</f>
        <v>105294</v>
      </c>
      <c r="D54" s="1" t="str">
        <f>IFERROR((VLOOKUP(B54,INSCRITOS!A:C,3,0)),"")</f>
        <v>INF</v>
      </c>
      <c r="E54" s="5" t="str">
        <f>IFERROR((VLOOKUP(B54,INSCRITOS!A:D,4,0)),"")</f>
        <v>Bernardo Almeida</v>
      </c>
      <c r="F54" s="1" t="str">
        <f>IFERROR((VLOOKUP(B54,INSCRITOS!A:F,6,0)),"")</f>
        <v>M</v>
      </c>
      <c r="G54" s="5" t="str">
        <f>IFERROR((VLOOKUP(B54,INSCRITOS!A:H,8,0)),"")</f>
        <v>CCDSintrense</v>
      </c>
      <c r="H54" s="78">
        <v>1.4155092592592589E-3</v>
      </c>
      <c r="I54" s="49">
        <v>87</v>
      </c>
    </row>
    <row r="55" spans="1:9" ht="18" customHeight="1" x14ac:dyDescent="0.25">
      <c r="A55" s="1">
        <v>18</v>
      </c>
      <c r="B55" s="31">
        <v>1410</v>
      </c>
      <c r="C55" s="1">
        <f>IFERROR((VLOOKUP(B55,INSCRITOS!A:B,2,0)),"")</f>
        <v>106409</v>
      </c>
      <c r="D55" s="1" t="str">
        <f>IFERROR((VLOOKUP(B55,INSCRITOS!A:C,3,0)),"")</f>
        <v>INF</v>
      </c>
      <c r="E55" s="5" t="str">
        <f>IFERROR((VLOOKUP(B55,INSCRITOS!A:D,4,0)),"")</f>
        <v xml:space="preserve">Guilherme Rebelo </v>
      </c>
      <c r="F55" s="1" t="str">
        <f>IFERROR((VLOOKUP(B55,INSCRITOS!A:F,6,0)),"")</f>
        <v>M</v>
      </c>
      <c r="G55" s="5" t="str">
        <f>IFERROR((VLOOKUP(B55,INSCRITOS!A:H,8,0)),"")</f>
        <v>Pimpões Triatlo</v>
      </c>
      <c r="H55" s="78">
        <v>1.2870370370370373E-3</v>
      </c>
      <c r="I55" s="49">
        <v>86</v>
      </c>
    </row>
    <row r="56" spans="1:9" ht="18" customHeight="1" x14ac:dyDescent="0.25">
      <c r="A56" s="1">
        <v>19</v>
      </c>
      <c r="B56" s="31">
        <v>5325</v>
      </c>
      <c r="C56" s="1">
        <f>IFERROR((VLOOKUP(B56,INSCRITOS!A:B,2,0)),"")</f>
        <v>105088</v>
      </c>
      <c r="D56" s="1" t="str">
        <f>IFERROR((VLOOKUP(B56,INSCRITOS!A:C,3,0)),"")</f>
        <v>INF</v>
      </c>
      <c r="E56" s="5" t="str">
        <f>IFERROR((VLOOKUP(B56,INSCRITOS!A:D,4,0)),"")</f>
        <v>Francisco Barreiro</v>
      </c>
      <c r="F56" s="1" t="str">
        <f>IFERROR((VLOOKUP(B56,INSCRITOS!A:F,6,0)),"")</f>
        <v>M</v>
      </c>
      <c r="G56" s="5" t="str">
        <f>IFERROR((VLOOKUP(B56,INSCRITOS!A:H,8,0)),"")</f>
        <v>Clube de Natação da Amadora</v>
      </c>
      <c r="H56" s="78">
        <v>1.3310185185185185E-3</v>
      </c>
      <c r="I56" s="49">
        <v>85</v>
      </c>
    </row>
    <row r="57" spans="1:9" ht="18" customHeight="1" x14ac:dyDescent="0.25">
      <c r="A57" s="1">
        <v>19</v>
      </c>
      <c r="B57" s="31">
        <v>5335</v>
      </c>
      <c r="C57" s="1">
        <f>IFERROR((VLOOKUP(B57,INSCRITOS!A:B,2,0)),"")</f>
        <v>106216</v>
      </c>
      <c r="D57" s="1" t="str">
        <f>IFERROR((VLOOKUP(B57,INSCRITOS!A:C,3,0)),"")</f>
        <v>INF</v>
      </c>
      <c r="E57" s="5" t="str">
        <f>IFERROR((VLOOKUP(B57,INSCRITOS!A:D,4,0)),"")</f>
        <v>Martim Magalhães</v>
      </c>
      <c r="F57" s="1" t="str">
        <f>IFERROR((VLOOKUP(B57,INSCRITOS!A:F,6,0)),"")</f>
        <v>M</v>
      </c>
      <c r="G57" s="5" t="str">
        <f>IFERROR((VLOOKUP(B57,INSCRITOS!A:H,8,0)),"")</f>
        <v>Outsystems Olímpico de Oeiras</v>
      </c>
      <c r="H57" s="78">
        <v>1.451388888888889E-3</v>
      </c>
      <c r="I57" s="49">
        <v>84</v>
      </c>
    </row>
    <row r="58" spans="1:9" ht="18" customHeight="1" x14ac:dyDescent="0.25">
      <c r="A58" s="1">
        <v>19</v>
      </c>
      <c r="B58" s="31">
        <v>56</v>
      </c>
      <c r="C58" s="1">
        <f>IFERROR((VLOOKUP(B58,INSCRITOS!A:B,2,0)),"")</f>
        <v>106595</v>
      </c>
      <c r="D58" s="1" t="str">
        <f>IFERROR((VLOOKUP(B58,INSCRITOS!A:C,3,0)),"")</f>
        <v>INF</v>
      </c>
      <c r="E58" s="5" t="str">
        <f>IFERROR((VLOOKUP(B58,INSCRITOS!A:D,4,0)),"")</f>
        <v>Miguel Boialvo</v>
      </c>
      <c r="F58" s="1" t="str">
        <f>IFERROR((VLOOKUP(B58,INSCRITOS!A:F,6,0)),"")</f>
        <v>M</v>
      </c>
      <c r="G58" s="5" t="str">
        <f>IFERROR((VLOOKUP(B58,INSCRITOS!A:H,8,0)),"")</f>
        <v>Outsystems Olímpico de Oeiras</v>
      </c>
      <c r="H58" s="78">
        <v>1.2534722222222222E-3</v>
      </c>
      <c r="I58" s="49">
        <v>83</v>
      </c>
    </row>
    <row r="59" spans="1:9" ht="18" customHeight="1" x14ac:dyDescent="0.25">
      <c r="A59" s="1">
        <v>20</v>
      </c>
      <c r="B59" s="31">
        <v>1428</v>
      </c>
      <c r="C59" s="1">
        <f>IFERROR((VLOOKUP(B59,INSCRITOS!A:B,2,0)),"")</f>
        <v>106529</v>
      </c>
      <c r="D59" s="1" t="str">
        <f>IFERROR((VLOOKUP(B59,INSCRITOS!A:C,3,0)),"")</f>
        <v>INF</v>
      </c>
      <c r="E59" s="5" t="str">
        <f>IFERROR((VLOOKUP(B59,INSCRITOS!A:D,4,0)),"")</f>
        <v>Gonçalo Martiniano</v>
      </c>
      <c r="F59" s="1" t="str">
        <f>IFERROR((VLOOKUP(B59,INSCRITOS!A:F,6,0)),"")</f>
        <v>M</v>
      </c>
      <c r="G59" s="5" t="str">
        <f>IFERROR((VLOOKUP(B59,INSCRITOS!A:H,8,0)),"")</f>
        <v>Peniche A. C.</v>
      </c>
      <c r="H59" s="78">
        <v>1.5555555555555557E-3</v>
      </c>
      <c r="I59" s="49">
        <v>82</v>
      </c>
    </row>
    <row r="60" spans="1:9" ht="18" customHeight="1" x14ac:dyDescent="0.25">
      <c r="A60" s="1">
        <v>21</v>
      </c>
      <c r="B60" s="31">
        <v>5317</v>
      </c>
      <c r="C60" s="1">
        <f>IFERROR((VLOOKUP(B60,INSCRITOS!A:B,2,0)),"")</f>
        <v>0</v>
      </c>
      <c r="D60" s="1" t="str">
        <f>IFERROR((VLOOKUP(B60,INSCRITOS!A:C,3,0)),"")</f>
        <v>INF</v>
      </c>
      <c r="E60" s="5" t="str">
        <f>IFERROR((VLOOKUP(B60,INSCRITOS!A:D,4,0)),"")</f>
        <v>Guilherme Pereira</v>
      </c>
      <c r="F60" s="1" t="str">
        <f>IFERROR((VLOOKUP(B60,INSCRITOS!A:F,6,0)),"")</f>
        <v>M</v>
      </c>
      <c r="G60" s="5" t="str">
        <f>IFERROR((VLOOKUP(B60,INSCRITOS!A:H,8,0)),"")</f>
        <v>Clube de Natação da Amadora/ Não federado</v>
      </c>
      <c r="H60" s="78">
        <v>1.6712962962962964E-3</v>
      </c>
      <c r="I60" s="49"/>
    </row>
    <row r="61" spans="1:9" ht="18" customHeight="1" x14ac:dyDescent="0.25">
      <c r="A61" s="1">
        <v>22</v>
      </c>
      <c r="B61" s="31">
        <v>5324</v>
      </c>
      <c r="C61" s="1">
        <f>IFERROR((VLOOKUP(B61,INSCRITOS!A:B,2,0)),"")</f>
        <v>0</v>
      </c>
      <c r="D61" s="1" t="str">
        <f>IFERROR((VLOOKUP(B61,INSCRITOS!A:C,3,0)),"")</f>
        <v>INF</v>
      </c>
      <c r="E61" s="5" t="str">
        <f>IFERROR((VLOOKUP(B61,INSCRITOS!A:D,4,0)),"")</f>
        <v>Samuel Parisot</v>
      </c>
      <c r="F61" s="1" t="str">
        <f>IFERROR((VLOOKUP(B61,INSCRITOS!A:F,6,0)),"")</f>
        <v>M</v>
      </c>
      <c r="G61" s="5" t="str">
        <f>IFERROR((VLOOKUP(B61,INSCRITOS!A:H,8,0)),"")</f>
        <v>Clube de Natação da Amadora/ Não federado</v>
      </c>
      <c r="H61" s="78">
        <v>1.2638888888888888E-3</v>
      </c>
      <c r="I61" s="49"/>
    </row>
    <row r="62" spans="1:9" ht="18" customHeight="1" x14ac:dyDescent="0.25">
      <c r="A62" s="2"/>
      <c r="C62" s="2"/>
      <c r="D62" s="2"/>
      <c r="F62" s="2"/>
      <c r="I62" s="9"/>
    </row>
    <row r="63" spans="1:9" ht="18" customHeight="1" x14ac:dyDescent="0.25">
      <c r="A63" s="2"/>
      <c r="C63" s="2"/>
      <c r="D63" s="2"/>
      <c r="F63" s="2"/>
      <c r="I63" s="9"/>
    </row>
    <row r="64" spans="1:9" ht="18" customHeight="1" x14ac:dyDescent="0.25">
      <c r="A64" s="24" t="s">
        <v>14</v>
      </c>
      <c r="B64" s="24"/>
      <c r="C64" s="24"/>
      <c r="D64" s="24"/>
      <c r="E64" s="24"/>
      <c r="F64" s="24"/>
      <c r="G64" s="24"/>
      <c r="I64" s="24"/>
    </row>
    <row r="65" spans="1:1010" ht="18" customHeight="1" x14ac:dyDescent="0.25">
      <c r="A65" s="4" t="s">
        <v>9</v>
      </c>
      <c r="B65" s="20" t="s">
        <v>10</v>
      </c>
      <c r="C65" s="4" t="s">
        <v>1</v>
      </c>
      <c r="D65" s="4" t="s">
        <v>2</v>
      </c>
      <c r="E65" s="4" t="s">
        <v>3</v>
      </c>
      <c r="F65" s="4" t="s">
        <v>5</v>
      </c>
      <c r="G65" s="4" t="s">
        <v>7</v>
      </c>
      <c r="H65" s="76" t="s">
        <v>120</v>
      </c>
      <c r="I65" s="55" t="s">
        <v>11</v>
      </c>
    </row>
    <row r="66" spans="1:1010" ht="18" customHeight="1" x14ac:dyDescent="0.25">
      <c r="A66" s="1">
        <v>1</v>
      </c>
      <c r="B66" s="30">
        <v>364</v>
      </c>
      <c r="C66" s="1">
        <f>IFERROR((VLOOKUP(B66,INSCRITOS!A:B,2,0)),"")</f>
        <v>104274</v>
      </c>
      <c r="D66" s="1" t="str">
        <f>IFERROR((VLOOKUP(B66,INSCRITOS!A:C,3,0)),"")</f>
        <v>INF</v>
      </c>
      <c r="E66" s="5" t="str">
        <f>IFERROR((VLOOKUP(B66,INSCRITOS!A:D,4,0)),"")</f>
        <v>Zofie Pacheco</v>
      </c>
      <c r="F66" s="1" t="str">
        <f>IFERROR((VLOOKUP(B66,INSCRITOS!A:F,6,0)),"")</f>
        <v>F</v>
      </c>
      <c r="G66" s="5" t="str">
        <f>IFERROR((VLOOKUP(B66,INSCRITOS!A:H,8,0)),"")</f>
        <v>Peniche A. C.</v>
      </c>
      <c r="H66" s="78">
        <v>1.0243055555555556E-3</v>
      </c>
      <c r="I66" s="49">
        <v>100</v>
      </c>
    </row>
    <row r="67" spans="1:1010" ht="18" customHeight="1" x14ac:dyDescent="0.25">
      <c r="A67" s="1">
        <v>2</v>
      </c>
      <c r="B67" s="30">
        <v>484</v>
      </c>
      <c r="C67" s="1">
        <f>IFERROR((VLOOKUP(B67,INSCRITOS!A:B,2,0)),"")</f>
        <v>105068</v>
      </c>
      <c r="D67" s="1" t="str">
        <f>IFERROR((VLOOKUP(B67,INSCRITOS!A:C,3,0)),"")</f>
        <v>INF</v>
      </c>
      <c r="E67" s="5" t="str">
        <f>IFERROR((VLOOKUP(B67,INSCRITOS!A:D,4,0)),"")</f>
        <v>Lara Santos</v>
      </c>
      <c r="F67" s="1" t="str">
        <f>IFERROR((VLOOKUP(B67,INSCRITOS!A:F,6,0)),"")</f>
        <v>F</v>
      </c>
      <c r="G67" s="5" t="str">
        <f>IFERROR((VLOOKUP(B67,INSCRITOS!A:H,8,0)),"")</f>
        <v>Alhandra Sporting Club</v>
      </c>
      <c r="H67" s="78">
        <v>1.0451388888888889E-3</v>
      </c>
      <c r="I67" s="49">
        <v>99</v>
      </c>
    </row>
    <row r="68" spans="1:1010" ht="18" customHeight="1" x14ac:dyDescent="0.25">
      <c r="A68" s="1">
        <v>3</v>
      </c>
      <c r="B68" s="30">
        <v>5349</v>
      </c>
      <c r="C68" s="1">
        <f>IFERROR((VLOOKUP(B68,INSCRITOS!A:B,2,0)),"")</f>
        <v>0</v>
      </c>
      <c r="D68" s="1" t="str">
        <f>IFERROR((VLOOKUP(B68,INSCRITOS!A:C,3,0)),"")</f>
        <v>INF</v>
      </c>
      <c r="E68" s="5" t="str">
        <f>IFERROR((VLOOKUP(B68,INSCRITOS!A:D,4,0)),"")</f>
        <v>Bianca Mendes</v>
      </c>
      <c r="F68" s="1" t="str">
        <f>IFERROR((VLOOKUP(B68,INSCRITOS!A:F,6,0)),"")</f>
        <v>F</v>
      </c>
      <c r="G68" s="5" t="str">
        <f>IFERROR((VLOOKUP(B68,INSCRITOS!A:H,8,0)),"")</f>
        <v>Peniche A.C./ Não federado</v>
      </c>
      <c r="H68" s="78">
        <v>1.0335648148148148E-3</v>
      </c>
      <c r="I68" s="49"/>
    </row>
    <row r="69" spans="1:1010" ht="18" customHeight="1" x14ac:dyDescent="0.25">
      <c r="A69" s="1">
        <v>4</v>
      </c>
      <c r="B69" s="30">
        <v>5347</v>
      </c>
      <c r="C69" s="1">
        <f>IFERROR((VLOOKUP(B69,INSCRITOS!A:B,2,0)),"")</f>
        <v>0</v>
      </c>
      <c r="D69" s="1" t="str">
        <f>IFERROR((VLOOKUP(B69,INSCRITOS!A:C,3,0)),"")</f>
        <v>INF</v>
      </c>
      <c r="E69" s="5" t="str">
        <f>IFERROR((VLOOKUP(B69,INSCRITOS!A:D,4,0)),"")</f>
        <v>Bárbara Mendes</v>
      </c>
      <c r="F69" s="1" t="str">
        <f>IFERROR((VLOOKUP(B69,INSCRITOS!A:F,6,0)),"")</f>
        <v>F</v>
      </c>
      <c r="G69" s="5" t="str">
        <f>IFERROR((VLOOKUP(B69,INSCRITOS!A:H,8,0)),"")</f>
        <v>Peniche A.C./ Não federado</v>
      </c>
      <c r="H69" s="78">
        <v>1.031712962962963E-3</v>
      </c>
      <c r="I69" s="49"/>
    </row>
    <row r="70" spans="1:1010" ht="18" customHeight="1" x14ac:dyDescent="0.25">
      <c r="A70" s="1">
        <v>5</v>
      </c>
      <c r="B70" s="30">
        <v>251</v>
      </c>
      <c r="C70" s="1">
        <f>IFERROR((VLOOKUP(B70,INSCRITOS!A:B,2,0)),"")</f>
        <v>104200</v>
      </c>
      <c r="D70" s="1" t="str">
        <f>IFERROR((VLOOKUP(B70,INSCRITOS!A:C,3,0)),"")</f>
        <v>INF</v>
      </c>
      <c r="E70" s="5" t="str">
        <f>IFERROR((VLOOKUP(B70,INSCRITOS!A:D,4,0)),"")</f>
        <v>Rita Prudencio</v>
      </c>
      <c r="F70" s="1" t="str">
        <f>IFERROR((VLOOKUP(B70,INSCRITOS!A:F,6,0)),"")</f>
        <v>F</v>
      </c>
      <c r="G70" s="5" t="str">
        <f>IFERROR((VLOOKUP(B70,INSCRITOS!A:H,8,0)),"")</f>
        <v>Sport Lisboa e Benfica</v>
      </c>
      <c r="H70" s="78">
        <v>1.2199074074074074E-3</v>
      </c>
      <c r="I70" s="49">
        <v>98</v>
      </c>
    </row>
    <row r="71" spans="1:1010" ht="18" customHeight="1" x14ac:dyDescent="0.25">
      <c r="A71" s="1">
        <v>6</v>
      </c>
      <c r="B71" s="30">
        <v>1396</v>
      </c>
      <c r="C71" s="1">
        <f>IFERROR((VLOOKUP(B71,INSCRITOS!A:B,2,0)),"")</f>
        <v>106343</v>
      </c>
      <c r="D71" s="1" t="str">
        <f>IFERROR((VLOOKUP(B71,INSCRITOS!A:C,3,0)),"")</f>
        <v>INF</v>
      </c>
      <c r="E71" s="5" t="str">
        <f>IFERROR((VLOOKUP(B71,INSCRITOS!A:D,4,0)),"")</f>
        <v>Gabriela Ribeiro</v>
      </c>
      <c r="F71" s="1" t="str">
        <f>IFERROR((VLOOKUP(B71,INSCRITOS!A:F,6,0)),"")</f>
        <v>F</v>
      </c>
      <c r="G71" s="5" t="str">
        <f>IFERROR((VLOOKUP(B71,INSCRITOS!A:H,8,0)),"")</f>
        <v>Outsystems Olímpico de Oeiras</v>
      </c>
      <c r="H71" s="78">
        <v>1.2766203703703705E-3</v>
      </c>
      <c r="I71" s="49">
        <v>97</v>
      </c>
    </row>
    <row r="72" spans="1:1010" ht="18" customHeight="1" x14ac:dyDescent="0.25">
      <c r="A72" s="1">
        <v>7</v>
      </c>
      <c r="B72" s="30">
        <v>940</v>
      </c>
      <c r="C72" s="1">
        <f>IFERROR((VLOOKUP(B72,INSCRITOS!A:B,2,0)),"")</f>
        <v>104692</v>
      </c>
      <c r="D72" s="1" t="str">
        <f>IFERROR((VLOOKUP(B72,INSCRITOS!A:C,3,0)),"")</f>
        <v>INF</v>
      </c>
      <c r="E72" s="5" t="str">
        <f>IFERROR((VLOOKUP(B72,INSCRITOS!A:D,4,0)),"")</f>
        <v>Gabriela Santos</v>
      </c>
      <c r="F72" s="1" t="str">
        <f>IFERROR((VLOOKUP(B72,INSCRITOS!A:F,6,0)),"")</f>
        <v>F</v>
      </c>
      <c r="G72" s="5" t="str">
        <f>IFERROR((VLOOKUP(B72,INSCRITOS!A:H,8,0)),"")</f>
        <v>Sport Lisboa e Benfica</v>
      </c>
      <c r="H72" s="78">
        <v>1.2386574074074075E-3</v>
      </c>
      <c r="I72" s="49">
        <v>96</v>
      </c>
    </row>
    <row r="73" spans="1:1010" ht="18" customHeight="1" x14ac:dyDescent="0.25">
      <c r="A73" s="1">
        <v>8</v>
      </c>
      <c r="B73" s="30">
        <v>561</v>
      </c>
      <c r="C73" s="1">
        <f>IFERROR((VLOOKUP(B73,INSCRITOS!A:B,2,0)),"")</f>
        <v>104447</v>
      </c>
      <c r="D73" s="1" t="str">
        <f>IFERROR((VLOOKUP(B73,INSCRITOS!A:C,3,0)),"")</f>
        <v>INF</v>
      </c>
      <c r="E73" s="5" t="str">
        <f>IFERROR((VLOOKUP(B73,INSCRITOS!A:D,4,0)),"")</f>
        <v>Catarina Silva</v>
      </c>
      <c r="F73" s="1" t="str">
        <f>IFERROR((VLOOKUP(B73,INSCRITOS!A:F,6,0)),"")</f>
        <v>F</v>
      </c>
      <c r="G73" s="5" t="str">
        <f>IFERROR((VLOOKUP(B73,INSCRITOS!A:H,8,0)),"")</f>
        <v>SFRAA TRIATLO</v>
      </c>
      <c r="H73" s="78">
        <v>1.2210648148148148E-3</v>
      </c>
      <c r="I73" s="49">
        <v>95</v>
      </c>
    </row>
    <row r="74" spans="1:1010" ht="18" customHeight="1" x14ac:dyDescent="0.25">
      <c r="A74" s="1">
        <v>9</v>
      </c>
      <c r="B74" s="30">
        <v>475</v>
      </c>
      <c r="C74" s="1">
        <f>IFERROR((VLOOKUP(B74,INSCRITOS!A:B,2,0)),"")</f>
        <v>105054</v>
      </c>
      <c r="D74" s="1" t="str">
        <f>IFERROR((VLOOKUP(B74,INSCRITOS!A:C,3,0)),"")</f>
        <v>INF</v>
      </c>
      <c r="E74" s="5" t="str">
        <f>IFERROR((VLOOKUP(B74,INSCRITOS!A:D,4,0)),"")</f>
        <v>Mariana MacKay</v>
      </c>
      <c r="F74" s="1" t="str">
        <f>IFERROR((VLOOKUP(B74,INSCRITOS!A:F,6,0)),"")</f>
        <v>F</v>
      </c>
      <c r="G74" s="5" t="str">
        <f>IFERROR((VLOOKUP(B74,INSCRITOS!A:H,8,0)),"")</f>
        <v>Sporting Clube de Portugal</v>
      </c>
      <c r="H74" s="78">
        <v>1.3122685185185188E-3</v>
      </c>
      <c r="I74" s="49">
        <v>94</v>
      </c>
    </row>
    <row r="75" spans="1:1010" ht="18" customHeight="1" x14ac:dyDescent="0.25">
      <c r="A75" s="1">
        <v>10</v>
      </c>
      <c r="B75" s="30">
        <v>90</v>
      </c>
      <c r="C75" s="1">
        <f>IFERROR((VLOOKUP(B75,INSCRITOS!A:B,2,0)),"")</f>
        <v>106629</v>
      </c>
      <c r="D75" s="1" t="str">
        <f>IFERROR((VLOOKUP(B75,INSCRITOS!A:C,3,0)),"")</f>
        <v>INF</v>
      </c>
      <c r="E75" s="5" t="str">
        <f>IFERROR((VLOOKUP(B75,INSCRITOS!A:D,4,0)),"")</f>
        <v>Jéssica Joaninho</v>
      </c>
      <c r="F75" s="1" t="str">
        <f>IFERROR((VLOOKUP(B75,INSCRITOS!A:F,6,0)),"")</f>
        <v>F</v>
      </c>
      <c r="G75" s="5" t="str">
        <f>IFERROR((VLOOKUP(B75,INSCRITOS!A:H,8,0)),"")</f>
        <v>SFRAA TRIATLO</v>
      </c>
      <c r="H75" s="78">
        <v>1.4421296296296298E-3</v>
      </c>
      <c r="I75" s="49">
        <v>93</v>
      </c>
    </row>
    <row r="76" spans="1:1010" ht="18" customHeight="1" x14ac:dyDescent="0.25">
      <c r="A76" s="1">
        <v>11</v>
      </c>
      <c r="B76" s="30">
        <v>1081</v>
      </c>
      <c r="C76" s="1">
        <f>IFERROR((VLOOKUP(B76,INSCRITOS!A:B,2,0)),"")</f>
        <v>105851</v>
      </c>
      <c r="D76" s="1" t="str">
        <f>IFERROR((VLOOKUP(B76,INSCRITOS!A:C,3,0)),"")</f>
        <v>INF</v>
      </c>
      <c r="E76" s="5" t="str">
        <f>IFERROR((VLOOKUP(B76,INSCRITOS!A:D,4,0)),"")</f>
        <v>Leonor Roque</v>
      </c>
      <c r="F76" s="1" t="str">
        <f>IFERROR((VLOOKUP(B76,INSCRITOS!A:F,6,0)),"")</f>
        <v>F</v>
      </c>
      <c r="G76" s="5" t="str">
        <f>IFERROR((VLOOKUP(B76,INSCRITOS!A:H,8,0)),"")</f>
        <v>Sport Lisboa e Benfica</v>
      </c>
      <c r="H76" s="78">
        <v>1.5300925925925924E-3</v>
      </c>
      <c r="I76" s="49">
        <v>92</v>
      </c>
    </row>
    <row r="77" spans="1:1010" ht="18" customHeight="1" x14ac:dyDescent="0.25">
      <c r="A77" s="1">
        <v>12</v>
      </c>
      <c r="B77" s="30">
        <v>1127</v>
      </c>
      <c r="C77" s="1">
        <f>IFERROR((VLOOKUP(B77,INSCRITOS!A:B,2,0)),"")</f>
        <v>105932</v>
      </c>
      <c r="D77" s="1" t="str">
        <f>IFERROR((VLOOKUP(B77,INSCRITOS!A:C,3,0)),"")</f>
        <v>INF</v>
      </c>
      <c r="E77" s="5" t="str">
        <f>IFERROR((VLOOKUP(B77,INSCRITOS!A:D,4,0)),"")</f>
        <v>Ana Melnic</v>
      </c>
      <c r="F77" s="1" t="str">
        <f>IFERROR((VLOOKUP(B77,INSCRITOS!A:F,6,0)),"")</f>
        <v>F</v>
      </c>
      <c r="G77" s="5" t="str">
        <f>IFERROR((VLOOKUP(B77,INSCRITOS!A:H,8,0)),"")</f>
        <v>Clube de Natação da Amadora</v>
      </c>
      <c r="H77" s="78">
        <v>1.3831018518518517E-3</v>
      </c>
      <c r="I77" s="49">
        <v>91</v>
      </c>
    </row>
    <row r="78" spans="1:1010" ht="18" customHeight="1" x14ac:dyDescent="0.25">
      <c r="A78" s="1">
        <v>13</v>
      </c>
      <c r="B78" s="30">
        <v>5359</v>
      </c>
      <c r="C78" s="1">
        <f>IFERROR((VLOOKUP(B78,INSCRITOS!A:B,2,0)),"")</f>
        <v>0</v>
      </c>
      <c r="D78" s="1" t="str">
        <f>IFERROR((VLOOKUP(B78,INSCRITOS!A:C,3,0)),"")</f>
        <v>INF</v>
      </c>
      <c r="E78" s="5" t="str">
        <f>IFERROR((VLOOKUP(B78,INSCRITOS!A:D,4,0)),"")</f>
        <v>Carolina Santos</v>
      </c>
      <c r="F78" s="1" t="str">
        <f>IFERROR((VLOOKUP(B78,INSCRITOS!A:F,6,0)),"")</f>
        <v>F</v>
      </c>
      <c r="G78" s="5" t="str">
        <f>IFERROR((VLOOKUP(B78,INSCRITOS!A:H,8,0)),"")</f>
        <v>Peniche A.C./ Não federado</v>
      </c>
      <c r="H78" s="78">
        <v>1.6770833333333334E-3</v>
      </c>
      <c r="I78" s="49"/>
    </row>
    <row r="79" spans="1:1010" ht="18" customHeight="1" x14ac:dyDescent="0.25">
      <c r="A79" s="1">
        <v>14</v>
      </c>
      <c r="B79" s="30">
        <v>5334</v>
      </c>
      <c r="C79" s="1">
        <f>IFERROR((VLOOKUP(B79,INSCRITOS!A:B,2,0)),"")</f>
        <v>104299</v>
      </c>
      <c r="D79" s="1" t="str">
        <f>IFERROR((VLOOKUP(B79,INSCRITOS!A:C,3,0)),"")</f>
        <v>INF</v>
      </c>
      <c r="E79" s="5" t="str">
        <f>IFERROR((VLOOKUP(B79,INSCRITOS!A:D,4,0)),"")</f>
        <v>Mafalda Cabrita</v>
      </c>
      <c r="F79" s="1" t="str">
        <f>IFERROR((VLOOKUP(B79,INSCRITOS!A:F,6,0)),"")</f>
        <v>F</v>
      </c>
      <c r="G79" s="5" t="str">
        <f>IFERROR((VLOOKUP(B79,INSCRITOS!A:H,8,0)),"")</f>
        <v>Outsystems Olímpico de Oeiras</v>
      </c>
      <c r="H79" s="78">
        <v>1.5462962962962963E-3</v>
      </c>
      <c r="I79" s="49"/>
    </row>
    <row r="80" spans="1:1010" s="15" customFormat="1" ht="18" customHeight="1" x14ac:dyDescent="0.25">
      <c r="A80" s="11"/>
      <c r="B80" s="22"/>
      <c r="C80" s="11"/>
      <c r="D80" s="11"/>
      <c r="E80" s="12"/>
      <c r="F80" s="11"/>
      <c r="G80" s="12"/>
      <c r="H80" s="11"/>
      <c r="I80" s="11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IX80" s="12"/>
      <c r="IY80" s="12"/>
      <c r="IZ80" s="12"/>
      <c r="JA80" s="12"/>
      <c r="JB80" s="12"/>
      <c r="JC80" s="12"/>
      <c r="JD80" s="12"/>
      <c r="JE80" s="12"/>
      <c r="JF80" s="12"/>
      <c r="JG80" s="12"/>
      <c r="JH80" s="12"/>
      <c r="JI80" s="12"/>
      <c r="JJ80" s="12"/>
      <c r="JK80" s="12"/>
      <c r="JL80" s="12"/>
      <c r="JM80" s="12"/>
      <c r="JN80" s="12"/>
      <c r="JO80" s="12"/>
      <c r="JP80" s="12"/>
      <c r="JQ80" s="12"/>
      <c r="JR80" s="12"/>
      <c r="JS80" s="12"/>
      <c r="JT80" s="12"/>
      <c r="JU80" s="12"/>
      <c r="JV80" s="12"/>
      <c r="JW80" s="12"/>
      <c r="JX80" s="12"/>
      <c r="JY80" s="12"/>
      <c r="JZ80" s="12"/>
      <c r="KA80" s="12"/>
      <c r="KB80" s="12"/>
      <c r="KC80" s="12"/>
      <c r="KD80" s="12"/>
      <c r="KE80" s="12"/>
      <c r="KF80" s="12"/>
      <c r="KG80" s="12"/>
      <c r="KH80" s="12"/>
      <c r="KI80" s="12"/>
      <c r="KJ80" s="12"/>
      <c r="KK80" s="12"/>
      <c r="KL80" s="12"/>
      <c r="KM80" s="12"/>
      <c r="KN80" s="12"/>
      <c r="KO80" s="12"/>
      <c r="KP80" s="12"/>
      <c r="KQ80" s="12"/>
      <c r="KR80" s="12"/>
      <c r="KS80" s="12"/>
      <c r="KT80" s="12"/>
      <c r="KU80" s="12"/>
      <c r="KV80" s="12"/>
      <c r="KW80" s="12"/>
      <c r="KX80" s="12"/>
      <c r="KY80" s="12"/>
      <c r="KZ80" s="12"/>
      <c r="LA80" s="12"/>
      <c r="LB80" s="12"/>
      <c r="LC80" s="12"/>
      <c r="LD80" s="12"/>
      <c r="LE80" s="12"/>
      <c r="LF80" s="12"/>
      <c r="LG80" s="12"/>
      <c r="LH80" s="12"/>
      <c r="LI80" s="12"/>
      <c r="LJ80" s="12"/>
      <c r="LK80" s="12"/>
      <c r="LL80" s="12"/>
      <c r="LM80" s="12"/>
      <c r="LN80" s="12"/>
      <c r="LO80" s="12"/>
      <c r="LP80" s="12"/>
      <c r="LQ80" s="12"/>
      <c r="LR80" s="12"/>
      <c r="LS80" s="12"/>
      <c r="LT80" s="12"/>
      <c r="LU80" s="12"/>
      <c r="LV80" s="12"/>
      <c r="LW80" s="12"/>
      <c r="LX80" s="12"/>
      <c r="LY80" s="12"/>
      <c r="LZ80" s="12"/>
      <c r="MA80" s="12"/>
      <c r="MB80" s="12"/>
      <c r="MC80" s="12"/>
      <c r="MD80" s="12"/>
      <c r="ME80" s="12"/>
      <c r="MF80" s="12"/>
      <c r="MG80" s="12"/>
      <c r="MH80" s="12"/>
      <c r="MI80" s="12"/>
      <c r="MJ80" s="12"/>
      <c r="MK80" s="12"/>
      <c r="ML80" s="12"/>
      <c r="MM80" s="12"/>
      <c r="MN80" s="12"/>
      <c r="MO80" s="12"/>
      <c r="MP80" s="12"/>
      <c r="MQ80" s="12"/>
      <c r="MR80" s="12"/>
      <c r="MS80" s="12"/>
      <c r="MT80" s="12"/>
      <c r="MU80" s="12"/>
      <c r="MV80" s="12"/>
      <c r="MW80" s="12"/>
      <c r="MX80" s="12"/>
      <c r="MY80" s="12"/>
      <c r="MZ80" s="12"/>
      <c r="NA80" s="12"/>
      <c r="NB80" s="12"/>
      <c r="NC80" s="12"/>
      <c r="ND80" s="12"/>
      <c r="NE80" s="12"/>
      <c r="NF80" s="12"/>
      <c r="NG80" s="12"/>
      <c r="NH80" s="12"/>
      <c r="NI80" s="12"/>
      <c r="NJ80" s="12"/>
      <c r="NK80" s="12"/>
      <c r="NL80" s="12"/>
      <c r="NM80" s="12"/>
      <c r="NN80" s="12"/>
      <c r="NO80" s="12"/>
      <c r="NP80" s="12"/>
      <c r="NQ80" s="12"/>
      <c r="NR80" s="12"/>
      <c r="NS80" s="12"/>
      <c r="NT80" s="12"/>
      <c r="NU80" s="12"/>
      <c r="NV80" s="12"/>
      <c r="NW80" s="12"/>
      <c r="NX80" s="12"/>
      <c r="NY80" s="12"/>
      <c r="NZ80" s="12"/>
      <c r="OA80" s="12"/>
      <c r="OB80" s="12"/>
      <c r="OC80" s="12"/>
      <c r="OD80" s="12"/>
      <c r="OE80" s="12"/>
      <c r="OF80" s="12"/>
      <c r="OG80" s="12"/>
      <c r="OH80" s="12"/>
      <c r="OI80" s="12"/>
      <c r="OJ80" s="12"/>
      <c r="OK80" s="12"/>
      <c r="OL80" s="12"/>
      <c r="OM80" s="12"/>
      <c r="ON80" s="12"/>
      <c r="OO80" s="12"/>
      <c r="OP80" s="12"/>
      <c r="OQ80" s="12"/>
      <c r="OR80" s="12"/>
      <c r="OS80" s="12"/>
      <c r="OT80" s="12"/>
      <c r="OU80" s="12"/>
      <c r="OV80" s="12"/>
      <c r="OW80" s="12"/>
      <c r="OX80" s="12"/>
      <c r="OY80" s="12"/>
      <c r="OZ80" s="12"/>
      <c r="PA80" s="12"/>
      <c r="PB80" s="12"/>
      <c r="PC80" s="12"/>
      <c r="PD80" s="12"/>
      <c r="PE80" s="12"/>
      <c r="PF80" s="12"/>
      <c r="PG80" s="12"/>
      <c r="PH80" s="12"/>
      <c r="PI80" s="12"/>
      <c r="PJ80" s="12"/>
      <c r="PK80" s="12"/>
      <c r="PL80" s="12"/>
      <c r="PM80" s="12"/>
      <c r="PN80" s="12"/>
      <c r="PO80" s="12"/>
      <c r="PP80" s="12"/>
      <c r="PQ80" s="12"/>
      <c r="PR80" s="12"/>
      <c r="PS80" s="12"/>
      <c r="PT80" s="12"/>
      <c r="PU80" s="12"/>
      <c r="PV80" s="12"/>
      <c r="PW80" s="12"/>
      <c r="PX80" s="12"/>
      <c r="PY80" s="12"/>
      <c r="PZ80" s="12"/>
      <c r="QA80" s="12"/>
      <c r="QB80" s="12"/>
      <c r="QC80" s="12"/>
      <c r="QD80" s="12"/>
      <c r="QE80" s="12"/>
      <c r="QF80" s="12"/>
      <c r="QG80" s="12"/>
      <c r="QH80" s="12"/>
      <c r="QI80" s="12"/>
      <c r="QJ80" s="12"/>
      <c r="QK80" s="12"/>
      <c r="QL80" s="12"/>
      <c r="QM80" s="12"/>
      <c r="QN80" s="12"/>
      <c r="QO80" s="12"/>
      <c r="QP80" s="12"/>
      <c r="QQ80" s="12"/>
      <c r="QR80" s="12"/>
      <c r="QS80" s="12"/>
      <c r="QT80" s="12"/>
      <c r="QU80" s="12"/>
      <c r="QV80" s="12"/>
      <c r="QW80" s="12"/>
      <c r="QX80" s="12"/>
      <c r="QY80" s="12"/>
      <c r="QZ80" s="12"/>
      <c r="RA80" s="12"/>
      <c r="RB80" s="12"/>
      <c r="RC80" s="12"/>
      <c r="RD80" s="12"/>
      <c r="RE80" s="12"/>
      <c r="RF80" s="12"/>
      <c r="RG80" s="12"/>
      <c r="RH80" s="12"/>
      <c r="RI80" s="12"/>
      <c r="RJ80" s="12"/>
      <c r="RK80" s="12"/>
      <c r="RL80" s="12"/>
      <c r="RM80" s="12"/>
      <c r="RN80" s="12"/>
      <c r="RO80" s="12"/>
      <c r="RP80" s="12"/>
      <c r="RQ80" s="12"/>
      <c r="RR80" s="12"/>
      <c r="RS80" s="12"/>
      <c r="RT80" s="12"/>
      <c r="RU80" s="12"/>
      <c r="RV80" s="12"/>
      <c r="RW80" s="12"/>
      <c r="RX80" s="12"/>
      <c r="RY80" s="12"/>
      <c r="RZ80" s="12"/>
      <c r="SA80" s="12"/>
      <c r="SB80" s="12"/>
      <c r="SC80" s="12"/>
      <c r="SD80" s="12"/>
      <c r="SE80" s="12"/>
      <c r="SF80" s="12"/>
      <c r="SG80" s="12"/>
      <c r="SH80" s="12"/>
      <c r="SI80" s="12"/>
      <c r="SJ80" s="12"/>
      <c r="SK80" s="12"/>
      <c r="SL80" s="12"/>
      <c r="SM80" s="12"/>
      <c r="SN80" s="12"/>
      <c r="SO80" s="12"/>
      <c r="SP80" s="12"/>
      <c r="SQ80" s="12"/>
      <c r="SR80" s="12"/>
      <c r="SS80" s="12"/>
      <c r="ST80" s="12"/>
      <c r="SU80" s="12"/>
      <c r="SV80" s="12"/>
      <c r="SW80" s="12"/>
      <c r="SX80" s="12"/>
      <c r="SY80" s="12"/>
      <c r="SZ80" s="12"/>
      <c r="TA80" s="12"/>
      <c r="TB80" s="12"/>
      <c r="TC80" s="12"/>
      <c r="TD80" s="12"/>
      <c r="TE80" s="12"/>
      <c r="TF80" s="12"/>
      <c r="TG80" s="12"/>
      <c r="TH80" s="12"/>
      <c r="TI80" s="12"/>
      <c r="TJ80" s="12"/>
      <c r="TK80" s="12"/>
      <c r="TL80" s="12"/>
      <c r="TM80" s="12"/>
      <c r="TN80" s="12"/>
      <c r="TO80" s="12"/>
      <c r="TP80" s="12"/>
      <c r="TQ80" s="12"/>
      <c r="TR80" s="12"/>
      <c r="TS80" s="12"/>
      <c r="TT80" s="12"/>
      <c r="TU80" s="12"/>
      <c r="TV80" s="12"/>
      <c r="TW80" s="12"/>
      <c r="TX80" s="12"/>
      <c r="TY80" s="12"/>
      <c r="TZ80" s="12"/>
      <c r="UA80" s="12"/>
      <c r="UB80" s="12"/>
      <c r="UC80" s="12"/>
      <c r="UD80" s="12"/>
      <c r="UE80" s="12"/>
      <c r="UF80" s="12"/>
      <c r="UG80" s="12"/>
      <c r="UH80" s="12"/>
      <c r="UI80" s="12"/>
      <c r="UJ80" s="12"/>
      <c r="UK80" s="12"/>
      <c r="UL80" s="12"/>
      <c r="UM80" s="12"/>
      <c r="UN80" s="12"/>
      <c r="UO80" s="12"/>
      <c r="UP80" s="12"/>
      <c r="UQ80" s="12"/>
      <c r="UR80" s="12"/>
      <c r="US80" s="12"/>
      <c r="UT80" s="12"/>
      <c r="UU80" s="12"/>
      <c r="UV80" s="12"/>
      <c r="UW80" s="12"/>
      <c r="UX80" s="12"/>
      <c r="UY80" s="12"/>
      <c r="UZ80" s="12"/>
      <c r="VA80" s="12"/>
      <c r="VB80" s="12"/>
      <c r="VC80" s="12"/>
      <c r="VD80" s="12"/>
      <c r="VE80" s="12"/>
      <c r="VF80" s="12"/>
      <c r="VG80" s="12"/>
      <c r="VH80" s="12"/>
      <c r="VI80" s="12"/>
      <c r="VJ80" s="12"/>
      <c r="VK80" s="12"/>
      <c r="VL80" s="12"/>
      <c r="VM80" s="12"/>
      <c r="VN80" s="12"/>
      <c r="VO80" s="12"/>
      <c r="VP80" s="12"/>
      <c r="VQ80" s="12"/>
      <c r="VR80" s="12"/>
      <c r="VS80" s="12"/>
      <c r="VT80" s="12"/>
      <c r="VU80" s="12"/>
      <c r="VV80" s="12"/>
      <c r="VW80" s="12"/>
      <c r="VX80" s="12"/>
      <c r="VY80" s="12"/>
      <c r="VZ80" s="12"/>
      <c r="WA80" s="12"/>
      <c r="WB80" s="12"/>
      <c r="WC80" s="12"/>
      <c r="WD80" s="12"/>
      <c r="WE80" s="12"/>
      <c r="WF80" s="12"/>
      <c r="WG80" s="12"/>
      <c r="WH80" s="12"/>
      <c r="WI80" s="12"/>
      <c r="WJ80" s="12"/>
      <c r="WK80" s="12"/>
      <c r="WL80" s="12"/>
      <c r="WM80" s="12"/>
      <c r="WN80" s="12"/>
      <c r="WO80" s="12"/>
      <c r="WP80" s="12"/>
      <c r="WQ80" s="12"/>
      <c r="WR80" s="12"/>
      <c r="WS80" s="12"/>
      <c r="WT80" s="12"/>
      <c r="WU80" s="12"/>
      <c r="WV80" s="12"/>
      <c r="WW80" s="12"/>
      <c r="WX80" s="12"/>
      <c r="WY80" s="12"/>
      <c r="WZ80" s="12"/>
      <c r="XA80" s="12"/>
      <c r="XB80" s="12"/>
      <c r="XC80" s="12"/>
      <c r="XD80" s="12"/>
      <c r="XE80" s="12"/>
      <c r="XF80" s="12"/>
      <c r="XG80" s="12"/>
      <c r="XH80" s="12"/>
      <c r="XI80" s="12"/>
      <c r="XJ80" s="12"/>
      <c r="XK80" s="12"/>
      <c r="XL80" s="12"/>
      <c r="XM80" s="12"/>
      <c r="XN80" s="12"/>
      <c r="XO80" s="12"/>
      <c r="XP80" s="12"/>
      <c r="XQ80" s="12"/>
      <c r="XR80" s="12"/>
      <c r="XS80" s="12"/>
      <c r="XT80" s="12"/>
      <c r="XU80" s="12"/>
      <c r="XV80" s="12"/>
      <c r="XW80" s="12"/>
      <c r="XX80" s="12"/>
      <c r="XY80" s="12"/>
      <c r="XZ80" s="12"/>
      <c r="YA80" s="12"/>
      <c r="YB80" s="12"/>
      <c r="YC80" s="12"/>
      <c r="YD80" s="12"/>
      <c r="YE80" s="12"/>
      <c r="YF80" s="12"/>
      <c r="YG80" s="12"/>
      <c r="YH80" s="12"/>
      <c r="YI80" s="12"/>
      <c r="YJ80" s="12"/>
      <c r="YK80" s="12"/>
      <c r="YL80" s="12"/>
      <c r="YM80" s="12"/>
      <c r="YN80" s="12"/>
      <c r="YO80" s="12"/>
      <c r="YP80" s="12"/>
      <c r="YQ80" s="12"/>
      <c r="YR80" s="12"/>
      <c r="YS80" s="12"/>
      <c r="YT80" s="12"/>
      <c r="YU80" s="12"/>
      <c r="YV80" s="12"/>
      <c r="YW80" s="12"/>
      <c r="YX80" s="12"/>
      <c r="YY80" s="12"/>
      <c r="YZ80" s="12"/>
      <c r="ZA80" s="12"/>
      <c r="ZB80" s="12"/>
      <c r="ZC80" s="12"/>
      <c r="ZD80" s="12"/>
      <c r="ZE80" s="12"/>
      <c r="ZF80" s="12"/>
      <c r="ZG80" s="12"/>
      <c r="ZH80" s="12"/>
      <c r="ZI80" s="12"/>
      <c r="ZJ80" s="12"/>
      <c r="ZK80" s="12"/>
      <c r="ZL80" s="12"/>
      <c r="ZM80" s="12"/>
      <c r="ZN80" s="12"/>
      <c r="ZO80" s="12"/>
      <c r="ZP80" s="12"/>
      <c r="ZQ80" s="12"/>
      <c r="ZR80" s="12"/>
      <c r="ZS80" s="12"/>
      <c r="ZT80" s="12"/>
      <c r="ZU80" s="12"/>
      <c r="ZV80" s="12"/>
      <c r="ZW80" s="12"/>
      <c r="ZX80" s="12"/>
      <c r="ZY80" s="12"/>
      <c r="ZZ80" s="12"/>
      <c r="AAA80" s="12"/>
      <c r="AAB80" s="12"/>
      <c r="AAC80" s="12"/>
      <c r="AAD80" s="12"/>
      <c r="AAE80" s="12"/>
      <c r="AAF80" s="12"/>
      <c r="AAG80" s="12"/>
      <c r="AAH80" s="12"/>
      <c r="AAI80" s="12"/>
      <c r="AAJ80" s="12"/>
      <c r="AAK80" s="12"/>
      <c r="AAL80" s="12"/>
      <c r="AAM80" s="12"/>
      <c r="AAN80" s="12"/>
      <c r="AAO80" s="12"/>
      <c r="AAP80" s="12"/>
      <c r="AAQ80" s="12"/>
      <c r="AAR80" s="12"/>
      <c r="AAS80" s="12"/>
      <c r="AAT80" s="12"/>
      <c r="AAU80" s="12"/>
      <c r="AAV80" s="12"/>
      <c r="AAW80" s="12"/>
      <c r="AAX80" s="12"/>
      <c r="AAY80" s="12"/>
      <c r="AAZ80" s="12"/>
      <c r="ABA80" s="12"/>
      <c r="ABB80" s="12"/>
      <c r="ABC80" s="12"/>
      <c r="ABD80" s="12"/>
      <c r="ABE80" s="12"/>
      <c r="ABF80" s="12"/>
      <c r="ABG80" s="12"/>
      <c r="ABH80" s="12"/>
      <c r="ABI80" s="12"/>
      <c r="ABJ80" s="12"/>
      <c r="ABK80" s="12"/>
      <c r="ABL80" s="12"/>
      <c r="ABM80" s="12"/>
      <c r="ABN80" s="12"/>
      <c r="ABO80" s="12"/>
      <c r="ABP80" s="12"/>
      <c r="ABQ80" s="12"/>
      <c r="ABR80" s="12"/>
      <c r="ABS80" s="12"/>
      <c r="ABT80" s="12"/>
      <c r="ABU80" s="12"/>
      <c r="ABV80" s="12"/>
      <c r="ABW80" s="12"/>
      <c r="ABX80" s="12"/>
      <c r="ABY80" s="12"/>
      <c r="ABZ80" s="12"/>
      <c r="ACA80" s="12"/>
      <c r="ACB80" s="12"/>
      <c r="ACC80" s="12"/>
      <c r="ACD80" s="12"/>
      <c r="ACE80" s="12"/>
      <c r="ACF80" s="12"/>
      <c r="ACG80" s="12"/>
      <c r="ACH80" s="12"/>
      <c r="ACI80" s="12"/>
      <c r="ACJ80" s="12"/>
      <c r="ACK80" s="12"/>
      <c r="ACL80" s="12"/>
      <c r="ACM80" s="12"/>
      <c r="ACN80" s="12"/>
      <c r="ACO80" s="12"/>
      <c r="ACP80" s="12"/>
      <c r="ACQ80" s="12"/>
      <c r="ACR80" s="12"/>
      <c r="ACS80" s="12"/>
      <c r="ACT80" s="12"/>
      <c r="ACU80" s="12"/>
      <c r="ACV80" s="12"/>
      <c r="ACW80" s="12"/>
      <c r="ACX80" s="12"/>
      <c r="ACY80" s="12"/>
      <c r="ACZ80" s="12"/>
      <c r="ADA80" s="12"/>
      <c r="ADB80" s="12"/>
      <c r="ADC80" s="12"/>
      <c r="ADD80" s="12"/>
      <c r="ADE80" s="12"/>
      <c r="ADF80" s="12"/>
      <c r="ADG80" s="12"/>
      <c r="ADH80" s="12"/>
      <c r="ADI80" s="12"/>
      <c r="ADJ80" s="12"/>
      <c r="ADK80" s="12"/>
      <c r="ADL80" s="12"/>
      <c r="ADM80" s="12"/>
      <c r="ADN80" s="12"/>
      <c r="ADO80" s="12"/>
      <c r="ADP80" s="12"/>
      <c r="ADQ80" s="12"/>
      <c r="ADR80" s="12"/>
      <c r="ADS80" s="12"/>
      <c r="ADT80" s="12"/>
      <c r="ADU80" s="12"/>
      <c r="ADV80" s="12"/>
      <c r="ADW80" s="12"/>
      <c r="ADX80" s="12"/>
      <c r="ADY80" s="12"/>
      <c r="ADZ80" s="12"/>
      <c r="AEA80" s="12"/>
      <c r="AEB80" s="12"/>
      <c r="AEC80" s="12"/>
      <c r="AED80" s="12"/>
      <c r="AEE80" s="12"/>
      <c r="AEF80" s="12"/>
      <c r="AEG80" s="12"/>
      <c r="AEH80" s="12"/>
      <c r="AEI80" s="12"/>
      <c r="AEJ80" s="12"/>
      <c r="AEK80" s="12"/>
      <c r="AEL80" s="12"/>
      <c r="AEM80" s="12"/>
      <c r="AEN80" s="12"/>
      <c r="AEO80" s="12"/>
      <c r="AEP80" s="12"/>
      <c r="AEQ80" s="12"/>
      <c r="AER80" s="12"/>
      <c r="AES80" s="12"/>
      <c r="AET80" s="12"/>
      <c r="AEU80" s="12"/>
      <c r="AEV80" s="12"/>
      <c r="AEW80" s="12"/>
      <c r="AEX80" s="12"/>
      <c r="AEY80" s="12"/>
      <c r="AEZ80" s="12"/>
      <c r="AFA80" s="12"/>
      <c r="AFB80" s="12"/>
      <c r="AFC80" s="12"/>
      <c r="AFD80" s="12"/>
      <c r="AFE80" s="12"/>
      <c r="AFF80" s="12"/>
      <c r="AFG80" s="12"/>
      <c r="AFH80" s="12"/>
      <c r="AFI80" s="12"/>
      <c r="AFJ80" s="12"/>
      <c r="AFK80" s="12"/>
      <c r="AFL80" s="12"/>
      <c r="AFM80" s="12"/>
      <c r="AFN80" s="12"/>
      <c r="AFO80" s="12"/>
      <c r="AFP80" s="12"/>
      <c r="AFQ80" s="12"/>
      <c r="AFR80" s="12"/>
      <c r="AFS80" s="12"/>
      <c r="AFT80" s="12"/>
      <c r="AFU80" s="12"/>
      <c r="AFV80" s="12"/>
      <c r="AFW80" s="12"/>
      <c r="AFX80" s="12"/>
      <c r="AFY80" s="12"/>
      <c r="AFZ80" s="12"/>
      <c r="AGA80" s="12"/>
      <c r="AGB80" s="12"/>
      <c r="AGC80" s="12"/>
      <c r="AGD80" s="12"/>
      <c r="AGE80" s="12"/>
      <c r="AGF80" s="12"/>
      <c r="AGG80" s="12"/>
      <c r="AGH80" s="12"/>
      <c r="AGI80" s="12"/>
      <c r="AGJ80" s="12"/>
      <c r="AGK80" s="12"/>
      <c r="AGL80" s="12"/>
      <c r="AGM80" s="12"/>
      <c r="AGN80" s="12"/>
      <c r="AGO80" s="12"/>
      <c r="AGP80" s="12"/>
      <c r="AGQ80" s="12"/>
      <c r="AGR80" s="12"/>
      <c r="AGS80" s="12"/>
      <c r="AGT80" s="12"/>
      <c r="AGU80" s="12"/>
      <c r="AGV80" s="12"/>
      <c r="AGW80" s="12"/>
      <c r="AGX80" s="12"/>
      <c r="AGY80" s="12"/>
      <c r="AGZ80" s="12"/>
      <c r="AHA80" s="12"/>
      <c r="AHB80" s="12"/>
      <c r="AHC80" s="12"/>
      <c r="AHD80" s="12"/>
      <c r="AHE80" s="12"/>
      <c r="AHF80" s="12"/>
      <c r="AHG80" s="12"/>
      <c r="AHH80" s="12"/>
      <c r="AHI80" s="12"/>
      <c r="AHJ80" s="12"/>
      <c r="AHK80" s="12"/>
      <c r="AHL80" s="12"/>
      <c r="AHM80" s="12"/>
      <c r="AHN80" s="12"/>
      <c r="AHO80" s="12"/>
      <c r="AHP80" s="12"/>
      <c r="AHQ80" s="12"/>
      <c r="AHR80" s="12"/>
      <c r="AHS80" s="12"/>
      <c r="AHT80" s="12"/>
      <c r="AHU80" s="12"/>
      <c r="AHV80" s="12"/>
      <c r="AHW80" s="12"/>
      <c r="AHX80" s="12"/>
      <c r="AHY80" s="12"/>
      <c r="AHZ80" s="12"/>
      <c r="AIA80" s="12"/>
      <c r="AIB80" s="12"/>
      <c r="AIC80" s="12"/>
      <c r="AID80" s="12"/>
      <c r="AIE80" s="12"/>
      <c r="AIF80" s="12"/>
      <c r="AIG80" s="12"/>
      <c r="AIH80" s="12"/>
      <c r="AII80" s="12"/>
      <c r="AIJ80" s="12"/>
      <c r="AIK80" s="12"/>
      <c r="AIL80" s="12"/>
      <c r="AIM80" s="12"/>
      <c r="AIN80" s="12"/>
      <c r="AIO80" s="12"/>
      <c r="AIP80" s="12"/>
      <c r="AIQ80" s="12"/>
      <c r="AIR80" s="12"/>
      <c r="AIS80" s="12"/>
      <c r="AIT80" s="12"/>
      <c r="AIU80" s="12"/>
      <c r="AIV80" s="12"/>
      <c r="AIW80" s="12"/>
      <c r="AIX80" s="12"/>
      <c r="AIY80" s="12"/>
      <c r="AIZ80" s="12"/>
      <c r="AJA80" s="12"/>
      <c r="AJB80" s="12"/>
      <c r="AJC80" s="12"/>
      <c r="AJD80" s="12"/>
      <c r="AJE80" s="12"/>
      <c r="AJF80" s="12"/>
      <c r="AJG80" s="12"/>
      <c r="AJH80" s="12"/>
      <c r="AJI80" s="12"/>
      <c r="AJJ80" s="12"/>
      <c r="AJK80" s="12"/>
      <c r="AJL80" s="12"/>
      <c r="AJM80" s="12"/>
      <c r="AJN80" s="12"/>
      <c r="AJO80" s="12"/>
      <c r="AJP80" s="12"/>
      <c r="AJQ80" s="12"/>
      <c r="AJR80" s="12"/>
      <c r="AJS80" s="12"/>
      <c r="AJT80" s="12"/>
      <c r="AJU80" s="12"/>
      <c r="AJV80" s="12"/>
      <c r="AJW80" s="12"/>
      <c r="AJX80" s="12"/>
      <c r="AJY80" s="12"/>
      <c r="AJZ80" s="12"/>
      <c r="AKA80" s="12"/>
      <c r="AKB80" s="12"/>
      <c r="AKC80" s="12"/>
      <c r="AKD80" s="12"/>
      <c r="AKE80" s="12"/>
      <c r="AKF80" s="12"/>
      <c r="AKG80" s="12"/>
      <c r="AKH80" s="12"/>
      <c r="AKI80" s="12"/>
      <c r="AKJ80" s="12"/>
      <c r="AKK80" s="12"/>
      <c r="AKL80" s="12"/>
      <c r="AKM80" s="12"/>
      <c r="AKN80" s="12"/>
      <c r="AKO80" s="12"/>
      <c r="AKP80" s="12"/>
      <c r="AKQ80" s="12"/>
      <c r="AKR80" s="12"/>
      <c r="AKS80" s="12"/>
      <c r="AKT80" s="12"/>
      <c r="AKU80" s="12"/>
      <c r="AKV80" s="12"/>
      <c r="AKW80" s="12"/>
      <c r="AKX80" s="12"/>
      <c r="AKY80" s="12"/>
      <c r="AKZ80" s="12"/>
      <c r="ALA80" s="12"/>
      <c r="ALB80" s="12"/>
      <c r="ALC80" s="12"/>
      <c r="ALD80" s="12"/>
      <c r="ALE80" s="12"/>
      <c r="ALF80" s="12"/>
      <c r="ALG80" s="12"/>
      <c r="ALH80" s="12"/>
      <c r="ALI80" s="12"/>
      <c r="ALJ80" s="12"/>
      <c r="ALK80" s="12"/>
      <c r="ALL80" s="12"/>
      <c r="ALM80" s="12"/>
      <c r="ALN80" s="12"/>
      <c r="ALO80" s="12"/>
      <c r="ALP80" s="12"/>
      <c r="ALQ80" s="12"/>
      <c r="ALR80" s="12"/>
      <c r="ALS80" s="12"/>
      <c r="ALT80" s="12"/>
      <c r="ALU80" s="12"/>
      <c r="ALV80" s="12"/>
    </row>
    <row r="81" spans="1:9" ht="18" customHeight="1" x14ac:dyDescent="0.25">
      <c r="A81" s="13"/>
      <c r="B81" s="21"/>
      <c r="C81" s="13"/>
      <c r="D81" s="13"/>
      <c r="E81" s="13"/>
      <c r="F81" s="13"/>
      <c r="G81" s="13"/>
      <c r="I81" s="14"/>
    </row>
    <row r="82" spans="1:9" ht="18" customHeight="1" x14ac:dyDescent="0.25">
      <c r="A82" s="24" t="s">
        <v>15</v>
      </c>
      <c r="B82" s="24"/>
      <c r="C82" s="24"/>
      <c r="D82" s="24"/>
      <c r="E82" s="24"/>
      <c r="F82" s="24"/>
      <c r="G82" s="24"/>
      <c r="I82" s="24"/>
    </row>
    <row r="83" spans="1:9" ht="18" customHeight="1" x14ac:dyDescent="0.25">
      <c r="A83" s="4" t="s">
        <v>9</v>
      </c>
      <c r="B83" s="20" t="s">
        <v>10</v>
      </c>
      <c r="C83" s="4" t="s">
        <v>1</v>
      </c>
      <c r="D83" s="4" t="s">
        <v>2</v>
      </c>
      <c r="E83" s="4" t="s">
        <v>3</v>
      </c>
      <c r="F83" s="4" t="s">
        <v>5</v>
      </c>
      <c r="G83" s="4" t="s">
        <v>7</v>
      </c>
      <c r="H83" s="76" t="s">
        <v>120</v>
      </c>
      <c r="I83" s="55" t="s">
        <v>11</v>
      </c>
    </row>
    <row r="84" spans="1:9" ht="18" customHeight="1" x14ac:dyDescent="0.25">
      <c r="A84" s="1">
        <v>1</v>
      </c>
      <c r="B84" s="32">
        <v>146</v>
      </c>
      <c r="C84" s="104">
        <f>IFERROR((VLOOKUP(B84,INSCRITOS!A:B,2,0)),"")</f>
        <v>0</v>
      </c>
      <c r="D84" s="1" t="str">
        <f>IFERROR((VLOOKUP(B84,INSCRITOS!A:C,3,0)),"")</f>
        <v>INIC</v>
      </c>
      <c r="E84" s="5" t="str">
        <f>IFERROR((VLOOKUP(B84,INSCRITOS!A:D,4,0)),"")</f>
        <v>Afonso Fernandes</v>
      </c>
      <c r="F84" s="1" t="str">
        <f>IFERROR((VLOOKUP(B84,INSCRITOS!A:F,6,0)),"")</f>
        <v>M</v>
      </c>
      <c r="G84" s="5" t="str">
        <f>IFERROR((VLOOKUP(B84,INSCRITOS!A:H,8,0)),"")</f>
        <v>CNATRIL/ Não federado</v>
      </c>
      <c r="H84" s="78">
        <v>1.3125000000000001E-3</v>
      </c>
      <c r="I84" s="49">
        <v>0</v>
      </c>
    </row>
    <row r="85" spans="1:9" ht="18" customHeight="1" x14ac:dyDescent="0.25">
      <c r="A85" s="1">
        <v>2</v>
      </c>
      <c r="B85" s="32">
        <v>807</v>
      </c>
      <c r="C85" s="1">
        <f>IFERROR((VLOOKUP(B85,INSCRITOS!A:B,2,0)),"")</f>
        <v>102957</v>
      </c>
      <c r="D85" s="1" t="str">
        <f>IFERROR((VLOOKUP(B85,INSCRITOS!A:C,3,0)),"")</f>
        <v>INIC</v>
      </c>
      <c r="E85" s="5" t="str">
        <f>IFERROR((VLOOKUP(B85,INSCRITOS!A:D,4,0)),"")</f>
        <v>Gonçalo Guimarães</v>
      </c>
      <c r="F85" s="1" t="str">
        <f>IFERROR((VLOOKUP(B85,INSCRITOS!A:F,6,0)),"")</f>
        <v>M</v>
      </c>
      <c r="G85" s="5" t="str">
        <f>IFERROR((VLOOKUP(B85,INSCRITOS!A:H,8,0)),"")</f>
        <v>Outsystems Olímpico de Oeiras</v>
      </c>
      <c r="H85" s="78">
        <v>1.3530092592592593E-3</v>
      </c>
      <c r="I85" s="49">
        <v>100</v>
      </c>
    </row>
    <row r="86" spans="1:9" ht="18" customHeight="1" x14ac:dyDescent="0.25">
      <c r="A86" s="1">
        <v>3</v>
      </c>
      <c r="B86" s="32">
        <v>1053</v>
      </c>
      <c r="C86" s="1">
        <f>IFERROR((VLOOKUP(B86,INSCRITOS!A:B,2,0)),"")</f>
        <v>105782</v>
      </c>
      <c r="D86" s="1" t="str">
        <f>IFERROR((VLOOKUP(B86,INSCRITOS!A:C,3,0)),"")</f>
        <v>INIC</v>
      </c>
      <c r="E86" s="5" t="str">
        <f>IFERROR((VLOOKUP(B86,INSCRITOS!A:D,4,0)),"")</f>
        <v xml:space="preserve">Martim Guarda </v>
      </c>
      <c r="F86" s="1" t="str">
        <f>IFERROR((VLOOKUP(B86,INSCRITOS!A:F,6,0)),"")</f>
        <v>M</v>
      </c>
      <c r="G86" s="5" t="str">
        <f>IFERROR((VLOOKUP(B86,INSCRITOS!A:H,8,0)),"")</f>
        <v>Sporting Clube de Portugal</v>
      </c>
      <c r="H86" s="78">
        <v>1.3206018518518521E-3</v>
      </c>
      <c r="I86" s="49">
        <v>99</v>
      </c>
    </row>
    <row r="87" spans="1:9" ht="18" customHeight="1" x14ac:dyDescent="0.25">
      <c r="A87" s="1">
        <v>4</v>
      </c>
      <c r="B87" s="32">
        <v>384</v>
      </c>
      <c r="C87" s="1">
        <f>IFERROR((VLOOKUP(B87,INSCRITOS!A:B,2,0)),"")</f>
        <v>103085</v>
      </c>
      <c r="D87" s="1" t="str">
        <f>IFERROR((VLOOKUP(B87,INSCRITOS!A:C,3,0)),"")</f>
        <v>INIC</v>
      </c>
      <c r="E87" s="5" t="str">
        <f>IFERROR((VLOOKUP(B87,INSCRITOS!A:D,4,0)),"")</f>
        <v>Martim Santos</v>
      </c>
      <c r="F87" s="1" t="str">
        <f>IFERROR((VLOOKUP(B87,INSCRITOS!A:F,6,0)),"")</f>
        <v>M</v>
      </c>
      <c r="G87" s="5" t="str">
        <f>IFERROR((VLOOKUP(B87,INSCRITOS!A:H,8,0)),"")</f>
        <v>Sport Lisboa e Benfica</v>
      </c>
      <c r="H87" s="78">
        <v>1.4907407407407406E-3</v>
      </c>
      <c r="I87" s="49">
        <v>98</v>
      </c>
    </row>
    <row r="88" spans="1:9" ht="18" customHeight="1" x14ac:dyDescent="0.25">
      <c r="A88" s="1">
        <v>5</v>
      </c>
      <c r="B88" s="32">
        <v>853</v>
      </c>
      <c r="C88" s="1">
        <f>IFERROR((VLOOKUP(B88,INSCRITOS!A:B,2,0)),"")</f>
        <v>103084</v>
      </c>
      <c r="D88" s="1" t="str">
        <f>IFERROR((VLOOKUP(B88,INSCRITOS!A:C,3,0)),"")</f>
        <v>INIC</v>
      </c>
      <c r="E88" s="5" t="str">
        <f>IFERROR((VLOOKUP(B88,INSCRITOS!A:D,4,0)),"")</f>
        <v>Miguel Ferreira</v>
      </c>
      <c r="F88" s="1" t="str">
        <f>IFERROR((VLOOKUP(B88,INSCRITOS!A:F,6,0)),"")</f>
        <v>M</v>
      </c>
      <c r="G88" s="5" t="str">
        <f>IFERROR((VLOOKUP(B88,INSCRITOS!A:H,8,0)),"")</f>
        <v>Sport Lisboa e Benfica</v>
      </c>
      <c r="H88" s="78">
        <v>1.4212962962962964E-3</v>
      </c>
      <c r="I88" s="49">
        <v>97</v>
      </c>
    </row>
    <row r="89" spans="1:9" ht="18" customHeight="1" x14ac:dyDescent="0.25">
      <c r="A89" s="1">
        <v>6</v>
      </c>
      <c r="B89" s="32">
        <v>1029</v>
      </c>
      <c r="C89" s="1">
        <f>IFERROR((VLOOKUP(B89,INSCRITOS!A:B,2,0)),"")</f>
        <v>105581</v>
      </c>
      <c r="D89" s="1" t="str">
        <f>IFERROR((VLOOKUP(B89,INSCRITOS!A:C,3,0)),"")</f>
        <v>INIC</v>
      </c>
      <c r="E89" s="5" t="str">
        <f>IFERROR((VLOOKUP(B89,INSCRITOS!A:D,4,0)),"")</f>
        <v>André Souto</v>
      </c>
      <c r="F89" s="1" t="str">
        <f>IFERROR((VLOOKUP(B89,INSCRITOS!A:F,6,0)),"")</f>
        <v>M</v>
      </c>
      <c r="G89" s="5" t="str">
        <f>IFERROR((VLOOKUP(B89,INSCRITOS!A:H,8,0)),"")</f>
        <v>Outsystems Olímpico de Oeiras</v>
      </c>
      <c r="H89" s="78">
        <v>1.5138888888888891E-3</v>
      </c>
      <c r="I89" s="49">
        <v>96</v>
      </c>
    </row>
    <row r="90" spans="1:9" ht="18" customHeight="1" x14ac:dyDescent="0.25">
      <c r="A90" s="1">
        <v>7</v>
      </c>
      <c r="B90" s="32">
        <v>316</v>
      </c>
      <c r="C90" s="1">
        <f>IFERROR((VLOOKUP(B90,INSCRITOS!A:B,2,0)),"")</f>
        <v>102030</v>
      </c>
      <c r="D90" s="1" t="str">
        <f>IFERROR((VLOOKUP(B90,INSCRITOS!A:C,3,0)),"")</f>
        <v>INIC</v>
      </c>
      <c r="E90" s="5" t="str">
        <f>IFERROR((VLOOKUP(B90,INSCRITOS!A:D,4,0)),"")</f>
        <v>Rodrigo Neves</v>
      </c>
      <c r="F90" s="1" t="str">
        <f>IFERROR((VLOOKUP(B90,INSCRITOS!A:F,6,0)),"")</f>
        <v>M</v>
      </c>
      <c r="G90" s="5" t="str">
        <f>IFERROR((VLOOKUP(B90,INSCRITOS!A:H,8,0)),"")</f>
        <v>Sporting Clube de Portugal</v>
      </c>
      <c r="H90" s="78">
        <v>1.451388888888889E-3</v>
      </c>
      <c r="I90" s="49">
        <v>95</v>
      </c>
    </row>
    <row r="91" spans="1:9" ht="18" customHeight="1" x14ac:dyDescent="0.25">
      <c r="A91" s="1">
        <v>8</v>
      </c>
      <c r="B91" s="32">
        <v>786</v>
      </c>
      <c r="C91" s="1">
        <f>IFERROR((VLOOKUP(B91,INSCRITOS!A:B,2,0)),"")</f>
        <v>103095</v>
      </c>
      <c r="D91" s="1" t="str">
        <f>IFERROR((VLOOKUP(B91,INSCRITOS!A:C,3,0)),"")</f>
        <v>INIC</v>
      </c>
      <c r="E91" s="5" t="str">
        <f>IFERROR((VLOOKUP(B91,INSCRITOS!A:D,4,0)),"")</f>
        <v>Gustavo Coelho</v>
      </c>
      <c r="F91" s="1" t="str">
        <f>IFERROR((VLOOKUP(B91,INSCRITOS!A:F,6,0)),"")</f>
        <v>M</v>
      </c>
      <c r="G91" s="5" t="str">
        <f>IFERROR((VLOOKUP(B91,INSCRITOS!A:H,8,0)),"")</f>
        <v>Clube de Natação da Amadora</v>
      </c>
      <c r="H91" s="78">
        <v>1.5394675925925925E-3</v>
      </c>
      <c r="I91" s="49">
        <v>94</v>
      </c>
    </row>
    <row r="92" spans="1:9" ht="18" customHeight="1" x14ac:dyDescent="0.25">
      <c r="A92" s="1">
        <v>9</v>
      </c>
      <c r="B92" s="32">
        <v>249</v>
      </c>
      <c r="C92" s="1">
        <f>IFERROR((VLOOKUP(B92,INSCRITOS!A:B,2,0)),"")</f>
        <v>102636</v>
      </c>
      <c r="D92" s="1" t="str">
        <f>IFERROR((VLOOKUP(B92,INSCRITOS!A:C,3,0)),"")</f>
        <v>INIC</v>
      </c>
      <c r="E92" s="5" t="str">
        <f>IFERROR((VLOOKUP(B92,INSCRITOS!A:D,4,0)),"")</f>
        <v>Dinis Carvalhinho</v>
      </c>
      <c r="F92" s="1" t="str">
        <f>IFERROR((VLOOKUP(B92,INSCRITOS!A:F,6,0)),"")</f>
        <v>M</v>
      </c>
      <c r="G92" s="5" t="str">
        <f>IFERROR((VLOOKUP(B92,INSCRITOS!A:H,8,0)),"")</f>
        <v>Pimpões Triatlo</v>
      </c>
      <c r="H92" s="78">
        <v>1.5407407407407407E-3</v>
      </c>
      <c r="I92" s="49">
        <v>93</v>
      </c>
    </row>
    <row r="93" spans="1:9" ht="18" customHeight="1" x14ac:dyDescent="0.25">
      <c r="A93" s="1">
        <v>10</v>
      </c>
      <c r="B93" s="32">
        <v>283</v>
      </c>
      <c r="C93" s="1">
        <f>IFERROR((VLOOKUP(B93,INSCRITOS!A:B,2,0)),"")</f>
        <v>103369</v>
      </c>
      <c r="D93" s="1" t="str">
        <f>IFERROR((VLOOKUP(B93,INSCRITOS!A:C,3,0)),"")</f>
        <v>INIC</v>
      </c>
      <c r="E93" s="5" t="str">
        <f>IFERROR((VLOOKUP(B93,INSCRITOS!A:D,4,0)),"")</f>
        <v>Joao Vaz</v>
      </c>
      <c r="F93" s="1" t="str">
        <f>IFERROR((VLOOKUP(B93,INSCRITOS!A:F,6,0)),"")</f>
        <v>M</v>
      </c>
      <c r="G93" s="5" t="str">
        <f>IFERROR((VLOOKUP(B93,INSCRITOS!A:H,8,0)),"")</f>
        <v>Clube de Natação da Amadora</v>
      </c>
      <c r="H93" s="78">
        <v>1.6076388888888887E-3</v>
      </c>
      <c r="I93" s="49">
        <v>92</v>
      </c>
    </row>
    <row r="94" spans="1:9" ht="18" customHeight="1" x14ac:dyDescent="0.25">
      <c r="A94" s="1">
        <v>11</v>
      </c>
      <c r="B94" s="32">
        <v>349</v>
      </c>
      <c r="C94" s="1">
        <f>IFERROR((VLOOKUP(B94,INSCRITOS!A:B,2,0)),"")</f>
        <v>105010</v>
      </c>
      <c r="D94" s="1" t="str">
        <f>IFERROR((VLOOKUP(B94,INSCRITOS!A:C,3,0)),"")</f>
        <v>INIC</v>
      </c>
      <c r="E94" s="5" t="str">
        <f>IFERROR((VLOOKUP(B94,INSCRITOS!A:D,4,0)),"")</f>
        <v>Daniel Pacheco</v>
      </c>
      <c r="F94" s="1" t="str">
        <f>IFERROR((VLOOKUP(B94,INSCRITOS!A:F,6,0)),"")</f>
        <v>M</v>
      </c>
      <c r="G94" s="5" t="str">
        <f>IFERROR((VLOOKUP(B94,INSCRITOS!A:H,8,0)),"")</f>
        <v>SFRAA TRIATLO</v>
      </c>
      <c r="H94" s="78">
        <v>1.4953703703703702E-3</v>
      </c>
      <c r="I94" s="49">
        <v>91</v>
      </c>
    </row>
    <row r="95" spans="1:9" ht="18" customHeight="1" x14ac:dyDescent="0.25">
      <c r="A95" s="1">
        <v>12</v>
      </c>
      <c r="B95" s="32">
        <v>119</v>
      </c>
      <c r="C95" s="1">
        <f>IFERROR((VLOOKUP(B95,INSCRITOS!A:B,2,0)),"")</f>
        <v>0</v>
      </c>
      <c r="D95" s="1" t="str">
        <f>IFERROR((VLOOKUP(B95,INSCRITOS!A:C,3,0)),"")</f>
        <v>INIC</v>
      </c>
      <c r="E95" s="5" t="str">
        <f>IFERROR((VLOOKUP(B95,INSCRITOS!A:D,4,0)),"")</f>
        <v>João Pedro</v>
      </c>
      <c r="F95" s="1" t="str">
        <f>IFERROR((VLOOKUP(B95,INSCRITOS!A:F,6,0)),"")</f>
        <v>M</v>
      </c>
      <c r="G95" s="5" t="str">
        <f>IFERROR((VLOOKUP(B95,INSCRITOS!A:H,8,0)),"")</f>
        <v>SFRAA TRIATLO/ Não federado</v>
      </c>
      <c r="H95" s="78">
        <v>1.6620370370370372E-3</v>
      </c>
      <c r="I95" s="49"/>
    </row>
    <row r="96" spans="1:9" ht="18" customHeight="1" x14ac:dyDescent="0.25">
      <c r="A96" s="1">
        <v>13</v>
      </c>
      <c r="B96" s="32">
        <v>611</v>
      </c>
      <c r="C96" s="1">
        <f>IFERROR((VLOOKUP(B96,INSCRITOS!A:B,2,0)),"")</f>
        <v>105121</v>
      </c>
      <c r="D96" s="1" t="str">
        <f>IFERROR((VLOOKUP(B96,INSCRITOS!A:C,3,0)),"")</f>
        <v>INIC</v>
      </c>
      <c r="E96" s="5" t="str">
        <f>IFERROR((VLOOKUP(B96,INSCRITOS!A:D,4,0)),"")</f>
        <v>Rodrigo Feiteirona</v>
      </c>
      <c r="F96" s="1" t="str">
        <f>IFERROR((VLOOKUP(B96,INSCRITOS!A:F,6,0)),"")</f>
        <v>M</v>
      </c>
      <c r="G96" s="5" t="str">
        <f>IFERROR((VLOOKUP(B96,INSCRITOS!A:H,8,0)),"")</f>
        <v>Clube de Natação da Amadora</v>
      </c>
      <c r="H96" s="78">
        <v>1.4710648148148148E-3</v>
      </c>
      <c r="I96" s="49">
        <v>90</v>
      </c>
    </row>
    <row r="97" spans="1:9" ht="18" customHeight="1" x14ac:dyDescent="0.25">
      <c r="A97" s="1">
        <v>14</v>
      </c>
      <c r="B97" s="32">
        <v>1404</v>
      </c>
      <c r="C97" s="1">
        <f>IFERROR((VLOOKUP(B97,INSCRITOS!A:B,2,0)),"")</f>
        <v>0</v>
      </c>
      <c r="D97" s="1" t="str">
        <f>IFERROR((VLOOKUP(B97,INSCRITOS!A:C,3,0)),"")</f>
        <v>INIC</v>
      </c>
      <c r="E97" s="5" t="str">
        <f>IFERROR((VLOOKUP(B97,INSCRITOS!A:D,4,0)),"")</f>
        <v>Fabrizio Oliveira</v>
      </c>
      <c r="F97" s="1" t="str">
        <f>IFERROR((VLOOKUP(B97,INSCRITOS!A:F,6,0)),"")</f>
        <v>M</v>
      </c>
      <c r="G97" s="5" t="str">
        <f>IFERROR((VLOOKUP(B97,INSCRITOS!A:H,8,0)),"")</f>
        <v>Outsystems Olímpico de Oeiras/ Não federado</v>
      </c>
      <c r="H97" s="78">
        <v>1.8217592592592591E-3</v>
      </c>
      <c r="I97" s="49"/>
    </row>
    <row r="98" spans="1:9" ht="18" customHeight="1" x14ac:dyDescent="0.25">
      <c r="A98" s="1">
        <v>15</v>
      </c>
      <c r="B98" s="32">
        <v>5344</v>
      </c>
      <c r="C98" s="1">
        <f>IFERROR((VLOOKUP(B98,INSCRITOS!A:B,2,0)),"")</f>
        <v>104990</v>
      </c>
      <c r="D98" s="1" t="str">
        <f>IFERROR((VLOOKUP(B98,INSCRITOS!A:C,3,0)),"")</f>
        <v>INIC</v>
      </c>
      <c r="E98" s="5" t="str">
        <f>IFERROR((VLOOKUP(B98,INSCRITOS!A:D,4,0)),"")</f>
        <v>Francisco Pinto</v>
      </c>
      <c r="F98" s="1" t="str">
        <f>IFERROR((VLOOKUP(B98,INSCRITOS!A:F,6,0)),"")</f>
        <v>M</v>
      </c>
      <c r="G98" s="5" t="str">
        <f>IFERROR((VLOOKUP(B98,INSCRITOS!A:H,8,0)),"")</f>
        <v>Outsystems Olímpico de Oeiras</v>
      </c>
      <c r="H98" s="78">
        <v>1.6995370370370369E-3</v>
      </c>
      <c r="I98" s="49">
        <v>89</v>
      </c>
    </row>
    <row r="99" spans="1:9" ht="18" customHeight="1" x14ac:dyDescent="0.25">
      <c r="A99" s="1">
        <v>16</v>
      </c>
      <c r="B99" s="32">
        <v>625</v>
      </c>
      <c r="C99" s="1">
        <f>IFERROR((VLOOKUP(B99,INSCRITOS!A:B,2,0)),"")</f>
        <v>104490</v>
      </c>
      <c r="D99" s="1" t="str">
        <f>IFERROR((VLOOKUP(B99,INSCRITOS!A:C,3,0)),"")</f>
        <v>INIC</v>
      </c>
      <c r="E99" s="5" t="str">
        <f>IFERROR((VLOOKUP(B99,INSCRITOS!A:D,4,0)),"")</f>
        <v>Vicente Graça</v>
      </c>
      <c r="F99" s="1" t="str">
        <f>IFERROR((VLOOKUP(B99,INSCRITOS!A:F,6,0)),"")</f>
        <v>M</v>
      </c>
      <c r="G99" s="5" t="str">
        <f>IFERROR((VLOOKUP(B99,INSCRITOS!A:H,8,0)),"")</f>
        <v>Clube de Natação da Amadora</v>
      </c>
      <c r="H99" s="78">
        <v>1.7618055555555555E-3</v>
      </c>
      <c r="I99" s="49">
        <v>88</v>
      </c>
    </row>
    <row r="100" spans="1:9" ht="18" customHeight="1" x14ac:dyDescent="0.25">
      <c r="A100" s="1">
        <v>17</v>
      </c>
      <c r="B100" s="32">
        <v>229</v>
      </c>
      <c r="C100" s="1">
        <f>IFERROR((VLOOKUP(B100,INSCRITOS!A:B,2,0)),"")</f>
        <v>102192</v>
      </c>
      <c r="D100" s="1" t="str">
        <f>IFERROR((VLOOKUP(B100,INSCRITOS!A:C,3,0)),"")</f>
        <v>INIC</v>
      </c>
      <c r="E100" s="5" t="str">
        <f>IFERROR((VLOOKUP(B100,INSCRITOS!A:D,4,0)),"")</f>
        <v>Duarte Margarido</v>
      </c>
      <c r="F100" s="1" t="str">
        <f>IFERROR((VLOOKUP(B100,INSCRITOS!A:F,6,0)),"")</f>
        <v>M</v>
      </c>
      <c r="G100" s="5" t="str">
        <f>IFERROR((VLOOKUP(B100,INSCRITOS!A:H,8,0)),"")</f>
        <v>Sport Lisboa e Benfica</v>
      </c>
      <c r="H100" s="78">
        <v>1.7690972222222223E-3</v>
      </c>
      <c r="I100" s="49">
        <v>87</v>
      </c>
    </row>
    <row r="101" spans="1:9" ht="18" customHeight="1" x14ac:dyDescent="0.25">
      <c r="A101" s="1">
        <v>18</v>
      </c>
      <c r="B101" s="32">
        <v>1004</v>
      </c>
      <c r="C101" s="1">
        <f>IFERROR((VLOOKUP(B101,INSCRITOS!A:B,2,0)),"")</f>
        <v>105540</v>
      </c>
      <c r="D101" s="1" t="str">
        <f>IFERROR((VLOOKUP(B101,INSCRITOS!A:C,3,0)),"")</f>
        <v>INIC</v>
      </c>
      <c r="E101" s="5" t="str">
        <f>IFERROR((VLOOKUP(B101,INSCRITOS!A:D,4,0)),"")</f>
        <v>Vicente Nunes</v>
      </c>
      <c r="F101" s="1" t="str">
        <f>IFERROR((VLOOKUP(B101,INSCRITOS!A:F,6,0)),"")</f>
        <v>M</v>
      </c>
      <c r="G101" s="5" t="str">
        <f>IFERROR((VLOOKUP(B101,INSCRITOS!A:H,8,0)),"")</f>
        <v>Outsystems Olímpico de Oeiras</v>
      </c>
      <c r="H101" s="78">
        <v>1.852662037037037E-3</v>
      </c>
      <c r="I101" s="49">
        <v>86</v>
      </c>
    </row>
    <row r="102" spans="1:9" ht="18" customHeight="1" x14ac:dyDescent="0.25">
      <c r="A102" s="1">
        <v>19</v>
      </c>
      <c r="B102" s="32">
        <v>21</v>
      </c>
      <c r="C102" s="1">
        <f>IFERROR((VLOOKUP(B102,INSCRITOS!A:B,2,0)),"")</f>
        <v>104109</v>
      </c>
      <c r="D102" s="1" t="str">
        <f>IFERROR((VLOOKUP(B102,INSCRITOS!A:C,3,0)),"")</f>
        <v>INIC</v>
      </c>
      <c r="E102" s="5" t="str">
        <f>IFERROR((VLOOKUP(B102,INSCRITOS!A:D,4,0)),"")</f>
        <v>Afonso Farto</v>
      </c>
      <c r="F102" s="1" t="str">
        <f>IFERROR((VLOOKUP(B102,INSCRITOS!A:F,6,0)),"")</f>
        <v>M</v>
      </c>
      <c r="G102" s="5" t="str">
        <f>IFERROR((VLOOKUP(B102,INSCRITOS!A:H,8,0)),"")</f>
        <v>Peniche A. C.</v>
      </c>
      <c r="H102" s="78">
        <v>1.912037037037037E-3</v>
      </c>
      <c r="I102" s="49">
        <v>85</v>
      </c>
    </row>
    <row r="103" spans="1:9" ht="18" customHeight="1" x14ac:dyDescent="0.25">
      <c r="A103" s="1">
        <v>20</v>
      </c>
      <c r="B103" s="32">
        <v>674</v>
      </c>
      <c r="C103" s="1">
        <f>IFERROR((VLOOKUP(B103,INSCRITOS!A:B,2,0)),"")</f>
        <v>102215</v>
      </c>
      <c r="D103" s="1" t="str">
        <f>IFERROR((VLOOKUP(B103,INSCRITOS!A:C,3,0)),"")</f>
        <v>INIC</v>
      </c>
      <c r="E103" s="5" t="str">
        <f>IFERROR((VLOOKUP(B103,INSCRITOS!A:D,4,0)),"")</f>
        <v>Miguel Miranda</v>
      </c>
      <c r="F103" s="1" t="str">
        <f>IFERROR((VLOOKUP(B103,INSCRITOS!A:F,6,0)),"")</f>
        <v>M</v>
      </c>
      <c r="G103" s="5" t="str">
        <f>IFERROR((VLOOKUP(B103,INSCRITOS!A:H,8,0)),"")</f>
        <v>Sport Lisboa e Benfica</v>
      </c>
      <c r="H103" s="78">
        <v>1.9015046296296295E-3</v>
      </c>
      <c r="I103" s="49">
        <v>84</v>
      </c>
    </row>
    <row r="104" spans="1:9" ht="18" customHeight="1" x14ac:dyDescent="0.25">
      <c r="A104" s="1">
        <v>21</v>
      </c>
      <c r="B104" s="32">
        <v>531</v>
      </c>
      <c r="C104" s="1">
        <f>IFERROR((VLOOKUP(B104,INSCRITOS!A:B,2,0)),"")</f>
        <v>104410</v>
      </c>
      <c r="D104" s="1" t="str">
        <f>IFERROR((VLOOKUP(B104,INSCRITOS!A:C,3,0)),"")</f>
        <v>INIC</v>
      </c>
      <c r="E104" s="5" t="str">
        <f>IFERROR((VLOOKUP(B104,INSCRITOS!A:D,4,0)),"")</f>
        <v>Miguel Marí</v>
      </c>
      <c r="F104" s="1" t="str">
        <f>IFERROR((VLOOKUP(B104,INSCRITOS!A:F,6,0)),"")</f>
        <v>M</v>
      </c>
      <c r="G104" s="5" t="str">
        <f>IFERROR((VLOOKUP(B104,INSCRITOS!A:H,8,0)),"")</f>
        <v>Outsystems Olímpico de Oeiras</v>
      </c>
      <c r="H104" s="78">
        <v>1.8148148148148149E-3</v>
      </c>
      <c r="I104" s="49">
        <v>83</v>
      </c>
    </row>
    <row r="105" spans="1:9" ht="18" customHeight="1" x14ac:dyDescent="0.25">
      <c r="A105" s="1">
        <v>22</v>
      </c>
      <c r="B105" s="32">
        <v>87</v>
      </c>
      <c r="C105" s="1">
        <f>IFERROR((VLOOKUP(B105,INSCRITOS!A:B,2,0)),"")</f>
        <v>106620</v>
      </c>
      <c r="D105" s="1" t="str">
        <f>IFERROR((VLOOKUP(B105,INSCRITOS!A:C,3,0)),"")</f>
        <v>INIC</v>
      </c>
      <c r="E105" s="5" t="str">
        <f>IFERROR((VLOOKUP(B105,INSCRITOS!A:D,4,0)),"")</f>
        <v>Guilherme Cambez</v>
      </c>
      <c r="F105" s="1" t="str">
        <f>IFERROR((VLOOKUP(B105,INSCRITOS!A:F,6,0)),"")</f>
        <v>M</v>
      </c>
      <c r="G105" s="5" t="str">
        <f>IFERROR((VLOOKUP(B105,INSCRITOS!A:H,8,0)),"")</f>
        <v>Peniche A. C.</v>
      </c>
      <c r="H105" s="78">
        <v>2.1431712962962962E-3</v>
      </c>
      <c r="I105" s="49">
        <v>82</v>
      </c>
    </row>
    <row r="106" spans="1:9" ht="18" customHeight="1" x14ac:dyDescent="0.25">
      <c r="A106" s="2"/>
      <c r="C106" s="2"/>
      <c r="D106" s="2"/>
      <c r="F106" s="2"/>
      <c r="I106" s="9"/>
    </row>
    <row r="107" spans="1:9" ht="18" customHeight="1" x14ac:dyDescent="0.25">
      <c r="A107" s="11"/>
      <c r="C107" s="2"/>
      <c r="D107" s="2"/>
      <c r="F107" s="2"/>
    </row>
    <row r="108" spans="1:9" ht="18" customHeight="1" x14ac:dyDescent="0.25">
      <c r="A108" s="24" t="s">
        <v>16</v>
      </c>
      <c r="B108" s="24"/>
      <c r="C108" s="24"/>
      <c r="D108" s="24"/>
      <c r="E108" s="24"/>
      <c r="F108" s="24"/>
      <c r="G108" s="24"/>
      <c r="I108" s="24"/>
    </row>
    <row r="109" spans="1:9" ht="18" customHeight="1" x14ac:dyDescent="0.25">
      <c r="A109" s="4" t="s">
        <v>9</v>
      </c>
      <c r="B109" s="20" t="s">
        <v>10</v>
      </c>
      <c r="C109" s="4" t="s">
        <v>1</v>
      </c>
      <c r="D109" s="4" t="s">
        <v>2</v>
      </c>
      <c r="E109" s="4" t="s">
        <v>3</v>
      </c>
      <c r="F109" s="4" t="s">
        <v>5</v>
      </c>
      <c r="G109" s="4" t="s">
        <v>7</v>
      </c>
      <c r="H109" s="76" t="s">
        <v>120</v>
      </c>
      <c r="I109" s="55" t="s">
        <v>11</v>
      </c>
    </row>
    <row r="110" spans="1:9" ht="18" customHeight="1" x14ac:dyDescent="0.25">
      <c r="A110" s="1">
        <v>1</v>
      </c>
      <c r="B110" s="32">
        <v>799</v>
      </c>
      <c r="C110" s="1">
        <f>IFERROR((VLOOKUP(B110,INSCRITOS!A:B,2,0)),"")</f>
        <v>102291</v>
      </c>
      <c r="D110" s="1" t="str">
        <f>IFERROR((VLOOKUP(B110,INSCRITOS!A:C,3,0)),"")</f>
        <v>INIC</v>
      </c>
      <c r="E110" s="5" t="str">
        <f>IFERROR((VLOOKUP(B110,INSCRITOS!A:D,4,0)),"")</f>
        <v>Letícia Magalhães</v>
      </c>
      <c r="F110" s="1" t="str">
        <f>IFERROR((VLOOKUP(B110,INSCRITOS!A:F,6,0)),"")</f>
        <v>F</v>
      </c>
      <c r="G110" s="5" t="str">
        <f>IFERROR((VLOOKUP(B110,INSCRITOS!A:H,8,0)),"")</f>
        <v>Sport Lisboa e Benfica</v>
      </c>
      <c r="H110" s="78">
        <v>1.2990740740740742E-3</v>
      </c>
      <c r="I110" s="49">
        <v>100</v>
      </c>
    </row>
    <row r="111" spans="1:9" ht="18" customHeight="1" x14ac:dyDescent="0.25">
      <c r="A111" s="1">
        <v>2</v>
      </c>
      <c r="B111" s="32">
        <v>843</v>
      </c>
      <c r="C111" s="1">
        <f>IFERROR((VLOOKUP(B111,INSCRITOS!A:B,2,0)),"")</f>
        <v>104623</v>
      </c>
      <c r="D111" s="1" t="str">
        <f>IFERROR((VLOOKUP(B111,INSCRITOS!A:C,3,0)),"")</f>
        <v>INIC</v>
      </c>
      <c r="E111" s="5" t="str">
        <f>IFERROR((VLOOKUP(B111,INSCRITOS!A:D,4,0)),"")</f>
        <v>Inês Fernandes</v>
      </c>
      <c r="F111" s="1" t="str">
        <f>IFERROR((VLOOKUP(B111,INSCRITOS!A:F,6,0)),"")</f>
        <v>F</v>
      </c>
      <c r="G111" s="5" t="str">
        <f>IFERROR((VLOOKUP(B111,INSCRITOS!A:H,8,0)),"")</f>
        <v>Alhandra Sporting Club</v>
      </c>
      <c r="H111" s="78">
        <v>1.417824074074074E-3</v>
      </c>
      <c r="I111" s="49">
        <v>99</v>
      </c>
    </row>
    <row r="112" spans="1:9" ht="18" customHeight="1" x14ac:dyDescent="0.25">
      <c r="A112" s="1">
        <v>3</v>
      </c>
      <c r="B112" s="32">
        <v>634</v>
      </c>
      <c r="C112" s="1">
        <f>IFERROR((VLOOKUP(B112,INSCRITOS!A:B,2,0)),"")</f>
        <v>102025</v>
      </c>
      <c r="D112" s="1" t="str">
        <f>IFERROR((VLOOKUP(B112,INSCRITOS!A:C,3,0)),"")</f>
        <v>INIC</v>
      </c>
      <c r="E112" s="5" t="str">
        <f>IFERROR((VLOOKUP(B112,INSCRITOS!A:D,4,0)),"")</f>
        <v>Joana Alves</v>
      </c>
      <c r="F112" s="1" t="str">
        <f>IFERROR((VLOOKUP(B112,INSCRITOS!A:F,6,0)),"")</f>
        <v>F</v>
      </c>
      <c r="G112" s="5" t="str">
        <f>IFERROR((VLOOKUP(B112,INSCRITOS!A:H,8,0)),"")</f>
        <v>Sporting Clube de Portugal</v>
      </c>
      <c r="H112" s="78">
        <v>1.3621527777777779E-3</v>
      </c>
      <c r="I112" s="49">
        <v>98</v>
      </c>
    </row>
    <row r="113" spans="1:9" ht="18" customHeight="1" x14ac:dyDescent="0.25">
      <c r="A113" s="1">
        <v>4</v>
      </c>
      <c r="B113" s="32">
        <v>609</v>
      </c>
      <c r="C113" s="1">
        <f>IFERROR((VLOOKUP(B113,INSCRITOS!A:B,2,0)),"")</f>
        <v>104484</v>
      </c>
      <c r="D113" s="1" t="str">
        <f>IFERROR((VLOOKUP(B113,INSCRITOS!A:C,3,0)),"")</f>
        <v>INIC</v>
      </c>
      <c r="E113" s="5" t="str">
        <f>IFERROR((VLOOKUP(B113,INSCRITOS!A:D,4,0)),"")</f>
        <v>Catarina Santos</v>
      </c>
      <c r="F113" s="1" t="str">
        <f>IFERROR((VLOOKUP(B113,INSCRITOS!A:F,6,0)),"")</f>
        <v>F</v>
      </c>
      <c r="G113" s="5" t="str">
        <f>IFERROR((VLOOKUP(B113,INSCRITOS!A:H,8,0)),"")</f>
        <v>Sport Lisboa e Benfica</v>
      </c>
      <c r="H113" s="78">
        <v>1.4740740740740738E-3</v>
      </c>
      <c r="I113" s="49">
        <v>97</v>
      </c>
    </row>
    <row r="114" spans="1:9" ht="18" customHeight="1" x14ac:dyDescent="0.25">
      <c r="A114" s="1">
        <v>5</v>
      </c>
      <c r="B114" s="32">
        <v>1284</v>
      </c>
      <c r="C114" s="1">
        <f>IFERROR((VLOOKUP(B114,INSCRITOS!A:B,2,0)),"")</f>
        <v>0</v>
      </c>
      <c r="D114" s="1" t="str">
        <f>IFERROR((VLOOKUP(B114,INSCRITOS!A:C,3,0)),"")</f>
        <v>INIC</v>
      </c>
      <c r="E114" s="5" t="str">
        <f>IFERROR((VLOOKUP(B114,INSCRITOS!A:D,4,0)),"")</f>
        <v>Beatriz Almeida</v>
      </c>
      <c r="F114" s="1" t="str">
        <f>IFERROR((VLOOKUP(B114,INSCRITOS!A:F,6,0)),"")</f>
        <v>F</v>
      </c>
      <c r="G114" s="5" t="str">
        <f>IFERROR((VLOOKUP(B114,INSCRITOS!A:H,8,0)),"")</f>
        <v>Outsystems Olímpico de Oeiras/ Não federado</v>
      </c>
      <c r="H114" s="78">
        <v>1.8421296296296295E-3</v>
      </c>
      <c r="I114" s="49"/>
    </row>
    <row r="115" spans="1:9" ht="18" customHeight="1" x14ac:dyDescent="0.25">
      <c r="A115" s="1">
        <v>6</v>
      </c>
      <c r="B115" s="32">
        <v>919</v>
      </c>
      <c r="C115" s="1">
        <f>IFERROR((VLOOKUP(B115,INSCRITOS!A:B,2,0)),"")</f>
        <v>103075</v>
      </c>
      <c r="D115" s="1" t="str">
        <f>IFERROR((VLOOKUP(B115,INSCRITOS!A:C,3,0)),"")</f>
        <v>INIC</v>
      </c>
      <c r="E115" s="5" t="str">
        <f>IFERROR((VLOOKUP(B115,INSCRITOS!A:D,4,0)),"")</f>
        <v>Ana Marcelino</v>
      </c>
      <c r="F115" s="1" t="str">
        <f>IFERROR((VLOOKUP(B115,INSCRITOS!A:F,6,0)),"")</f>
        <v>F</v>
      </c>
      <c r="G115" s="5" t="str">
        <f>IFERROR((VLOOKUP(B115,INSCRITOS!A:H,8,0)),"")</f>
        <v>Sport Lisboa e Benfica</v>
      </c>
      <c r="H115" s="78">
        <v>1.6493055555555556E-3</v>
      </c>
      <c r="I115" s="49">
        <v>96</v>
      </c>
    </row>
    <row r="116" spans="1:9" ht="18" customHeight="1" x14ac:dyDescent="0.25">
      <c r="A116" s="1">
        <v>7</v>
      </c>
      <c r="B116" s="32">
        <v>875</v>
      </c>
      <c r="C116" s="1">
        <f>IFERROR((VLOOKUP(B116,INSCRITOS!A:B,2,0)),"")</f>
        <v>102370</v>
      </c>
      <c r="D116" s="1" t="str">
        <f>IFERROR((VLOOKUP(B116,INSCRITOS!A:C,3,0)),"")</f>
        <v>INIC</v>
      </c>
      <c r="E116" s="5" t="str">
        <f>IFERROR((VLOOKUP(B116,INSCRITOS!A:D,4,0)),"")</f>
        <v>Sofia Sousa</v>
      </c>
      <c r="F116" s="1" t="str">
        <f>IFERROR((VLOOKUP(B116,INSCRITOS!A:F,6,0)),"")</f>
        <v>F</v>
      </c>
      <c r="G116" s="5" t="str">
        <f>IFERROR((VLOOKUP(B116,INSCRITOS!A:H,8,0)),"")</f>
        <v>Outsystems Olímpico de Oeiras</v>
      </c>
      <c r="H116" s="78">
        <v>1.6967592592592592E-3</v>
      </c>
      <c r="I116" s="49">
        <v>95</v>
      </c>
    </row>
    <row r="117" spans="1:9" ht="18" customHeight="1" x14ac:dyDescent="0.25">
      <c r="A117" s="1">
        <v>8</v>
      </c>
      <c r="B117" s="32">
        <v>620</v>
      </c>
      <c r="C117" s="1">
        <f>IFERROR((VLOOKUP(B117,INSCRITOS!A:B,2,0)),"")</f>
        <v>104486</v>
      </c>
      <c r="D117" s="1" t="str">
        <f>IFERROR((VLOOKUP(B117,INSCRITOS!A:C,3,0)),"")</f>
        <v>INIC</v>
      </c>
      <c r="E117" s="5" t="str">
        <f>IFERROR((VLOOKUP(B117,INSCRITOS!A:D,4,0)),"")</f>
        <v>Luna Pereira Crispim</v>
      </c>
      <c r="F117" s="1" t="str">
        <f>IFERROR((VLOOKUP(B117,INSCRITOS!A:F,6,0)),"")</f>
        <v>F</v>
      </c>
      <c r="G117" s="5" t="str">
        <f>IFERROR((VLOOKUP(B117,INSCRITOS!A:H,8,0)),"")</f>
        <v>Sport Lisboa e Benfica</v>
      </c>
      <c r="H117" s="78">
        <v>1.8491898148148148E-3</v>
      </c>
      <c r="I117" s="49">
        <v>94</v>
      </c>
    </row>
    <row r="118" spans="1:9" ht="18" customHeight="1" x14ac:dyDescent="0.25">
      <c r="A118" s="1">
        <v>9</v>
      </c>
      <c r="B118" s="32">
        <v>2</v>
      </c>
      <c r="C118" s="1">
        <f>IFERROR((VLOOKUP(B118,INSCRITOS!A:B,2,0)),"")</f>
        <v>106647</v>
      </c>
      <c r="D118" s="1" t="str">
        <f>IFERROR((VLOOKUP(B118,INSCRITOS!A:C,3,0)),"")</f>
        <v>INIC</v>
      </c>
      <c r="E118" s="5" t="str">
        <f>IFERROR((VLOOKUP(B118,INSCRITOS!A:D,4,0)),"")</f>
        <v xml:space="preserve">Margarida Fernandes </v>
      </c>
      <c r="F118" s="1" t="str">
        <f>IFERROR((VLOOKUP(B118,INSCRITOS!A:F,6,0)),"")</f>
        <v>F</v>
      </c>
      <c r="G118" s="5" t="str">
        <f>IFERROR((VLOOKUP(B118,INSCRITOS!A:H,8,0)),"")</f>
        <v>CCDSintrense/ Não federado</v>
      </c>
      <c r="H118" s="78">
        <v>1.9239583333333333E-3</v>
      </c>
      <c r="I118" s="49"/>
    </row>
    <row r="119" spans="1:9" ht="18" customHeight="1" x14ac:dyDescent="0.25">
      <c r="A119" s="1">
        <v>10</v>
      </c>
      <c r="B119" s="32">
        <v>228</v>
      </c>
      <c r="C119" s="1">
        <f>IFERROR((VLOOKUP(B119,INSCRITOS!A:B,2,0)),"")</f>
        <v>104930</v>
      </c>
      <c r="D119" s="1" t="str">
        <f>IFERROR((VLOOKUP(B119,INSCRITOS!A:C,3,0)),"")</f>
        <v>INIC</v>
      </c>
      <c r="E119" s="5" t="str">
        <f>IFERROR((VLOOKUP(B119,INSCRITOS!A:D,4,0)),"")</f>
        <v>Matilde Sequeira</v>
      </c>
      <c r="F119" s="1" t="str">
        <f>IFERROR((VLOOKUP(B119,INSCRITOS!A:F,6,0)),"")</f>
        <v>F</v>
      </c>
      <c r="G119" s="5" t="str">
        <f>IFERROR((VLOOKUP(B119,INSCRITOS!A:H,8,0)),"")</f>
        <v>Sporting Clube de Portugal</v>
      </c>
      <c r="H119" s="78">
        <v>1.511574074074074E-3</v>
      </c>
      <c r="I119" s="49">
        <v>93</v>
      </c>
    </row>
    <row r="120" spans="1:9" ht="18" customHeight="1" x14ac:dyDescent="0.25">
      <c r="A120" s="1">
        <v>11</v>
      </c>
      <c r="B120" s="32">
        <v>1117</v>
      </c>
      <c r="C120" s="1">
        <f>IFERROR((VLOOKUP(B120,INSCRITOS!A:B,2,0)),"")</f>
        <v>105915</v>
      </c>
      <c r="D120" s="1" t="str">
        <f>IFERROR((VLOOKUP(B120,INSCRITOS!A:C,3,0)),"")</f>
        <v>INIC</v>
      </c>
      <c r="E120" s="5" t="str">
        <f>IFERROR((VLOOKUP(B120,INSCRITOS!A:D,4,0)),"")</f>
        <v>Leonor Sousa</v>
      </c>
      <c r="F120" s="1" t="str">
        <f>IFERROR((VLOOKUP(B120,INSCRITOS!A:F,6,0)),"")</f>
        <v>F</v>
      </c>
      <c r="G120" s="5" t="str">
        <f>IFERROR((VLOOKUP(B120,INSCRITOS!A:H,8,0)),"")</f>
        <v>Outsystems Olímpico de Oeiras</v>
      </c>
      <c r="H120" s="78">
        <v>1.9688657407407411E-3</v>
      </c>
      <c r="I120" s="49">
        <v>92</v>
      </c>
    </row>
    <row r="121" spans="1:9" ht="18" customHeight="1" x14ac:dyDescent="0.25">
      <c r="A121" s="1">
        <v>12</v>
      </c>
      <c r="B121" s="32">
        <v>5332</v>
      </c>
      <c r="C121" s="1">
        <f>IFERROR((VLOOKUP(B121,INSCRITOS!A:B,2,0)),"")</f>
        <v>0</v>
      </c>
      <c r="D121" s="1" t="str">
        <f>IFERROR((VLOOKUP(B121,INSCRITOS!A:C,3,0)),"")</f>
        <v>INIC</v>
      </c>
      <c r="E121" s="5" t="str">
        <f>IFERROR((VLOOKUP(B121,INSCRITOS!A:D,4,0)),"")</f>
        <v>Carolina Contreiras</v>
      </c>
      <c r="F121" s="1" t="str">
        <f>IFERROR((VLOOKUP(B121,INSCRITOS!A:F,6,0)),"")</f>
        <v>F</v>
      </c>
      <c r="G121" s="5" t="str">
        <f>IFERROR((VLOOKUP(B121,INSCRITOS!A:H,8,0)),"")</f>
        <v>Outsystems Olímpico de Oeiras/ Não federado</v>
      </c>
      <c r="H121" s="78">
        <v>1.90625E-3</v>
      </c>
      <c r="I121" s="49"/>
    </row>
    <row r="122" spans="1:9" ht="18" customHeight="1" x14ac:dyDescent="0.25">
      <c r="A122" s="2"/>
      <c r="C122" s="2"/>
      <c r="D122" s="2"/>
      <c r="F122" s="2"/>
    </row>
    <row r="123" spans="1:9" ht="18" customHeight="1" x14ac:dyDescent="0.25">
      <c r="A123" s="2"/>
      <c r="C123" s="2"/>
      <c r="D123" s="2"/>
      <c r="F123" s="2"/>
    </row>
    <row r="124" spans="1:9" ht="18" customHeight="1" x14ac:dyDescent="0.25">
      <c r="A124" s="2"/>
      <c r="C124" s="2"/>
      <c r="D124" s="2"/>
      <c r="F124" s="2"/>
    </row>
    <row r="125" spans="1:9" ht="18" customHeight="1" x14ac:dyDescent="0.25">
      <c r="A125" s="24" t="s">
        <v>17</v>
      </c>
      <c r="B125" s="24"/>
      <c r="C125" s="24"/>
      <c r="D125" s="24"/>
      <c r="E125" s="24"/>
      <c r="F125" s="24"/>
      <c r="G125" s="24"/>
      <c r="H125" s="82"/>
      <c r="I125" s="24"/>
    </row>
    <row r="126" spans="1:9" ht="18" customHeight="1" x14ac:dyDescent="0.25">
      <c r="A126" s="4" t="s">
        <v>9</v>
      </c>
      <c r="B126" s="20" t="s">
        <v>10</v>
      </c>
      <c r="C126" s="4" t="s">
        <v>1</v>
      </c>
      <c r="D126" s="4" t="s">
        <v>2</v>
      </c>
      <c r="E126" s="4" t="s">
        <v>3</v>
      </c>
      <c r="F126" s="4" t="s">
        <v>5</v>
      </c>
      <c r="G126" s="4" t="s">
        <v>7</v>
      </c>
      <c r="H126" s="76" t="s">
        <v>120</v>
      </c>
      <c r="I126" s="55" t="s">
        <v>11</v>
      </c>
    </row>
    <row r="127" spans="1:9" ht="18" customHeight="1" x14ac:dyDescent="0.25">
      <c r="A127" s="1">
        <v>1</v>
      </c>
      <c r="B127" s="32">
        <v>630</v>
      </c>
      <c r="C127" s="1">
        <f>IFERROR((VLOOKUP(B127,INSCRITOS!A:B,2,0)),"")</f>
        <v>100784</v>
      </c>
      <c r="D127" s="1" t="str">
        <f>IFERROR((VLOOKUP(B127,INSCRITOS!A:C,3,0)),"")</f>
        <v>JUV</v>
      </c>
      <c r="E127" s="5" t="str">
        <f>IFERROR((VLOOKUP(B127,INSCRITOS!A:D,4,0)),"")</f>
        <v>Tomás Prudêncio</v>
      </c>
      <c r="F127" s="1" t="str">
        <f>IFERROR((VLOOKUP(B127,INSCRITOS!A:F,6,0)),"")</f>
        <v>M</v>
      </c>
      <c r="G127" s="5" t="str">
        <f>IFERROR((VLOOKUP(B127,INSCRITOS!A:H,8,0)),"")</f>
        <v>Sport Lisboa e Benfica</v>
      </c>
      <c r="H127" s="78">
        <v>1.5763888888888891E-3</v>
      </c>
      <c r="I127" s="49">
        <v>100</v>
      </c>
    </row>
    <row r="128" spans="1:9" ht="18" customHeight="1" x14ac:dyDescent="0.25">
      <c r="A128" s="1">
        <v>2</v>
      </c>
      <c r="B128" s="32">
        <v>655</v>
      </c>
      <c r="C128" s="1">
        <f>IFERROR((VLOOKUP(B128,INSCRITOS!A:B,2,0)),"")</f>
        <v>103096</v>
      </c>
      <c r="D128" s="1" t="str">
        <f>IFERROR((VLOOKUP(B128,INSCRITOS!A:C,3,0)),"")</f>
        <v>JUV</v>
      </c>
      <c r="E128" s="5" t="str">
        <f>IFERROR((VLOOKUP(B128,INSCRITOS!A:D,4,0)),"")</f>
        <v>André Canhoto</v>
      </c>
      <c r="F128" s="1" t="str">
        <f>IFERROR((VLOOKUP(B128,INSCRITOS!A:F,6,0)),"")</f>
        <v>M</v>
      </c>
      <c r="G128" s="5" t="str">
        <f>IFERROR((VLOOKUP(B128,INSCRITOS!A:H,8,0)),"")</f>
        <v>Clube de Natação da Amadora</v>
      </c>
      <c r="H128" s="78">
        <v>1.8208333333333332E-3</v>
      </c>
      <c r="I128" s="49">
        <v>99</v>
      </c>
    </row>
    <row r="129" spans="1:9" ht="18" customHeight="1" x14ac:dyDescent="0.25">
      <c r="A129" s="1">
        <v>3</v>
      </c>
      <c r="B129" s="32">
        <v>233</v>
      </c>
      <c r="C129" s="1">
        <f>IFERROR((VLOOKUP(B129,INSCRITOS!A:B,2,0)),"")</f>
        <v>102225</v>
      </c>
      <c r="D129" s="1" t="str">
        <f>IFERROR((VLOOKUP(B129,INSCRITOS!A:C,3,0)),"")</f>
        <v>JUV</v>
      </c>
      <c r="E129" s="5" t="str">
        <f>IFERROR((VLOOKUP(B129,INSCRITOS!A:D,4,0)),"")</f>
        <v>Tiago Margarido</v>
      </c>
      <c r="F129" s="1" t="str">
        <f>IFERROR((VLOOKUP(B129,INSCRITOS!A:F,6,0)),"")</f>
        <v>M</v>
      </c>
      <c r="G129" s="5" t="str">
        <f>IFERROR((VLOOKUP(B129,INSCRITOS!A:H,8,0)),"")</f>
        <v>Sport Lisboa e Benfica</v>
      </c>
      <c r="H129" s="78">
        <v>1.7974537037037037E-3</v>
      </c>
      <c r="I129" s="49">
        <v>98</v>
      </c>
    </row>
    <row r="130" spans="1:9" ht="18" customHeight="1" x14ac:dyDescent="0.25">
      <c r="A130" s="1">
        <v>4</v>
      </c>
      <c r="B130" s="32">
        <v>438</v>
      </c>
      <c r="C130" s="1">
        <f>IFERROR((VLOOKUP(B130,INSCRITOS!A:B,2,0)),"")</f>
        <v>104695</v>
      </c>
      <c r="D130" s="1" t="str">
        <f>IFERROR((VLOOKUP(B130,INSCRITOS!A:C,3,0)),"")</f>
        <v>INIC</v>
      </c>
      <c r="E130" s="5" t="str">
        <f>IFERROR((VLOOKUP(B130,INSCRITOS!A:D,4,0)),"")</f>
        <v>Afonso Craveiro Ferreira</v>
      </c>
      <c r="F130" s="1" t="str">
        <f>IFERROR((VLOOKUP(B130,INSCRITOS!A:F,6,0)),"")</f>
        <v>M</v>
      </c>
      <c r="G130" s="5" t="str">
        <f>IFERROR((VLOOKUP(B130,INSCRITOS!A:H,8,0)),"")</f>
        <v>Sport Lisboa e Benfica</v>
      </c>
      <c r="H130" s="78">
        <v>1.8032407407407407E-3</v>
      </c>
      <c r="I130" s="49">
        <v>97</v>
      </c>
    </row>
    <row r="131" spans="1:9" ht="18" customHeight="1" x14ac:dyDescent="0.25">
      <c r="A131" s="1">
        <v>5</v>
      </c>
      <c r="B131" s="32">
        <v>112</v>
      </c>
      <c r="C131" s="1">
        <f>IFERROR((VLOOKUP(B131,INSCRITOS!A:B,2,0)),"")</f>
        <v>103260</v>
      </c>
      <c r="D131" s="1" t="str">
        <f>IFERROR((VLOOKUP(B131,INSCRITOS!A:C,3,0)),"")</f>
        <v>JUV</v>
      </c>
      <c r="E131" s="5" t="str">
        <f>IFERROR((VLOOKUP(B131,INSCRITOS!A:D,4,0)),"")</f>
        <v>Ricardo Costa</v>
      </c>
      <c r="F131" s="1" t="str">
        <f>IFERROR((VLOOKUP(B131,INSCRITOS!A:F,6,0)),"")</f>
        <v>M</v>
      </c>
      <c r="G131" s="5" t="str">
        <f>IFERROR((VLOOKUP(B131,INSCRITOS!A:H,8,0)),"")</f>
        <v>SFRAA TRIATLO</v>
      </c>
      <c r="H131" s="78">
        <v>1.7074074074074075E-3</v>
      </c>
      <c r="I131" s="49">
        <v>96</v>
      </c>
    </row>
    <row r="132" spans="1:9" ht="18" customHeight="1" x14ac:dyDescent="0.25">
      <c r="A132" s="1">
        <v>6</v>
      </c>
      <c r="B132" s="32">
        <v>329</v>
      </c>
      <c r="C132" s="1">
        <f>IFERROR((VLOOKUP(B132,INSCRITOS!A:B,2,0)),"")</f>
        <v>102031</v>
      </c>
      <c r="D132" s="1" t="str">
        <f>IFERROR((VLOOKUP(B132,INSCRITOS!A:C,3,0)),"")</f>
        <v>JUV</v>
      </c>
      <c r="E132" s="5" t="str">
        <f>IFERROR((VLOOKUP(B132,INSCRITOS!A:D,4,0)),"")</f>
        <v>Rodrigo Leite</v>
      </c>
      <c r="F132" s="1" t="str">
        <f>IFERROR((VLOOKUP(B132,INSCRITOS!A:F,6,0)),"")</f>
        <v>M</v>
      </c>
      <c r="G132" s="5" t="str">
        <f>IFERROR((VLOOKUP(B132,INSCRITOS!A:H,8,0)),"")</f>
        <v>Sporting Clube de Portugal</v>
      </c>
      <c r="H132" s="78">
        <v>1.712962962962963E-3</v>
      </c>
      <c r="I132" s="49">
        <v>95</v>
      </c>
    </row>
    <row r="133" spans="1:9" ht="18" customHeight="1" x14ac:dyDescent="0.25">
      <c r="A133" s="1">
        <v>7</v>
      </c>
      <c r="B133" s="32">
        <v>876</v>
      </c>
      <c r="C133" s="1">
        <f>IFERROR((VLOOKUP(B133,INSCRITOS!A:B,2,0)),"")</f>
        <v>102512</v>
      </c>
      <c r="D133" s="1" t="str">
        <f>IFERROR((VLOOKUP(B133,INSCRITOS!A:C,3,0)),"")</f>
        <v>JUV</v>
      </c>
      <c r="E133" s="5" t="str">
        <f>IFERROR((VLOOKUP(B133,INSCRITOS!A:D,4,0)),"")</f>
        <v>Vasco Silva</v>
      </c>
      <c r="F133" s="1" t="str">
        <f>IFERROR((VLOOKUP(B133,INSCRITOS!A:F,6,0)),"")</f>
        <v>M</v>
      </c>
      <c r="G133" s="5" t="str">
        <f>IFERROR((VLOOKUP(B133,INSCRITOS!A:H,8,0)),"")</f>
        <v>Outsystems Olímpico de Oeiras</v>
      </c>
      <c r="H133" s="78">
        <v>1.879861111111111E-3</v>
      </c>
      <c r="I133" s="49">
        <v>94</v>
      </c>
    </row>
    <row r="134" spans="1:9" ht="18" customHeight="1" x14ac:dyDescent="0.25">
      <c r="A134" s="1">
        <v>8</v>
      </c>
      <c r="B134" s="32">
        <v>5328</v>
      </c>
      <c r="C134" s="1">
        <f>IFERROR((VLOOKUP(B134,INSCRITOS!A:B,2,0)),"")</f>
        <v>103092</v>
      </c>
      <c r="D134" s="1" t="str">
        <f>IFERROR((VLOOKUP(B134,INSCRITOS!A:C,3,0)),"")</f>
        <v>JUV</v>
      </c>
      <c r="E134" s="5" t="str">
        <f>IFERROR((VLOOKUP(B134,INSCRITOS!A:D,4,0)),"")</f>
        <v>David dos Santos</v>
      </c>
      <c r="F134" s="1" t="str">
        <f>IFERROR((VLOOKUP(B134,INSCRITOS!A:F,6,0)),"")</f>
        <v>M</v>
      </c>
      <c r="G134" s="5" t="str">
        <f>IFERROR((VLOOKUP(B134,INSCRITOS!A:H,8,0)),"")</f>
        <v>Clube de Natação da Amadora</v>
      </c>
      <c r="H134" s="78">
        <v>1.9305555555555554E-3</v>
      </c>
      <c r="I134" s="49">
        <v>93</v>
      </c>
    </row>
    <row r="135" spans="1:9" ht="18" customHeight="1" x14ac:dyDescent="0.25">
      <c r="A135" s="1">
        <v>9</v>
      </c>
      <c r="B135" s="32">
        <v>1321</v>
      </c>
      <c r="C135" s="1">
        <f>IFERROR((VLOOKUP(B135,INSCRITOS!A:B,2,0)),"")</f>
        <v>105373</v>
      </c>
      <c r="D135" s="1" t="str">
        <f>IFERROR((VLOOKUP(B135,INSCRITOS!A:C,3,0)),"")</f>
        <v>JUV</v>
      </c>
      <c r="E135" s="5" t="str">
        <f>IFERROR((VLOOKUP(B135,INSCRITOS!A:D,4,0)),"")</f>
        <v>Rodrigo Figueiredo</v>
      </c>
      <c r="F135" s="1" t="str">
        <f>IFERROR((VLOOKUP(B135,INSCRITOS!A:F,6,0)),"")</f>
        <v>M</v>
      </c>
      <c r="G135" s="5" t="str">
        <f>IFERROR((VLOOKUP(B135,INSCRITOS!A:H,8,0)),"")</f>
        <v>Sporting Clube de Portugal/ Não federado</v>
      </c>
      <c r="H135" s="78">
        <v>1.848611111111111E-3</v>
      </c>
      <c r="I135" s="49"/>
    </row>
    <row r="136" spans="1:9" ht="18" customHeight="1" x14ac:dyDescent="0.25">
      <c r="A136" s="1">
        <v>10</v>
      </c>
      <c r="B136" s="32">
        <v>113</v>
      </c>
      <c r="C136" s="1">
        <f>IFERROR((VLOOKUP(B136,INSCRITOS!A:B,2,0)),"")</f>
        <v>103261</v>
      </c>
      <c r="D136" s="1" t="str">
        <f>IFERROR((VLOOKUP(B136,INSCRITOS!A:C,3,0)),"")</f>
        <v>JUV</v>
      </c>
      <c r="E136" s="5" t="str">
        <f>IFERROR((VLOOKUP(B136,INSCRITOS!A:D,4,0)),"")</f>
        <v>Vasco Saraiva de Melo</v>
      </c>
      <c r="F136" s="1" t="str">
        <f>IFERROR((VLOOKUP(B136,INSCRITOS!A:F,6,0)),"")</f>
        <v>M</v>
      </c>
      <c r="G136" s="5" t="str">
        <f>IFERROR((VLOOKUP(B136,INSCRITOS!A:H,8,0)),"")</f>
        <v>SFRAA TRIATLO</v>
      </c>
      <c r="H136" s="78">
        <v>1.8910879629629631E-3</v>
      </c>
      <c r="I136" s="49">
        <v>92</v>
      </c>
    </row>
    <row r="137" spans="1:9" ht="18" customHeight="1" x14ac:dyDescent="0.25">
      <c r="A137" s="1">
        <v>11</v>
      </c>
      <c r="B137" s="32">
        <v>514</v>
      </c>
      <c r="C137" s="1">
        <f>IFERROR((VLOOKUP(B137,INSCRITOS!A:B,2,0)),"")</f>
        <v>0</v>
      </c>
      <c r="D137" s="1" t="str">
        <f>IFERROR((VLOOKUP(B137,INSCRITOS!A:C,3,0)),"")</f>
        <v>JUV</v>
      </c>
      <c r="E137" s="5" t="str">
        <f>IFERROR((VLOOKUP(B137,INSCRITOS!A:D,4,0)),"")</f>
        <v>Tomás Sousa</v>
      </c>
      <c r="F137" s="1" t="str">
        <f>IFERROR((VLOOKUP(B137,INSCRITOS!A:F,6,0)),"")</f>
        <v>M</v>
      </c>
      <c r="G137" s="5" t="str">
        <f>IFERROR((VLOOKUP(B137,INSCRITOS!A:H,8,0)),"")</f>
        <v>Outsystems Olímpico de Oeiras/ Não federado</v>
      </c>
      <c r="H137" s="78">
        <v>1.922685185185185E-3</v>
      </c>
      <c r="I137" s="49"/>
    </row>
    <row r="138" spans="1:9" ht="18" customHeight="1" x14ac:dyDescent="0.25">
      <c r="A138" s="1">
        <v>12</v>
      </c>
      <c r="B138" s="32">
        <v>1407</v>
      </c>
      <c r="C138" s="1">
        <f>IFERROR((VLOOKUP(B138,INSCRITOS!A:B,2,0)),"")</f>
        <v>106403</v>
      </c>
      <c r="D138" s="1" t="str">
        <f>IFERROR((VLOOKUP(B138,INSCRITOS!A:C,3,0)),"")</f>
        <v>JUV</v>
      </c>
      <c r="E138" s="5" t="str">
        <f>IFERROR((VLOOKUP(B138,INSCRITOS!A:D,4,0)),"")</f>
        <v xml:space="preserve">Martim Marques </v>
      </c>
      <c r="F138" s="1" t="str">
        <f>IFERROR((VLOOKUP(B138,INSCRITOS!A:F,6,0)),"")</f>
        <v>M</v>
      </c>
      <c r="G138" s="5" t="str">
        <f>IFERROR((VLOOKUP(B138,INSCRITOS!A:H,8,0)),"")</f>
        <v>Pimpões Triatlo</v>
      </c>
      <c r="H138" s="78">
        <v>1.8865740740740742E-3</v>
      </c>
      <c r="I138" s="49">
        <v>91</v>
      </c>
    </row>
    <row r="139" spans="1:9" ht="18" customHeight="1" x14ac:dyDescent="0.25">
      <c r="A139" s="1">
        <v>13</v>
      </c>
      <c r="B139" s="32">
        <v>1047</v>
      </c>
      <c r="C139" s="1">
        <f>IFERROR((VLOOKUP(B139,INSCRITOS!A:B,2,0)),"")</f>
        <v>105677</v>
      </c>
      <c r="D139" s="1" t="str">
        <f>IFERROR((VLOOKUP(B139,INSCRITOS!A:C,3,0)),"")</f>
        <v>JUV</v>
      </c>
      <c r="E139" s="5" t="str">
        <f>IFERROR((VLOOKUP(B139,INSCRITOS!A:D,4,0)),"")</f>
        <v>Miguel Neves</v>
      </c>
      <c r="F139" s="1" t="str">
        <f>IFERROR((VLOOKUP(B139,INSCRITOS!A:F,6,0)),"")</f>
        <v>M</v>
      </c>
      <c r="G139" s="5" t="str">
        <f>IFERROR((VLOOKUP(B139,INSCRITOS!A:H,8,0)),"")</f>
        <v>Sport Lisboa e Benfica</v>
      </c>
      <c r="H139" s="78">
        <v>1.96875E-3</v>
      </c>
      <c r="I139" s="49">
        <v>90</v>
      </c>
    </row>
    <row r="140" spans="1:9" ht="18" customHeight="1" x14ac:dyDescent="0.25">
      <c r="A140" s="1">
        <v>14</v>
      </c>
      <c r="B140" s="32">
        <v>443</v>
      </c>
      <c r="C140" s="1">
        <f>IFERROR((VLOOKUP(B140,INSCRITOS!A:B,2,0)),"")</f>
        <v>105033</v>
      </c>
      <c r="D140" s="1" t="str">
        <f>IFERROR((VLOOKUP(B140,INSCRITOS!A:C,3,0)),"")</f>
        <v>JUV</v>
      </c>
      <c r="E140" s="5" t="str">
        <f>IFERROR((VLOOKUP(B140,INSCRITOS!A:D,4,0)),"")</f>
        <v>José Ferreira</v>
      </c>
      <c r="F140" s="1" t="str">
        <f>IFERROR((VLOOKUP(B140,INSCRITOS!A:F,6,0)),"")</f>
        <v>M</v>
      </c>
      <c r="G140" s="5" t="str">
        <f>IFERROR((VLOOKUP(B140,INSCRITOS!A:H,8,0)),"")</f>
        <v>Sporting Clube de Portugal</v>
      </c>
      <c r="H140" s="78">
        <v>2.0300925925925925E-3</v>
      </c>
      <c r="I140" s="49">
        <v>89</v>
      </c>
    </row>
    <row r="141" spans="1:9" ht="18" customHeight="1" x14ac:dyDescent="0.25">
      <c r="A141" s="1">
        <v>15</v>
      </c>
      <c r="B141" s="32">
        <v>439</v>
      </c>
      <c r="C141" s="1">
        <f>IFERROR((VLOOKUP(B141,INSCRITOS!A:B,2,0)),"")</f>
        <v>105032</v>
      </c>
      <c r="D141" s="1" t="str">
        <f>IFERROR((VLOOKUP(B141,INSCRITOS!A:C,3,0)),"")</f>
        <v>JUV</v>
      </c>
      <c r="E141" s="5" t="str">
        <f>IFERROR((VLOOKUP(B141,INSCRITOS!A:D,4,0)),"")</f>
        <v>Afonso Ferreira</v>
      </c>
      <c r="F141" s="1" t="str">
        <f>IFERROR((VLOOKUP(B141,INSCRITOS!A:F,6,0)),"")</f>
        <v>M</v>
      </c>
      <c r="G141" s="5" t="str">
        <f>IFERROR((VLOOKUP(B141,INSCRITOS!A:H,8,0)),"")</f>
        <v>Sporting Clube de Portugal</v>
      </c>
      <c r="H141" s="78">
        <v>2.0520833333333333E-3</v>
      </c>
      <c r="I141" s="49">
        <v>88</v>
      </c>
    </row>
    <row r="142" spans="1:9" ht="18" customHeight="1" x14ac:dyDescent="0.25">
      <c r="A142" s="1">
        <v>16</v>
      </c>
      <c r="B142" s="32">
        <v>410</v>
      </c>
      <c r="C142" s="1">
        <f>IFERROR((VLOOKUP(B142,INSCRITOS!A:B,2,0)),"")</f>
        <v>102767</v>
      </c>
      <c r="D142" s="1" t="str">
        <f>IFERROR((VLOOKUP(B142,INSCRITOS!A:C,3,0)),"")</f>
        <v>JUV</v>
      </c>
      <c r="E142" s="5" t="str">
        <f>IFERROR((VLOOKUP(B142,INSCRITOS!A:D,4,0)),"")</f>
        <v>Cristovão Domingos</v>
      </c>
      <c r="F142" s="1" t="str">
        <f>IFERROR((VLOOKUP(B142,INSCRITOS!A:F,6,0)),"")</f>
        <v>M</v>
      </c>
      <c r="G142" s="5" t="str">
        <f>IFERROR((VLOOKUP(B142,INSCRITOS!A:H,8,0)),"")</f>
        <v>Clube de Natação da Amadora</v>
      </c>
      <c r="H142" s="78">
        <v>1.8653935185185186E-3</v>
      </c>
      <c r="I142" s="49">
        <v>87</v>
      </c>
    </row>
    <row r="143" spans="1:9" ht="18" customHeight="1" x14ac:dyDescent="0.25">
      <c r="A143" s="1">
        <v>17</v>
      </c>
      <c r="B143" s="32">
        <v>1034</v>
      </c>
      <c r="C143" s="1">
        <f>IFERROR((VLOOKUP(B143,INSCRITOS!A:B,2,0)),"")</f>
        <v>105702</v>
      </c>
      <c r="D143" s="1" t="str">
        <f>IFERROR((VLOOKUP(B143,INSCRITOS!A:C,3,0)),"")</f>
        <v>JUV</v>
      </c>
      <c r="E143" s="5" t="str">
        <f>IFERROR((VLOOKUP(B143,INSCRITOS!A:D,4,0)),"")</f>
        <v>Joaquim Vasconcelos</v>
      </c>
      <c r="F143" s="1" t="str">
        <f>IFERROR((VLOOKUP(B143,INSCRITOS!A:F,6,0)),"")</f>
        <v>M</v>
      </c>
      <c r="G143" s="5" t="str">
        <f>IFERROR((VLOOKUP(B143,INSCRITOS!A:H,8,0)),"")</f>
        <v>SFRAA TRIATLO</v>
      </c>
      <c r="H143" s="78">
        <v>2.0942129629629631E-3</v>
      </c>
      <c r="I143" s="49">
        <v>86</v>
      </c>
    </row>
    <row r="144" spans="1:9" ht="18" customHeight="1" x14ac:dyDescent="0.25">
      <c r="A144" s="1">
        <v>18</v>
      </c>
      <c r="B144" s="32">
        <v>449</v>
      </c>
      <c r="C144" s="1">
        <f>IFERROR((VLOOKUP(B144,INSCRITOS!A:B,2,0)),"")</f>
        <v>105036</v>
      </c>
      <c r="D144" s="1" t="str">
        <f>IFERROR((VLOOKUP(B144,INSCRITOS!A:C,3,0)),"")</f>
        <v>JUV</v>
      </c>
      <c r="E144" s="5" t="str">
        <f>IFERROR((VLOOKUP(B144,INSCRITOS!A:D,4,0)),"")</f>
        <v>Guilherme Pita</v>
      </c>
      <c r="F144" s="1" t="str">
        <f>IFERROR((VLOOKUP(B144,INSCRITOS!A:F,6,0)),"")</f>
        <v>M</v>
      </c>
      <c r="G144" s="5" t="str">
        <f>IFERROR((VLOOKUP(B144,INSCRITOS!A:H,8,0)),"")</f>
        <v>SFRAA TRIATLO</v>
      </c>
      <c r="H144" s="78">
        <v>2.0347222222222221E-3</v>
      </c>
      <c r="I144" s="49">
        <v>85</v>
      </c>
    </row>
    <row r="145" spans="1:9" ht="18" customHeight="1" x14ac:dyDescent="0.25">
      <c r="A145" s="1">
        <v>19</v>
      </c>
      <c r="B145" s="32">
        <v>687</v>
      </c>
      <c r="C145" s="1">
        <f>IFERROR((VLOOKUP(B145,INSCRITOS!A:B,2,0)),"")</f>
        <v>104530</v>
      </c>
      <c r="D145" s="1" t="str">
        <f>IFERROR((VLOOKUP(B145,INSCRITOS!A:C,3,0)),"")</f>
        <v>JUV</v>
      </c>
      <c r="E145" s="5" t="str">
        <f>IFERROR((VLOOKUP(B145,INSCRITOS!A:D,4,0)),"")</f>
        <v>Gonçalo Almeida</v>
      </c>
      <c r="F145" s="1" t="str">
        <f>IFERROR((VLOOKUP(B145,INSCRITOS!A:F,6,0)),"")</f>
        <v>M</v>
      </c>
      <c r="G145" s="5" t="str">
        <f>IFERROR((VLOOKUP(B145,INSCRITOS!A:H,8,0)),"")</f>
        <v>CCDSintrense</v>
      </c>
      <c r="H145" s="78">
        <v>2.2037037037037038E-3</v>
      </c>
      <c r="I145" s="49">
        <v>84</v>
      </c>
    </row>
    <row r="146" spans="1:9" ht="18" customHeight="1" x14ac:dyDescent="0.25">
      <c r="A146" s="1">
        <v>20</v>
      </c>
      <c r="B146" s="32">
        <v>474</v>
      </c>
      <c r="C146" s="1">
        <f>IFERROR((VLOOKUP(B146,INSCRITOS!A:B,2,0)),"")</f>
        <v>0</v>
      </c>
      <c r="D146" s="1" t="str">
        <f>IFERROR((VLOOKUP(B146,INSCRITOS!A:C,3,0)),"")</f>
        <v>JUV</v>
      </c>
      <c r="E146" s="5" t="str">
        <f>IFERROR((VLOOKUP(B146,INSCRITOS!A:D,4,0)),"")</f>
        <v>Leonardo Sousa</v>
      </c>
      <c r="F146" s="1" t="str">
        <f>IFERROR((VLOOKUP(B146,INSCRITOS!A:F,6,0)),"")</f>
        <v>M</v>
      </c>
      <c r="G146" s="5" t="str">
        <f>IFERROR((VLOOKUP(B146,INSCRITOS!A:H,8,0)),"")</f>
        <v>Sporting Clube de Portugal</v>
      </c>
      <c r="H146" s="78">
        <v>2.2667824074074075E-3</v>
      </c>
      <c r="I146" s="49">
        <v>83</v>
      </c>
    </row>
    <row r="147" spans="1:9" ht="18" customHeight="1" x14ac:dyDescent="0.25">
      <c r="A147" s="1">
        <v>21</v>
      </c>
      <c r="B147" s="32">
        <v>896</v>
      </c>
      <c r="C147" s="1">
        <f>IFERROR((VLOOKUP(B147,INSCRITOS!A:B,2,0)),"")</f>
        <v>104102</v>
      </c>
      <c r="D147" s="1" t="str">
        <f>IFERROR((VLOOKUP(B147,INSCRITOS!A:C,3,0)),"")</f>
        <v>JUV</v>
      </c>
      <c r="E147" s="5" t="str">
        <f>IFERROR((VLOOKUP(B147,INSCRITOS!A:D,4,0)),"")</f>
        <v>Alberto Fernandes</v>
      </c>
      <c r="F147" s="1" t="str">
        <f>IFERROR((VLOOKUP(B147,INSCRITOS!A:F,6,0)),"")</f>
        <v>M</v>
      </c>
      <c r="G147" s="5" t="str">
        <f>IFERROR((VLOOKUP(B147,INSCRITOS!A:H,8,0)),"")</f>
        <v>Peniche A. C.</v>
      </c>
      <c r="H147" s="78">
        <v>2.1783564814814812E-3</v>
      </c>
      <c r="I147" s="49">
        <v>82</v>
      </c>
    </row>
    <row r="148" spans="1:9" ht="18" customHeight="1" x14ac:dyDescent="0.25">
      <c r="A148" s="1">
        <v>22</v>
      </c>
      <c r="B148" s="32">
        <v>873</v>
      </c>
      <c r="C148" s="1">
        <f>IFERROR((VLOOKUP(B148,INSCRITOS!A:B,2,0)),"")</f>
        <v>102369</v>
      </c>
      <c r="D148" s="1" t="str">
        <f>IFERROR((VLOOKUP(B148,INSCRITOS!A:C,3,0)),"")</f>
        <v>JUV</v>
      </c>
      <c r="E148" s="5" t="str">
        <f>IFERROR((VLOOKUP(B148,INSCRITOS!A:D,4,0)),"")</f>
        <v>Diogo Costa</v>
      </c>
      <c r="F148" s="1" t="str">
        <f>IFERROR((VLOOKUP(B148,INSCRITOS!A:F,6,0)),"")</f>
        <v>M</v>
      </c>
      <c r="G148" s="5" t="str">
        <f>IFERROR((VLOOKUP(B148,INSCRITOS!A:H,8,0)),"")</f>
        <v>Outsystems Olímpico de Oeiras</v>
      </c>
      <c r="H148" s="78">
        <v>2.1655092592592589E-3</v>
      </c>
      <c r="I148" s="49">
        <v>81</v>
      </c>
    </row>
    <row r="149" spans="1:9" ht="18" customHeight="1" x14ac:dyDescent="0.25">
      <c r="A149" s="1">
        <v>23</v>
      </c>
      <c r="B149" s="32">
        <v>593</v>
      </c>
      <c r="C149" s="1">
        <f>IFERROR((VLOOKUP(B149,INSCRITOS!A:B,2,0)),"")</f>
        <v>103097</v>
      </c>
      <c r="D149" s="1" t="str">
        <f>IFERROR((VLOOKUP(B149,INSCRITOS!A:C,3,0)),"")</f>
        <v>JUV</v>
      </c>
      <c r="E149" s="5" t="str">
        <f>IFERROR((VLOOKUP(B149,INSCRITOS!A:D,4,0)),"")</f>
        <v>Tomás Pita</v>
      </c>
      <c r="F149" s="1" t="str">
        <f>IFERROR((VLOOKUP(B149,INSCRITOS!A:F,6,0)),"")</f>
        <v>M</v>
      </c>
      <c r="G149" s="5" t="str">
        <f>IFERROR((VLOOKUP(B149,INSCRITOS!A:H,8,0)),"")</f>
        <v>Clube de Natação da Amadora</v>
      </c>
      <c r="H149" s="78">
        <v>1.7888888888888891E-3</v>
      </c>
      <c r="I149" s="49">
        <v>80</v>
      </c>
    </row>
    <row r="150" spans="1:9" ht="18" customHeight="1" x14ac:dyDescent="0.25">
      <c r="A150" s="1">
        <v>24</v>
      </c>
      <c r="B150" s="32">
        <v>1388</v>
      </c>
      <c r="C150" s="1">
        <f>IFERROR((VLOOKUP(B150,INSCRITOS!A:B,2,0)),"")</f>
        <v>106328</v>
      </c>
      <c r="D150" s="1" t="str">
        <f>IFERROR((VLOOKUP(B150,INSCRITOS!A:C,3,0)),"")</f>
        <v>JUV</v>
      </c>
      <c r="E150" s="5" t="str">
        <f>IFERROR((VLOOKUP(B150,INSCRITOS!A:D,4,0)),"")</f>
        <v>Afonso Fazendeiro</v>
      </c>
      <c r="F150" s="1" t="str">
        <f>IFERROR((VLOOKUP(B150,INSCRITOS!A:F,6,0)),"")</f>
        <v>M</v>
      </c>
      <c r="G150" s="5" t="str">
        <f>IFERROR((VLOOKUP(B150,INSCRITOS!A:H,8,0)),"")</f>
        <v>Sport Lisboa e Benfica</v>
      </c>
      <c r="H150" s="78">
        <v>1.9445601851851852E-3</v>
      </c>
      <c r="I150" s="49">
        <v>79</v>
      </c>
    </row>
    <row r="151" spans="1:9" ht="18" customHeight="1" x14ac:dyDescent="0.25">
      <c r="A151" s="1">
        <v>25</v>
      </c>
      <c r="B151" s="32">
        <v>5301</v>
      </c>
      <c r="C151" s="1">
        <f>IFERROR((VLOOKUP(B151,INSCRITOS!A:B,2,0)),"")</f>
        <v>0</v>
      </c>
      <c r="D151" s="1" t="str">
        <f>IFERROR((VLOOKUP(B151,INSCRITOS!A:C,3,0)),"")</f>
        <v>JUV</v>
      </c>
      <c r="E151" s="5" t="str">
        <f>IFERROR((VLOOKUP(B151,INSCRITOS!A:D,4,0)),"")</f>
        <v>David Cordeiro</v>
      </c>
      <c r="F151" s="1" t="str">
        <f>IFERROR((VLOOKUP(B151,INSCRITOS!A:F,6,0)),"")</f>
        <v>M</v>
      </c>
      <c r="G151" s="5" t="str">
        <f>IFERROR((VLOOKUP(B151,INSCRITOS!A:H,8,0)),"")</f>
        <v>Peniche A.C./ Não federado</v>
      </c>
      <c r="H151" s="78">
        <v>1.7831018518518519E-3</v>
      </c>
      <c r="I151" s="49"/>
    </row>
    <row r="152" spans="1:9" ht="18" customHeight="1" x14ac:dyDescent="0.25">
      <c r="A152" s="1">
        <v>26</v>
      </c>
      <c r="B152" s="32">
        <v>716</v>
      </c>
      <c r="C152" s="1">
        <f>IFERROR((VLOOKUP(B152,INSCRITOS!A:B,2,0)),"")</f>
        <v>102969</v>
      </c>
      <c r="D152" s="1" t="str">
        <f>IFERROR((VLOOKUP(B152,INSCRITOS!A:C,3,0)),"")</f>
        <v>JUV</v>
      </c>
      <c r="E152" s="5" t="str">
        <f>IFERROR((VLOOKUP(B152,INSCRITOS!A:D,4,0)),"")</f>
        <v>Bernardo Mendes</v>
      </c>
      <c r="F152" s="1" t="str">
        <f>IFERROR((VLOOKUP(B152,INSCRITOS!A:F,6,0)),"")</f>
        <v>M</v>
      </c>
      <c r="G152" s="5" t="str">
        <f>IFERROR((VLOOKUP(B152,INSCRITOS!A:H,8,0)),"")</f>
        <v>Sport Lisboa e Benfica</v>
      </c>
      <c r="H152" s="78">
        <v>2.1369212962962965E-3</v>
      </c>
      <c r="I152" s="49">
        <v>78</v>
      </c>
    </row>
    <row r="153" spans="1:9" ht="18" customHeight="1" x14ac:dyDescent="0.25">
      <c r="A153" s="1">
        <v>27</v>
      </c>
      <c r="B153" s="32">
        <v>1409</v>
      </c>
      <c r="C153" s="1">
        <f>IFERROR((VLOOKUP(B153,INSCRITOS!A:B,2,0)),"")</f>
        <v>106408</v>
      </c>
      <c r="D153" s="1" t="str">
        <f>IFERROR((VLOOKUP(B153,INSCRITOS!A:C,3,0)),"")</f>
        <v>JUV</v>
      </c>
      <c r="E153" s="5" t="str">
        <f>IFERROR((VLOOKUP(B153,INSCRITOS!A:D,4,0)),"")</f>
        <v>Gabriel Silva Oliveira</v>
      </c>
      <c r="F153" s="1" t="str">
        <f>IFERROR((VLOOKUP(B153,INSCRITOS!A:F,6,0)),"")</f>
        <v>M</v>
      </c>
      <c r="G153" s="5" t="str">
        <f>IFERROR((VLOOKUP(B153,INSCRITOS!A:H,8,0)),"")</f>
        <v>Pimpões Triatlo</v>
      </c>
      <c r="H153" s="78">
        <v>2.1946759259259259E-3</v>
      </c>
      <c r="I153" s="49">
        <v>77</v>
      </c>
    </row>
    <row r="154" spans="1:9" ht="18" customHeight="1" x14ac:dyDescent="0.25">
      <c r="A154" s="1">
        <v>28</v>
      </c>
      <c r="B154" s="32">
        <v>518</v>
      </c>
      <c r="C154" s="1">
        <f>IFERROR((VLOOKUP(B154,INSCRITOS!A:B,2,0)),"")</f>
        <v>103565</v>
      </c>
      <c r="D154" s="1" t="str">
        <f>IFERROR((VLOOKUP(B154,INSCRITOS!A:C,3,0)),"")</f>
        <v>JUV</v>
      </c>
      <c r="E154" s="5" t="str">
        <f>IFERROR((VLOOKUP(B154,INSCRITOS!A:D,4,0)),"")</f>
        <v>David Fonseca</v>
      </c>
      <c r="F154" s="1" t="str">
        <f>IFERROR((VLOOKUP(B154,INSCRITOS!A:F,6,0)),"")</f>
        <v>M</v>
      </c>
      <c r="G154" s="5" t="str">
        <f>IFERROR((VLOOKUP(B154,INSCRITOS!A:H,8,0)),"")</f>
        <v>CCDSintrense</v>
      </c>
      <c r="H154" s="78">
        <v>2.1450231481481481E-3</v>
      </c>
      <c r="I154" s="49">
        <v>76</v>
      </c>
    </row>
    <row r="155" spans="1:9" ht="18" customHeight="1" x14ac:dyDescent="0.25">
      <c r="A155" s="1">
        <v>29</v>
      </c>
      <c r="B155" s="32">
        <v>1406</v>
      </c>
      <c r="C155" s="1">
        <f>IFERROR((VLOOKUP(B155,INSCRITOS!A:B,2,0)),"")</f>
        <v>106402</v>
      </c>
      <c r="D155" s="1" t="str">
        <f>IFERROR((VLOOKUP(B155,INSCRITOS!A:C,3,0)),"")</f>
        <v>JUV</v>
      </c>
      <c r="E155" s="5" t="str">
        <f>IFERROR((VLOOKUP(B155,INSCRITOS!A:D,4,0)),"")</f>
        <v>Rafael Assis</v>
      </c>
      <c r="F155" s="1" t="str">
        <f>IFERROR((VLOOKUP(B155,INSCRITOS!A:F,6,0)),"")</f>
        <v>M</v>
      </c>
      <c r="G155" s="5" t="str">
        <f>IFERROR((VLOOKUP(B155,INSCRITOS!A:H,8,0)),"")</f>
        <v>Pimpões Triatlo</v>
      </c>
      <c r="H155" s="78">
        <v>2.1284722222222221E-3</v>
      </c>
      <c r="I155" s="49">
        <v>75</v>
      </c>
    </row>
    <row r="156" spans="1:9" ht="18" customHeight="1" x14ac:dyDescent="0.25">
      <c r="A156" s="1">
        <v>30</v>
      </c>
      <c r="B156" s="32">
        <v>1411</v>
      </c>
      <c r="C156" s="1">
        <f>IFERROR((VLOOKUP(B156,INSCRITOS!A:B,2,0)),"")</f>
        <v>106410</v>
      </c>
      <c r="D156" s="1" t="str">
        <f>IFERROR((VLOOKUP(B156,INSCRITOS!A:C,3,0)),"")</f>
        <v>JUV</v>
      </c>
      <c r="E156" s="5" t="str">
        <f>IFERROR((VLOOKUP(B156,INSCRITOS!A:D,4,0)),"")</f>
        <v>Sebastião Oliveira</v>
      </c>
      <c r="F156" s="1" t="str">
        <f>IFERROR((VLOOKUP(B156,INSCRITOS!A:F,6,0)),"")</f>
        <v>M</v>
      </c>
      <c r="G156" s="5" t="str">
        <f>IFERROR((VLOOKUP(B156,INSCRITOS!A:H,8,0)),"")</f>
        <v>Pimpões Triatlo</v>
      </c>
      <c r="H156" s="78">
        <v>2.1991898148148148E-3</v>
      </c>
      <c r="I156" s="49">
        <v>74</v>
      </c>
    </row>
    <row r="157" spans="1:9" ht="18" customHeight="1" x14ac:dyDescent="0.25">
      <c r="A157" s="1">
        <v>31</v>
      </c>
      <c r="B157" s="32">
        <v>822</v>
      </c>
      <c r="C157" s="1">
        <f>IFERROR((VLOOKUP(B157,INSCRITOS!A:B,2,0)),"")</f>
        <v>106452</v>
      </c>
      <c r="D157" s="1" t="str">
        <f>IFERROR((VLOOKUP(B157,INSCRITOS!A:C,3,0)),"")</f>
        <v>JUV</v>
      </c>
      <c r="E157" s="5" t="str">
        <f>IFERROR((VLOOKUP(B157,INSCRITOS!A:D,4,0)),"")</f>
        <v>Francisco Castanhinha</v>
      </c>
      <c r="F157" s="1" t="str">
        <f>IFERROR((VLOOKUP(B157,INSCRITOS!A:F,6,0)),"")</f>
        <v>M</v>
      </c>
      <c r="G157" s="5" t="str">
        <f>IFERROR((VLOOKUP(B157,INSCRITOS!A:H,8,0)),"")</f>
        <v>Pimpões Triatlo</v>
      </c>
      <c r="H157" s="78">
        <v>2.1828703703703706E-3</v>
      </c>
      <c r="I157" s="49">
        <v>73</v>
      </c>
    </row>
    <row r="158" spans="1:9" ht="18" customHeight="1" x14ac:dyDescent="0.25">
      <c r="A158" s="1">
        <v>32</v>
      </c>
      <c r="B158" s="32">
        <v>315</v>
      </c>
      <c r="C158" s="1">
        <f>IFERROR((VLOOKUP(B158,INSCRITOS!A:B,2,0)),"")</f>
        <v>103399</v>
      </c>
      <c r="D158" s="1" t="str">
        <f>IFERROR((VLOOKUP(B158,INSCRITOS!A:C,3,0)),"")</f>
        <v>JUV</v>
      </c>
      <c r="E158" s="5" t="str">
        <f>IFERROR((VLOOKUP(B158,INSCRITOS!A:D,4,0)),"")</f>
        <v>Miguel Gonçalves</v>
      </c>
      <c r="F158" s="1" t="str">
        <f>IFERROR((VLOOKUP(B158,INSCRITOS!A:F,6,0)),"")</f>
        <v>M</v>
      </c>
      <c r="G158" s="5" t="str">
        <f>IFERROR((VLOOKUP(B158,INSCRITOS!A:H,8,0)),"")</f>
        <v>Outsystems Olímpico de Oeiras</v>
      </c>
      <c r="H158" s="78">
        <v>2.0173611111111108E-3</v>
      </c>
      <c r="I158" s="49">
        <v>72</v>
      </c>
    </row>
    <row r="159" spans="1:9" ht="18" customHeight="1" x14ac:dyDescent="0.25">
      <c r="A159" s="1">
        <v>33</v>
      </c>
      <c r="B159" s="32">
        <v>5331</v>
      </c>
      <c r="C159" s="1">
        <f>IFERROR((VLOOKUP(B159,INSCRITOS!A:B,2,0)),"")</f>
        <v>0</v>
      </c>
      <c r="D159" s="1" t="str">
        <f>IFERROR((VLOOKUP(B159,INSCRITOS!A:C,3,0)),"")</f>
        <v>JUV</v>
      </c>
      <c r="E159" s="5" t="str">
        <f>IFERROR((VLOOKUP(B159,INSCRITOS!A:D,4,0)),"")</f>
        <v>António Bulhões</v>
      </c>
      <c r="F159" s="1" t="str">
        <f>IFERROR((VLOOKUP(B159,INSCRITOS!A:F,6,0)),"")</f>
        <v>M</v>
      </c>
      <c r="G159" s="5" t="str">
        <f>IFERROR((VLOOKUP(B159,INSCRITOS!A:H,8,0)),"")</f>
        <v>Peniche A.C./ Não federado</v>
      </c>
      <c r="H159" s="78">
        <v>2.7414351851851853E-3</v>
      </c>
      <c r="I159" s="49"/>
    </row>
    <row r="160" spans="1:9" ht="18" customHeight="1" x14ac:dyDescent="0.25">
      <c r="A160" s="2"/>
      <c r="B160" s="51"/>
      <c r="C160" s="2"/>
      <c r="D160" s="2"/>
      <c r="F160" s="2"/>
      <c r="H160" s="80"/>
      <c r="I160" s="52"/>
    </row>
    <row r="161" spans="1:9" s="6" customFormat="1" ht="18" customHeight="1" x14ac:dyDescent="0.25">
      <c r="A161" s="2"/>
      <c r="B161" s="23"/>
      <c r="C161" s="2"/>
      <c r="D161" s="2"/>
      <c r="F161" s="2"/>
      <c r="H161" s="80"/>
      <c r="I161" s="10"/>
    </row>
    <row r="162" spans="1:9" ht="18" customHeight="1" x14ac:dyDescent="0.25">
      <c r="A162" s="24" t="s">
        <v>18</v>
      </c>
      <c r="B162" s="24"/>
      <c r="C162" s="24"/>
      <c r="D162" s="24"/>
      <c r="E162" s="24"/>
      <c r="F162" s="24"/>
      <c r="G162" s="24"/>
      <c r="H162" s="80"/>
      <c r="I162" s="24"/>
    </row>
    <row r="163" spans="1:9" ht="18" customHeight="1" x14ac:dyDescent="0.25">
      <c r="A163" s="4" t="s">
        <v>9</v>
      </c>
      <c r="B163" s="20" t="s">
        <v>10</v>
      </c>
      <c r="C163" s="4" t="s">
        <v>1</v>
      </c>
      <c r="D163" s="4" t="s">
        <v>2</v>
      </c>
      <c r="E163" s="4" t="s">
        <v>3</v>
      </c>
      <c r="F163" s="4" t="s">
        <v>5</v>
      </c>
      <c r="G163" s="4" t="s">
        <v>7</v>
      </c>
      <c r="H163" s="76" t="s">
        <v>120</v>
      </c>
      <c r="I163" s="55" t="s">
        <v>11</v>
      </c>
    </row>
    <row r="164" spans="1:9" ht="18" customHeight="1" x14ac:dyDescent="0.25">
      <c r="A164" s="1">
        <v>1</v>
      </c>
      <c r="B164" s="32">
        <v>893</v>
      </c>
      <c r="C164" s="1">
        <f>IFERROR((VLOOKUP(B164,INSCRITOS!A:B,2,0)),"")</f>
        <v>103073</v>
      </c>
      <c r="D164" s="1" t="str">
        <f>IFERROR((VLOOKUP(B164,INSCRITOS!A:C,3,0)),"")</f>
        <v>JUV</v>
      </c>
      <c r="E164" s="5" t="str">
        <f>IFERROR((VLOOKUP(B164,INSCRITOS!A:D,4,0)),"")</f>
        <v>Cassilda Carvalho</v>
      </c>
      <c r="F164" s="1" t="str">
        <f>IFERROR((VLOOKUP(B164,INSCRITOS!A:F,6,0)),"")</f>
        <v>F</v>
      </c>
      <c r="G164" s="5" t="str">
        <f>IFERROR((VLOOKUP(B164,INSCRITOS!A:H,8,0)),"")</f>
        <v>Sport Lisboa e Benfica</v>
      </c>
      <c r="H164" s="78">
        <v>1.725E-3</v>
      </c>
      <c r="I164" s="49">
        <v>100</v>
      </c>
    </row>
    <row r="165" spans="1:9" ht="18" customHeight="1" x14ac:dyDescent="0.25">
      <c r="A165" s="1">
        <v>2</v>
      </c>
      <c r="B165" s="32">
        <v>289</v>
      </c>
      <c r="C165" s="1">
        <f>IFERROR((VLOOKUP(B165,INSCRITOS!A:B,2,0)),"")</f>
        <v>105003</v>
      </c>
      <c r="D165" s="1" t="str">
        <f>IFERROR((VLOOKUP(B165,INSCRITOS!A:C,3,0)),"")</f>
        <v>JUV</v>
      </c>
      <c r="E165" s="5" t="str">
        <f>IFERROR((VLOOKUP(B165,INSCRITOS!A:D,4,0)),"")</f>
        <v>Mariana Prudêncio</v>
      </c>
      <c r="F165" s="1" t="str">
        <f>IFERROR((VLOOKUP(B165,INSCRITOS!A:F,6,0)),"")</f>
        <v>F</v>
      </c>
      <c r="G165" s="5" t="str">
        <f>IFERROR((VLOOKUP(B165,INSCRITOS!A:H,8,0)),"")</f>
        <v>Outsystems Olímpico de Oeiras</v>
      </c>
      <c r="H165" s="78">
        <v>1.8200231481481485E-3</v>
      </c>
      <c r="I165" s="49">
        <v>99</v>
      </c>
    </row>
    <row r="166" spans="1:9" ht="18" customHeight="1" x14ac:dyDescent="0.25">
      <c r="A166" s="1">
        <v>3</v>
      </c>
      <c r="B166" s="32">
        <v>753</v>
      </c>
      <c r="C166" s="1">
        <f>IFERROR((VLOOKUP(B166,INSCRITOS!A:B,2,0)),"")</f>
        <v>103027</v>
      </c>
      <c r="D166" s="1" t="str">
        <f>IFERROR((VLOOKUP(B166,INSCRITOS!A:C,3,0)),"")</f>
        <v>JUV</v>
      </c>
      <c r="E166" s="5" t="str">
        <f>IFERROR((VLOOKUP(B166,INSCRITOS!A:D,4,0)),"")</f>
        <v>Joana salgado</v>
      </c>
      <c r="F166" s="1" t="str">
        <f>IFERROR((VLOOKUP(B166,INSCRITOS!A:F,6,0)),"")</f>
        <v>F</v>
      </c>
      <c r="G166" s="5" t="str">
        <f>IFERROR((VLOOKUP(B166,INSCRITOS!A:H,8,0)),"")</f>
        <v>Sport Lisboa e Benfica</v>
      </c>
      <c r="H166" s="78">
        <v>1.8495370370370369E-3</v>
      </c>
      <c r="I166" s="49">
        <v>98</v>
      </c>
    </row>
    <row r="167" spans="1:9" ht="18" customHeight="1" x14ac:dyDescent="0.25">
      <c r="A167" s="1">
        <v>4</v>
      </c>
      <c r="B167" s="32">
        <v>330</v>
      </c>
      <c r="C167" s="1">
        <f>IFERROR((VLOOKUP(B167,INSCRITOS!A:B,2,0)),"")</f>
        <v>104882</v>
      </c>
      <c r="D167" s="1" t="str">
        <f>IFERROR((VLOOKUP(B167,INSCRITOS!A:C,3,0)),"")</f>
        <v>JUV</v>
      </c>
      <c r="E167" s="5" t="str">
        <f>IFERROR((VLOOKUP(B167,INSCRITOS!A:D,4,0)),"")</f>
        <v>Margarida Dias Coutinho</v>
      </c>
      <c r="F167" s="1" t="str">
        <f>IFERROR((VLOOKUP(B167,INSCRITOS!A:F,6,0)),"")</f>
        <v>F</v>
      </c>
      <c r="G167" s="5" t="str">
        <f>IFERROR((VLOOKUP(B167,INSCRITOS!A:H,8,0)),"")</f>
        <v>Sporting Clube de Portugal</v>
      </c>
      <c r="H167" s="78">
        <v>1.8064814814814816E-3</v>
      </c>
      <c r="I167" s="49">
        <v>97</v>
      </c>
    </row>
    <row r="168" spans="1:9" ht="18" customHeight="1" x14ac:dyDescent="0.25">
      <c r="A168" s="1">
        <v>5</v>
      </c>
      <c r="B168" s="32">
        <v>5366</v>
      </c>
      <c r="C168" s="1">
        <f>IFERROR((VLOOKUP(B168,INSCRITOS!A:B,2,0)),"")</f>
        <v>102027</v>
      </c>
      <c r="D168" s="1" t="str">
        <f>IFERROR((VLOOKUP(B168,INSCRITOS!A:C,3,0)),"")</f>
        <v>JUV</v>
      </c>
      <c r="E168" s="5" t="str">
        <f>IFERROR((VLOOKUP(B168,INSCRITOS!A:D,4,0)),"")</f>
        <v>Luna  Neves</v>
      </c>
      <c r="F168" s="1" t="str">
        <f>IFERROR((VLOOKUP(B168,INSCRITOS!A:F,6,0)),"")</f>
        <v>F</v>
      </c>
      <c r="G168" s="5" t="str">
        <f>IFERROR((VLOOKUP(B168,INSCRITOS!A:H,8,0)),"")</f>
        <v>Sporting Clube de Portugal</v>
      </c>
      <c r="H168" s="78">
        <v>1.7851851851851854E-3</v>
      </c>
      <c r="I168" s="49">
        <v>96</v>
      </c>
    </row>
    <row r="169" spans="1:9" ht="18" customHeight="1" x14ac:dyDescent="0.25">
      <c r="A169" s="1">
        <v>6</v>
      </c>
      <c r="B169" s="32">
        <v>129</v>
      </c>
      <c r="C169" s="1">
        <f>IFERROR((VLOOKUP(B169,INSCRITOS!A:B,2,0)),"")</f>
        <v>102210</v>
      </c>
      <c r="D169" s="1" t="str">
        <f>IFERROR((VLOOKUP(B169,INSCRITOS!A:C,3,0)),"")</f>
        <v>JUV</v>
      </c>
      <c r="E169" s="5" t="str">
        <f>IFERROR((VLOOKUP(B169,INSCRITOS!A:D,4,0)),"")</f>
        <v>Luisa Miranda</v>
      </c>
      <c r="F169" s="1" t="str">
        <f>IFERROR((VLOOKUP(B169,INSCRITOS!A:F,6,0)),"")</f>
        <v>F</v>
      </c>
      <c r="G169" s="5" t="str">
        <f>IFERROR((VLOOKUP(B169,INSCRITOS!A:H,8,0)),"")</f>
        <v>Sport Lisboa e Benfica</v>
      </c>
      <c r="H169" s="78">
        <v>2.0072916666666663E-3</v>
      </c>
      <c r="I169" s="49">
        <v>95</v>
      </c>
    </row>
    <row r="170" spans="1:9" ht="18" customHeight="1" x14ac:dyDescent="0.25">
      <c r="A170" s="1">
        <v>7</v>
      </c>
      <c r="B170" s="32">
        <v>428</v>
      </c>
      <c r="C170" s="1">
        <f>IFERROR((VLOOKUP(B170,INSCRITOS!A:B,2,0)),"")</f>
        <v>105031</v>
      </c>
      <c r="D170" s="1" t="str">
        <f>IFERROR((VLOOKUP(B170,INSCRITOS!A:C,3,0)),"")</f>
        <v>JUV</v>
      </c>
      <c r="E170" s="5" t="str">
        <f>IFERROR((VLOOKUP(B170,INSCRITOS!A:D,4,0)),"")</f>
        <v>Carolina Oliveira</v>
      </c>
      <c r="F170" s="1" t="str">
        <f>IFERROR((VLOOKUP(B170,INSCRITOS!A:F,6,0)),"")</f>
        <v>F</v>
      </c>
      <c r="G170" s="5" t="str">
        <f>IFERROR((VLOOKUP(B170,INSCRITOS!A:H,8,0)),"")</f>
        <v>Sporting Clube de Portugal/ Não federado</v>
      </c>
      <c r="H170" s="78">
        <v>2.0196759259259261E-3</v>
      </c>
      <c r="I170" s="49"/>
    </row>
    <row r="171" spans="1:9" ht="18" customHeight="1" x14ac:dyDescent="0.25">
      <c r="A171" s="1">
        <v>8</v>
      </c>
      <c r="B171" s="32">
        <v>980</v>
      </c>
      <c r="C171" s="1">
        <f>IFERROR((VLOOKUP(B171,INSCRITOS!A:B,2,0)),"")</f>
        <v>103102</v>
      </c>
      <c r="D171" s="1" t="str">
        <f>IFERROR((VLOOKUP(B171,INSCRITOS!A:C,3,0)),"")</f>
        <v>JUV</v>
      </c>
      <c r="E171" s="5" t="str">
        <f>IFERROR((VLOOKUP(B171,INSCRITOS!A:D,4,0)),"")</f>
        <v>Matilde Teixeira</v>
      </c>
      <c r="F171" s="1" t="str">
        <f>IFERROR((VLOOKUP(B171,INSCRITOS!A:F,6,0)),"")</f>
        <v>F</v>
      </c>
      <c r="G171" s="5" t="str">
        <f>IFERROR((VLOOKUP(B171,INSCRITOS!A:H,8,0)),"")</f>
        <v>Clube de Natação da Amadora</v>
      </c>
      <c r="H171" s="99">
        <v>2.1185185185185187E-3</v>
      </c>
      <c r="I171" s="49">
        <v>94</v>
      </c>
    </row>
    <row r="172" spans="1:9" ht="18" customHeight="1" x14ac:dyDescent="0.25">
      <c r="A172" s="1">
        <v>9</v>
      </c>
      <c r="B172" s="32">
        <v>1118</v>
      </c>
      <c r="C172" s="1">
        <f>IFERROR((VLOOKUP(B172,INSCRITOS!A:B,2,0)),"")</f>
        <v>0</v>
      </c>
      <c r="D172" s="1" t="str">
        <f>IFERROR((VLOOKUP(B172,INSCRITOS!A:C,3,0)),"")</f>
        <v>JUV</v>
      </c>
      <c r="E172" s="5" t="str">
        <f>IFERROR((VLOOKUP(B172,INSCRITOS!A:D,4,0)),"")</f>
        <v>Marta Atalaya Rebelo</v>
      </c>
      <c r="F172" s="1" t="str">
        <f>IFERROR((VLOOKUP(B172,INSCRITOS!A:F,6,0)),"")</f>
        <v>F</v>
      </c>
      <c r="G172" s="5" t="str">
        <f>IFERROR((VLOOKUP(B172,INSCRITOS!A:H,8,0)),"")</f>
        <v>Outsystems Olímpico de Oeiras/ Não federado</v>
      </c>
      <c r="H172" s="78">
        <v>1.8101851851851849E-3</v>
      </c>
      <c r="I172" s="49"/>
    </row>
    <row r="173" spans="1:9" ht="18" customHeight="1" x14ac:dyDescent="0.25">
      <c r="A173" s="1">
        <v>10</v>
      </c>
      <c r="B173" s="32">
        <v>102</v>
      </c>
      <c r="C173" s="1">
        <f>IFERROR((VLOOKUP(B173,INSCRITOS!A:B,2,0)),"")</f>
        <v>106600</v>
      </c>
      <c r="D173" s="1" t="str">
        <f>IFERROR((VLOOKUP(B173,INSCRITOS!A:C,3,0)),"")</f>
        <v>JUV</v>
      </c>
      <c r="E173" s="5" t="str">
        <f>IFERROR((VLOOKUP(B173,INSCRITOS!A:D,4,0)),"")</f>
        <v>Catarina Lombardi Carvalho</v>
      </c>
      <c r="F173" s="1" t="str">
        <f>IFERROR((VLOOKUP(B173,INSCRITOS!A:F,6,0)),"")</f>
        <v>F</v>
      </c>
      <c r="G173" s="5" t="str">
        <f>IFERROR((VLOOKUP(B173,INSCRITOS!A:H,8,0)),"")</f>
        <v>Sporting Clube de Portugal</v>
      </c>
      <c r="H173" s="78">
        <v>1.8104166666666668E-3</v>
      </c>
      <c r="I173" s="49">
        <v>93</v>
      </c>
    </row>
    <row r="174" spans="1:9" ht="18" customHeight="1" x14ac:dyDescent="0.25">
      <c r="A174" s="1">
        <v>11</v>
      </c>
      <c r="B174" s="32">
        <v>142</v>
      </c>
      <c r="C174" s="1">
        <f>IFERROR((VLOOKUP(B174,INSCRITOS!A:B,2,0)),"")</f>
        <v>100844</v>
      </c>
      <c r="D174" s="1" t="str">
        <f>IFERROR((VLOOKUP(B174,INSCRITOS!A:C,3,0)),"")</f>
        <v>JUV</v>
      </c>
      <c r="E174" s="5" t="str">
        <f>IFERROR((VLOOKUP(B174,INSCRITOS!A:D,4,0)),"")</f>
        <v>Sara Pereira</v>
      </c>
      <c r="F174" s="1" t="str">
        <f>IFERROR((VLOOKUP(B174,INSCRITOS!A:F,6,0)),"")</f>
        <v>F</v>
      </c>
      <c r="G174" s="5" t="str">
        <f>IFERROR((VLOOKUP(B174,INSCRITOS!A:H,8,0)),"")</f>
        <v>Outsystems Olímpico de Oeiras</v>
      </c>
      <c r="H174" s="78">
        <v>2.0439814814814813E-3</v>
      </c>
      <c r="I174" s="49">
        <v>92</v>
      </c>
    </row>
    <row r="175" spans="1:9" ht="18" customHeight="1" x14ac:dyDescent="0.25">
      <c r="A175" s="1">
        <v>12</v>
      </c>
      <c r="B175" s="32">
        <v>333</v>
      </c>
      <c r="C175" s="1">
        <f>IFERROR((VLOOKUP(B175,INSCRITOS!A:B,2,0)),"")</f>
        <v>104884</v>
      </c>
      <c r="D175" s="1" t="str">
        <f>IFERROR((VLOOKUP(B175,INSCRITOS!A:C,3,0)),"")</f>
        <v>JUV</v>
      </c>
      <c r="E175" s="5" t="str">
        <f>IFERROR((VLOOKUP(B175,INSCRITOS!A:D,4,0)),"")</f>
        <v>Sofia Santos Rocha</v>
      </c>
      <c r="F175" s="1" t="str">
        <f>IFERROR((VLOOKUP(B175,INSCRITOS!A:F,6,0)),"")</f>
        <v>F</v>
      </c>
      <c r="G175" s="5" t="str">
        <f>IFERROR((VLOOKUP(B175,INSCRITOS!A:H,8,0)),"")</f>
        <v>Sporting Clube de Portugal</v>
      </c>
      <c r="H175" s="78">
        <v>1.9236111111111112E-3</v>
      </c>
      <c r="I175" s="49">
        <v>91</v>
      </c>
    </row>
    <row r="176" spans="1:9" ht="18" customHeight="1" x14ac:dyDescent="0.25">
      <c r="A176" s="1">
        <v>13</v>
      </c>
      <c r="B176" s="32">
        <v>197</v>
      </c>
      <c r="C176" s="1">
        <f>IFERROR((VLOOKUP(B176,INSCRITOS!A:B,2,0)),"")</f>
        <v>103325</v>
      </c>
      <c r="D176" s="1" t="str">
        <f>IFERROR((VLOOKUP(B176,INSCRITOS!A:C,3,0)),"")</f>
        <v>JUV</v>
      </c>
      <c r="E176" s="5" t="str">
        <f>IFERROR((VLOOKUP(B176,INSCRITOS!A:D,4,0)),"")</f>
        <v>Maria Rodrigues</v>
      </c>
      <c r="F176" s="1" t="str">
        <f>IFERROR((VLOOKUP(B176,INSCRITOS!A:F,6,0)),"")</f>
        <v>F</v>
      </c>
      <c r="G176" s="5" t="str">
        <f>IFERROR((VLOOKUP(B176,INSCRITOS!A:H,8,0)),"")</f>
        <v>Outsystems Olímpico de Oeiras</v>
      </c>
      <c r="H176" s="78">
        <v>2.0381944444444445E-3</v>
      </c>
      <c r="I176" s="49">
        <v>90</v>
      </c>
    </row>
    <row r="177" spans="1:9" ht="18" customHeight="1" x14ac:dyDescent="0.25">
      <c r="A177" s="1">
        <v>14</v>
      </c>
      <c r="B177" s="32">
        <v>5352</v>
      </c>
      <c r="C177" s="1">
        <f>IFERROR((VLOOKUP(B177,INSCRITOS!A:B,2,0)),"")</f>
        <v>0</v>
      </c>
      <c r="D177" s="1" t="str">
        <f>IFERROR((VLOOKUP(B177,INSCRITOS!A:C,3,0)),"")</f>
        <v>JUV</v>
      </c>
      <c r="E177" s="5" t="str">
        <f>IFERROR((VLOOKUP(B177,INSCRITOS!A:D,4,0)),"")</f>
        <v>Leonor Fazendeiro</v>
      </c>
      <c r="F177" s="1" t="str">
        <f>IFERROR((VLOOKUP(B177,INSCRITOS!A:F,6,0)),"")</f>
        <v>F</v>
      </c>
      <c r="G177" s="5" t="str">
        <f>IFERROR((VLOOKUP(B177,INSCRITOS!A:H,8,0)),"")</f>
        <v>Sport Lisboa e Benfica/ Não federado</v>
      </c>
      <c r="H177" s="78">
        <v>2.3796296296296295E-3</v>
      </c>
      <c r="I177" s="49"/>
    </row>
    <row r="178" spans="1:9" ht="18" customHeight="1" x14ac:dyDescent="0.25">
      <c r="A178" s="1">
        <v>15</v>
      </c>
      <c r="B178" s="32">
        <v>5326</v>
      </c>
      <c r="C178" s="1">
        <f>IFERROR((VLOOKUP(B178,INSCRITOS!A:B,2,0)),"")</f>
        <v>0</v>
      </c>
      <c r="D178" s="1" t="str">
        <f>IFERROR((VLOOKUP(B178,INSCRITOS!A:C,3,0)),"")</f>
        <v>JUV</v>
      </c>
      <c r="E178" s="5" t="str">
        <f>IFERROR((VLOOKUP(B178,INSCRITOS!A:D,4,0)),"")</f>
        <v>Inês Milheiras</v>
      </c>
      <c r="F178" s="1" t="str">
        <f>IFERROR((VLOOKUP(B178,INSCRITOS!A:F,6,0)),"")</f>
        <v>F</v>
      </c>
      <c r="G178" s="5" t="str">
        <f>IFERROR((VLOOKUP(B178,INSCRITOS!A:H,8,0)),"")</f>
        <v>SFRAA TRIATLO/ Não federado</v>
      </c>
      <c r="H178" s="78">
        <v>2.981365740740741E-3</v>
      </c>
      <c r="I178" s="49"/>
    </row>
    <row r="179" spans="1:9" ht="18" customHeight="1" x14ac:dyDescent="0.25">
      <c r="A179" s="1">
        <v>16</v>
      </c>
      <c r="B179" s="32">
        <v>5327</v>
      </c>
      <c r="C179" s="1">
        <f>IFERROR((VLOOKUP(B179,INSCRITOS!A:B,2,0)),"")</f>
        <v>0</v>
      </c>
      <c r="D179" s="1" t="str">
        <f>IFERROR((VLOOKUP(B179,INSCRITOS!A:C,3,0)),"")</f>
        <v>JUV</v>
      </c>
      <c r="E179" s="5" t="str">
        <f>IFERROR((VLOOKUP(B179,INSCRITOS!A:D,4,0)),"")</f>
        <v>Sofia Rodrigues</v>
      </c>
      <c r="F179" s="1" t="str">
        <f>IFERROR((VLOOKUP(B179,INSCRITOS!A:F,6,0)),"")</f>
        <v>F</v>
      </c>
      <c r="G179" s="5" t="str">
        <f>IFERROR((VLOOKUP(B179,INSCRITOS!A:H,8,0)),"")</f>
        <v>SFRAA TRIATLO/ Não federado</v>
      </c>
      <c r="H179" s="78">
        <v>3.0752314814814813E-3</v>
      </c>
      <c r="I179" s="49"/>
    </row>
    <row r="180" spans="1:9" x14ac:dyDescent="0.25">
      <c r="A180" s="2"/>
      <c r="C180" s="2"/>
      <c r="D180" s="2"/>
      <c r="F180" s="2"/>
      <c r="I180" s="18"/>
    </row>
    <row r="181" spans="1:9" x14ac:dyDescent="0.25">
      <c r="A181" s="2"/>
      <c r="C181" s="2"/>
      <c r="D181" s="2"/>
      <c r="F181" s="2"/>
      <c r="I181" s="18"/>
    </row>
    <row r="182" spans="1:9" ht="18" customHeight="1" x14ac:dyDescent="0.25">
      <c r="A182" s="24" t="s">
        <v>21</v>
      </c>
      <c r="B182" s="24"/>
      <c r="C182" s="24"/>
      <c r="D182" s="24"/>
      <c r="E182" s="24"/>
      <c r="F182" s="24"/>
      <c r="G182" s="24"/>
      <c r="I182" s="24"/>
    </row>
    <row r="183" spans="1:9" ht="18" customHeight="1" x14ac:dyDescent="0.25">
      <c r="A183" s="4" t="s">
        <v>9</v>
      </c>
      <c r="B183" s="20" t="s">
        <v>0</v>
      </c>
      <c r="C183" s="4" t="s">
        <v>1</v>
      </c>
      <c r="D183" s="4" t="s">
        <v>2</v>
      </c>
      <c r="E183" s="4" t="s">
        <v>3</v>
      </c>
      <c r="F183" s="4" t="s">
        <v>5</v>
      </c>
      <c r="G183" s="4" t="s">
        <v>7</v>
      </c>
      <c r="H183" s="76" t="s">
        <v>120</v>
      </c>
      <c r="I183" s="55" t="s">
        <v>11</v>
      </c>
    </row>
    <row r="184" spans="1:9" ht="18" customHeight="1" x14ac:dyDescent="0.25">
      <c r="A184" s="1">
        <v>1</v>
      </c>
      <c r="B184" s="29">
        <v>5339</v>
      </c>
      <c r="C184" s="1">
        <f>IFERROR((VLOOKUP(B184,INSCRITOS!A:B,2,0)),"")</f>
        <v>0</v>
      </c>
      <c r="D184" s="1" t="str">
        <f>IFERROR((VLOOKUP(B184,INSCRITOS!A:C,3,0)),"")</f>
        <v>CAD</v>
      </c>
      <c r="E184" s="5" t="str">
        <f>IFERROR((VLOOKUP(B184,INSCRITOS!A:D,4,0)),"")</f>
        <v>Tiago Trombinhas</v>
      </c>
      <c r="F184" s="1" t="str">
        <f>IFERROR((VLOOKUP(B184,INSCRITOS!A:F,6,0)),"")</f>
        <v>M</v>
      </c>
      <c r="G184" s="5" t="str">
        <f>IFERROR((VLOOKUP(B184,INSCRITOS!A:H,8,0)),"")</f>
        <v>Não federado</v>
      </c>
      <c r="H184" s="78">
        <v>2.0604166666666666E-3</v>
      </c>
      <c r="I184" s="54"/>
    </row>
    <row r="185" spans="1:9" ht="18" customHeight="1" x14ac:dyDescent="0.25">
      <c r="A185" s="1">
        <v>2</v>
      </c>
      <c r="B185" s="29">
        <v>1736</v>
      </c>
      <c r="C185" s="1">
        <f>IFERROR((VLOOKUP(B185,INSCRITOS!A:B,2,0)),"")</f>
        <v>106405</v>
      </c>
      <c r="D185" s="1" t="str">
        <f>IFERROR((VLOOKUP(B185,INSCRITOS!A:C,3,0)),"")</f>
        <v>CAD</v>
      </c>
      <c r="E185" s="5" t="str">
        <f>IFERROR((VLOOKUP(B185,INSCRITOS!A:D,4,0)),"")</f>
        <v>André Sousa</v>
      </c>
      <c r="F185" s="1" t="str">
        <f>IFERROR((VLOOKUP(B185,INSCRITOS!A:F,6,0)),"")</f>
        <v>M</v>
      </c>
      <c r="G185" s="5" t="str">
        <f>IFERROR((VLOOKUP(B185,INSCRITOS!A:H,8,0)),"")</f>
        <v>Outsystems Olímpico de Oeiras</v>
      </c>
      <c r="H185" s="78">
        <v>2.3333333333333335E-3</v>
      </c>
      <c r="I185" s="54">
        <v>100</v>
      </c>
    </row>
    <row r="186" spans="1:9" ht="18" customHeight="1" x14ac:dyDescent="0.25">
      <c r="A186" s="1">
        <v>3</v>
      </c>
      <c r="B186" s="29">
        <v>1764</v>
      </c>
      <c r="C186" s="1">
        <f>IFERROR((VLOOKUP(B186,INSCRITOS!A:B,2,0)),"")</f>
        <v>104803</v>
      </c>
      <c r="D186" s="1" t="str">
        <f>IFERROR((VLOOKUP(B186,INSCRITOS!A:C,3,0)),"")</f>
        <v>CAD</v>
      </c>
      <c r="E186" s="5" t="str">
        <f>IFERROR((VLOOKUP(B186,INSCRITOS!A:D,4,0)),"")</f>
        <v>Gonçalo Nunes</v>
      </c>
      <c r="F186" s="1" t="str">
        <f>IFERROR((VLOOKUP(B186,INSCRITOS!A:F,6,0)),"")</f>
        <v>M</v>
      </c>
      <c r="G186" s="5" t="str">
        <f>IFERROR((VLOOKUP(B186,INSCRITOS!A:H,8,0)),"")</f>
        <v>Outsystems Olímpico de Oeiras</v>
      </c>
      <c r="H186" s="78">
        <v>2.2620370370370372E-3</v>
      </c>
      <c r="I186" s="54">
        <v>99</v>
      </c>
    </row>
    <row r="187" spans="1:9" ht="18" customHeight="1" x14ac:dyDescent="0.25">
      <c r="A187" s="1">
        <v>4</v>
      </c>
      <c r="B187" s="29">
        <v>1752</v>
      </c>
      <c r="C187" s="1">
        <f>IFERROR((VLOOKUP(B187,INSCRITOS!A:B,2,0)),"")</f>
        <v>104585</v>
      </c>
      <c r="D187" s="1" t="str">
        <f>IFERROR((VLOOKUP(B187,INSCRITOS!A:C,3,0)),"")</f>
        <v>CAD</v>
      </c>
      <c r="E187" s="5" t="str">
        <f>IFERROR((VLOOKUP(B187,INSCRITOS!A:D,4,0)),"")</f>
        <v>Rafael Vasconcelos</v>
      </c>
      <c r="F187" s="1" t="str">
        <f>IFERROR((VLOOKUP(B187,INSCRITOS!A:F,6,0)),"")</f>
        <v>M</v>
      </c>
      <c r="G187" s="5" t="str">
        <f>IFERROR((VLOOKUP(B187,INSCRITOS!A:H,8,0)),"")</f>
        <v>Outsystems Olímpico de Oeiras</v>
      </c>
      <c r="H187" s="78">
        <v>2.3402777777777779E-3</v>
      </c>
      <c r="I187" s="54">
        <v>98</v>
      </c>
    </row>
    <row r="188" spans="1:9" ht="18" customHeight="1" x14ac:dyDescent="0.25">
      <c r="A188" s="1">
        <v>5</v>
      </c>
      <c r="B188" s="29">
        <v>1654</v>
      </c>
      <c r="C188" s="1">
        <f>IFERROR((VLOOKUP(B188,INSCRITOS!A:B,2,0)),"")</f>
        <v>104766</v>
      </c>
      <c r="D188" s="1" t="str">
        <f>IFERROR((VLOOKUP(B188,INSCRITOS!A:C,3,0)),"")</f>
        <v>CAD</v>
      </c>
      <c r="E188" s="5" t="str">
        <f>IFERROR((VLOOKUP(B188,INSCRITOS!A:D,4,0)),"")</f>
        <v>João Mariz</v>
      </c>
      <c r="F188" s="1" t="str">
        <f>IFERROR((VLOOKUP(B188,INSCRITOS!A:F,6,0)),"")</f>
        <v>M</v>
      </c>
      <c r="G188" s="5" t="str">
        <f>IFERROR((VLOOKUP(B188,INSCRITOS!A:H,8,0)),"")</f>
        <v>Individual</v>
      </c>
      <c r="H188" s="78">
        <v>2.2612268518518519E-3</v>
      </c>
      <c r="I188" s="54"/>
    </row>
    <row r="189" spans="1:9" ht="18" customHeight="1" x14ac:dyDescent="0.25">
      <c r="A189" s="27">
        <v>6</v>
      </c>
      <c r="B189" s="53">
        <v>1772</v>
      </c>
      <c r="C189" s="27">
        <f>IFERROR((VLOOKUP(B189,INSCRITOS!A:B,2,0)),"")</f>
        <v>102619</v>
      </c>
      <c r="D189" s="27" t="str">
        <f>IFERROR((VLOOKUP(B189,INSCRITOS!A:C,3,0)),"")</f>
        <v>CAD</v>
      </c>
      <c r="E189" s="28" t="str">
        <f>IFERROR((VLOOKUP(B189,INSCRITOS!A:D,4,0)),"")</f>
        <v>Vasco Teló</v>
      </c>
      <c r="F189" s="27" t="str">
        <f>IFERROR((VLOOKUP(B189,INSCRITOS!A:F,6,0)),"")</f>
        <v>M</v>
      </c>
      <c r="G189" s="28" t="str">
        <f>IFERROR((VLOOKUP(B189,INSCRITOS!A:H,8,0)),"")</f>
        <v>Sport Lisboa e Benfica</v>
      </c>
      <c r="H189" s="78">
        <v>2.3194444444444443E-3</v>
      </c>
      <c r="I189" s="54">
        <v>97</v>
      </c>
    </row>
    <row r="190" spans="1:9" ht="18" customHeight="1" x14ac:dyDescent="0.25">
      <c r="A190" s="27">
        <v>7</v>
      </c>
      <c r="B190" s="53">
        <v>1662</v>
      </c>
      <c r="C190" s="27">
        <f>IFERROR((VLOOKUP(B190,INSCRITOS!A:B,2,0)),"")</f>
        <v>104199</v>
      </c>
      <c r="D190" s="27" t="str">
        <f>IFERROR((VLOOKUP(B190,INSCRITOS!A:C,3,0)),"")</f>
        <v>CAD</v>
      </c>
      <c r="E190" s="28" t="str">
        <f>IFERROR((VLOOKUP(B190,INSCRITOS!A:D,4,0)),"")</f>
        <v>Martim Simões</v>
      </c>
      <c r="F190" s="27" t="str">
        <f>IFERROR((VLOOKUP(B190,INSCRITOS!A:F,6,0)),"")</f>
        <v>M</v>
      </c>
      <c r="G190" s="28" t="str">
        <f>IFERROR((VLOOKUP(B190,INSCRITOS!A:H,8,0)),"")</f>
        <v>Sport Lisboa e Benfica/ Não federado</v>
      </c>
      <c r="H190" s="78">
        <v>2.2337962962962967E-3</v>
      </c>
      <c r="I190" s="54"/>
    </row>
    <row r="191" spans="1:9" ht="18" customHeight="1" x14ac:dyDescent="0.25">
      <c r="A191" s="27">
        <v>8</v>
      </c>
      <c r="B191" s="53">
        <v>5346</v>
      </c>
      <c r="C191" s="27">
        <f>IFERROR((VLOOKUP(B191,INSCRITOS!A:B,2,0)),"")</f>
        <v>0</v>
      </c>
      <c r="D191" s="27" t="str">
        <f>IFERROR((VLOOKUP(B191,INSCRITOS!A:C,3,0)),"")</f>
        <v>CAD</v>
      </c>
      <c r="E191" s="28" t="str">
        <f>IFERROR((VLOOKUP(B191,INSCRITOS!A:D,4,0)),"")</f>
        <v>Duarte Justino</v>
      </c>
      <c r="F191" s="27" t="str">
        <f>IFERROR((VLOOKUP(B191,INSCRITOS!A:F,6,0)),"")</f>
        <v>M</v>
      </c>
      <c r="G191" s="28" t="str">
        <f>IFERROR((VLOOKUP(B191,INSCRITOS!A:H,8,0)),"")</f>
        <v>Não federado</v>
      </c>
      <c r="H191" s="78">
        <v>2.142476851851852E-3</v>
      </c>
      <c r="I191" s="54"/>
    </row>
    <row r="192" spans="1:9" ht="18" customHeight="1" x14ac:dyDescent="0.25">
      <c r="A192" s="27">
        <v>9</v>
      </c>
      <c r="B192" s="53">
        <v>1765</v>
      </c>
      <c r="C192" s="27">
        <f>IFERROR((VLOOKUP(B192,INSCRITOS!A:B,2,0)),"")</f>
        <v>105072</v>
      </c>
      <c r="D192" s="27" t="str">
        <f>IFERROR((VLOOKUP(B192,INSCRITOS!A:C,3,0)),"")</f>
        <v>CAD</v>
      </c>
      <c r="E192" s="28" t="str">
        <f>IFERROR((VLOOKUP(B192,INSCRITOS!A:D,4,0)),"")</f>
        <v>Guilherme Costa</v>
      </c>
      <c r="F192" s="27" t="str">
        <f>IFERROR((VLOOKUP(B192,INSCRITOS!A:F,6,0)),"")</f>
        <v>M</v>
      </c>
      <c r="G192" s="28" t="str">
        <f>IFERROR((VLOOKUP(B192,INSCRITOS!A:H,8,0)),"")</f>
        <v>CCDSintrense</v>
      </c>
      <c r="H192" s="78">
        <v>2.40625E-3</v>
      </c>
      <c r="I192" s="54">
        <v>96</v>
      </c>
    </row>
    <row r="193" spans="1:9" ht="18" customHeight="1" x14ac:dyDescent="0.25">
      <c r="A193" s="27">
        <v>10</v>
      </c>
      <c r="B193" s="53">
        <v>1774</v>
      </c>
      <c r="C193" s="27">
        <f>IFERROR((VLOOKUP(B193,INSCRITOS!A:B,2,0)),"")</f>
        <v>106653</v>
      </c>
      <c r="D193" s="27" t="str">
        <f>IFERROR((VLOOKUP(B193,INSCRITOS!A:C,3,0)),"")</f>
        <v>CAD</v>
      </c>
      <c r="E193" s="28" t="str">
        <f>IFERROR((VLOOKUP(B193,INSCRITOS!A:D,4,0)),"")</f>
        <v>João Xavier</v>
      </c>
      <c r="F193" s="27" t="str">
        <f>IFERROR((VLOOKUP(B193,INSCRITOS!A:F,6,0)),"")</f>
        <v>M</v>
      </c>
      <c r="G193" s="28" t="str">
        <f>IFERROR((VLOOKUP(B193,INSCRITOS!A:H,8,0)),"")</f>
        <v>CCDSintrense/ Não federado</v>
      </c>
      <c r="H193" s="78">
        <v>3.0871527777777776E-3</v>
      </c>
      <c r="I193" s="54"/>
    </row>
    <row r="194" spans="1:9" ht="18" customHeight="1" x14ac:dyDescent="0.25">
      <c r="A194" s="27">
        <v>11</v>
      </c>
      <c r="B194" s="53">
        <v>1775</v>
      </c>
      <c r="C194" s="27">
        <f>IFERROR((VLOOKUP(B194,INSCRITOS!A:B,2,0)),"")</f>
        <v>104176</v>
      </c>
      <c r="D194" s="27" t="str">
        <f>IFERROR((VLOOKUP(B194,INSCRITOS!A:C,3,0)),"")</f>
        <v>CAD</v>
      </c>
      <c r="E194" s="28" t="str">
        <f>IFERROR((VLOOKUP(B194,INSCRITOS!A:D,4,0)),"")</f>
        <v>Tiago Ferreira</v>
      </c>
      <c r="F194" s="27" t="str">
        <f>IFERROR((VLOOKUP(B194,INSCRITOS!A:F,6,0)),"")</f>
        <v>M</v>
      </c>
      <c r="G194" s="28" t="str">
        <f>IFERROR((VLOOKUP(B194,INSCRITOS!A:H,8,0)),"")</f>
        <v>Clube de Natação da Amadora</v>
      </c>
      <c r="H194" s="78">
        <v>2.9016203703703704E-3</v>
      </c>
      <c r="I194" s="54">
        <v>95</v>
      </c>
    </row>
    <row r="195" spans="1:9" ht="18" customHeight="1" x14ac:dyDescent="0.25">
      <c r="A195" s="27">
        <v>12</v>
      </c>
      <c r="B195" s="53">
        <v>1766</v>
      </c>
      <c r="C195" s="27">
        <f>IFERROR((VLOOKUP(B195,INSCRITOS!A:B,2,0)),"")</f>
        <v>106276</v>
      </c>
      <c r="D195" s="27" t="str">
        <f>IFERROR((VLOOKUP(B195,INSCRITOS!A:C,3,0)),"")</f>
        <v>CAD</v>
      </c>
      <c r="E195" s="28" t="str">
        <f>IFERROR((VLOOKUP(B195,INSCRITOS!A:D,4,0)),"")</f>
        <v>Alexandre Santos</v>
      </c>
      <c r="F195" s="27" t="str">
        <f>IFERROR((VLOOKUP(B195,INSCRITOS!A:F,6,0)),"")</f>
        <v>M</v>
      </c>
      <c r="G195" s="28" t="str">
        <f>IFERROR((VLOOKUP(B195,INSCRITOS!A:H,8,0)),"")</f>
        <v>Peniche A. C.</v>
      </c>
      <c r="H195" s="78">
        <v>3.3216435185185185E-3</v>
      </c>
      <c r="I195" s="54">
        <v>94</v>
      </c>
    </row>
    <row r="196" spans="1:9" ht="18" customHeight="1" x14ac:dyDescent="0.25">
      <c r="A196" s="2"/>
      <c r="C196" s="2"/>
      <c r="D196" s="2"/>
      <c r="F196" s="2"/>
      <c r="H196" s="79"/>
    </row>
    <row r="197" spans="1:9" ht="18" customHeight="1" x14ac:dyDescent="0.25">
      <c r="A197" s="2"/>
      <c r="C197" s="2"/>
      <c r="D197" s="2"/>
      <c r="F197" s="2"/>
      <c r="H197" s="79"/>
      <c r="I197" s="10"/>
    </row>
    <row r="198" spans="1:9" ht="18" customHeight="1" x14ac:dyDescent="0.25">
      <c r="A198" s="24" t="s">
        <v>22</v>
      </c>
      <c r="B198" s="24"/>
      <c r="C198" s="24"/>
      <c r="D198" s="24"/>
      <c r="E198" s="24"/>
      <c r="F198" s="24"/>
      <c r="G198" s="24"/>
      <c r="H198" s="79"/>
      <c r="I198" s="24"/>
    </row>
    <row r="199" spans="1:9" ht="18" customHeight="1" x14ac:dyDescent="0.25">
      <c r="A199" s="55" t="s">
        <v>9</v>
      </c>
      <c r="B199" s="85" t="s">
        <v>0</v>
      </c>
      <c r="C199" s="55" t="s">
        <v>1</v>
      </c>
      <c r="D199" s="55" t="s">
        <v>2</v>
      </c>
      <c r="E199" s="55" t="s">
        <v>3</v>
      </c>
      <c r="F199" s="55" t="s">
        <v>5</v>
      </c>
      <c r="G199" s="55" t="s">
        <v>7</v>
      </c>
      <c r="H199" s="76" t="s">
        <v>120</v>
      </c>
      <c r="I199" s="55" t="s">
        <v>11</v>
      </c>
    </row>
    <row r="200" spans="1:9" ht="18" customHeight="1" x14ac:dyDescent="0.25">
      <c r="A200" s="27">
        <v>1</v>
      </c>
      <c r="B200" s="53">
        <v>1757</v>
      </c>
      <c r="C200" s="27">
        <f>IFERROR((VLOOKUP(B200,INSCRITOS!A:B,2,0)),"")</f>
        <v>100997</v>
      </c>
      <c r="D200" s="27" t="str">
        <f>IFERROR((VLOOKUP(B200,INSCRITOS!A:C,3,0)),"")</f>
        <v>CAD</v>
      </c>
      <c r="E200" s="28" t="str">
        <f>IFERROR((VLOOKUP(B200,INSCRITOS!A:D,4,0)),"")</f>
        <v>Filipa Gomes</v>
      </c>
      <c r="F200" s="27" t="str">
        <f>IFERROR((VLOOKUP(B200,INSCRITOS!A:F,6,0)),"")</f>
        <v>F</v>
      </c>
      <c r="G200" s="28" t="str">
        <f>IFERROR((VLOOKUP(B200,INSCRITOS!A:H,8,0)),"")</f>
        <v>Outsystems Olímpico de Oeiras/ Não federado</v>
      </c>
      <c r="H200" s="78">
        <v>2.3615740740740741E-3</v>
      </c>
      <c r="I200" s="50"/>
    </row>
    <row r="201" spans="1:9" ht="18" customHeight="1" x14ac:dyDescent="0.25">
      <c r="A201" s="27">
        <v>2</v>
      </c>
      <c r="B201" s="53">
        <v>5338</v>
      </c>
      <c r="C201" s="27">
        <f>IFERROR((VLOOKUP(B201,INSCRITOS!A:B,2,0)),"")</f>
        <v>0</v>
      </c>
      <c r="D201" s="27" t="str">
        <f>IFERROR((VLOOKUP(B201,INSCRITOS!A:C,3,0)),"")</f>
        <v>CAD</v>
      </c>
      <c r="E201" s="28" t="str">
        <f>IFERROR((VLOOKUP(B201,INSCRITOS!A:D,4,0)),"")</f>
        <v>Joana Rebelo</v>
      </c>
      <c r="F201" s="27" t="str">
        <f>IFERROR((VLOOKUP(B201,INSCRITOS!A:F,6,0)),"")</f>
        <v>F</v>
      </c>
      <c r="G201" s="28" t="str">
        <f>IFERROR((VLOOKUP(B201,INSCRITOS!A:H,8,0)),"")</f>
        <v>Sporting Clube de Portugal/ Não federado</v>
      </c>
      <c r="H201" s="78">
        <v>3.228009259259259E-3</v>
      </c>
      <c r="I201" s="50"/>
    </row>
    <row r="202" spans="1:9" ht="18" customHeight="1" x14ac:dyDescent="0.25">
      <c r="A202" s="27">
        <v>3</v>
      </c>
      <c r="B202" s="53">
        <v>1763</v>
      </c>
      <c r="C202" s="27">
        <f>IFERROR((VLOOKUP(B202,INSCRITOS!A:B,2,0)),"")</f>
        <v>100472</v>
      </c>
      <c r="D202" s="27" t="str">
        <f>IFERROR((VLOOKUP(B202,INSCRITOS!A:C,3,0)),"")</f>
        <v>CAD</v>
      </c>
      <c r="E202" s="28" t="str">
        <f>IFERROR((VLOOKUP(B202,INSCRITOS!A:D,4,0)),"")</f>
        <v>Mariana Silva</v>
      </c>
      <c r="F202" s="27" t="str">
        <f>IFERROR((VLOOKUP(B202,INSCRITOS!A:F,6,0)),"")</f>
        <v>F</v>
      </c>
      <c r="G202" s="28" t="str">
        <f>IFERROR((VLOOKUP(B202,INSCRITOS!A:H,8,0)),"")</f>
        <v>SFRAA TRIATLO</v>
      </c>
      <c r="H202" s="78">
        <v>2.8520833333333332E-3</v>
      </c>
      <c r="I202" s="50">
        <v>100</v>
      </c>
    </row>
    <row r="203" spans="1:9" x14ac:dyDescent="0.25">
      <c r="H203" s="79"/>
    </row>
    <row r="204" spans="1:9" ht="21.95" customHeight="1" x14ac:dyDescent="0.25">
      <c r="F204" s="110" t="s">
        <v>19</v>
      </c>
      <c r="G204" s="110"/>
      <c r="H204" s="110"/>
    </row>
    <row r="205" spans="1:9" ht="21.95" customHeight="1" x14ac:dyDescent="0.25">
      <c r="F205" s="101" t="s">
        <v>9</v>
      </c>
      <c r="G205" s="102" t="s">
        <v>7</v>
      </c>
      <c r="H205" s="101" t="s">
        <v>11</v>
      </c>
    </row>
    <row r="206" spans="1:9" x14ac:dyDescent="0.25">
      <c r="F206" s="63">
        <v>1</v>
      </c>
      <c r="G206" s="90" t="s">
        <v>119</v>
      </c>
      <c r="H206" s="100">
        <f>SUMIF('Escalões Final'!G:G,G206,'Escalões Final'!I:I)</f>
        <v>2734</v>
      </c>
    </row>
    <row r="207" spans="1:9" x14ac:dyDescent="0.25">
      <c r="F207" s="63">
        <v>2</v>
      </c>
      <c r="G207" s="90" t="s">
        <v>89</v>
      </c>
      <c r="H207" s="100">
        <f>SUMIF('Escalões Final'!G:G,G207,'Escalões Final'!I:I)</f>
        <v>2112</v>
      </c>
    </row>
    <row r="208" spans="1:9" x14ac:dyDescent="0.25">
      <c r="F208" s="63">
        <v>3</v>
      </c>
      <c r="G208" s="90" t="s">
        <v>74</v>
      </c>
      <c r="H208" s="100">
        <f>SUMIF('Escalões Final'!G:G,G208,'Escalões Final'!I:I)</f>
        <v>1307</v>
      </c>
    </row>
    <row r="209" spans="6:8" x14ac:dyDescent="0.25">
      <c r="F209" s="63">
        <v>4</v>
      </c>
      <c r="G209" s="90" t="s">
        <v>39</v>
      </c>
      <c r="H209" s="100">
        <f>SUMIF('Escalões Final'!G:G,G209,'Escalões Final'!I:I)</f>
        <v>1275</v>
      </c>
    </row>
    <row r="210" spans="6:8" x14ac:dyDescent="0.25">
      <c r="F210" s="63">
        <v>5</v>
      </c>
      <c r="G210" s="90" t="s">
        <v>105</v>
      </c>
      <c r="H210" s="100">
        <f>SUMIF('Escalões Final'!G:G,G210,'Escalões Final'!I:I)</f>
        <v>1117</v>
      </c>
    </row>
    <row r="211" spans="6:8" x14ac:dyDescent="0.25">
      <c r="F211" s="97">
        <v>6</v>
      </c>
      <c r="G211" s="90" t="s">
        <v>64</v>
      </c>
      <c r="H211" s="100">
        <f>SUMIF('Escalões Final'!G:G,G211,'Escalões Final'!I:I)</f>
        <v>1089</v>
      </c>
    </row>
    <row r="212" spans="6:8" x14ac:dyDescent="0.25">
      <c r="F212" s="97">
        <v>7</v>
      </c>
      <c r="G212" s="90" t="s">
        <v>170</v>
      </c>
      <c r="H212" s="100">
        <f>SUMIF('Escalões Final'!G:G,G212,'Escalões Final'!I:I)</f>
        <v>569</v>
      </c>
    </row>
    <row r="213" spans="6:8" x14ac:dyDescent="0.25">
      <c r="F213" s="63">
        <v>8</v>
      </c>
      <c r="G213" s="90" t="s">
        <v>149</v>
      </c>
      <c r="H213" s="100">
        <f>SUMIF('Escalões Final'!G:G,G213,'Escalões Final'!I:I)</f>
        <v>443</v>
      </c>
    </row>
    <row r="214" spans="6:8" x14ac:dyDescent="0.25">
      <c r="F214" s="63">
        <v>9</v>
      </c>
      <c r="G214" s="90" t="s">
        <v>36</v>
      </c>
      <c r="H214" s="100">
        <f>SUMIF('Escalões Final'!G:G,G214,'Escalões Final'!I:I)</f>
        <v>298</v>
      </c>
    </row>
  </sheetData>
  <mergeCells count="1">
    <mergeCell ref="F204:H204"/>
  </mergeCells>
  <printOptions horizontalCentered="1"/>
  <pageMargins left="0.51181102362204722" right="0.19685039370078741" top="0.55118110236220474" bottom="0.35433070866141736" header="0.11811023622047245" footer="0.11811023622047245"/>
  <pageSetup paperSize="9" scale="79" firstPageNumber="0" fitToHeight="0" orientation="portrait" copies="2" r:id="rId1"/>
  <rowBreaks count="4" manualBreakCount="4">
    <brk id="33" max="9" man="1"/>
    <brk id="79" max="9" man="1"/>
    <brk id="122" max="9" man="1"/>
    <brk id="17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5</vt:i4>
      </vt:variant>
    </vt:vector>
  </HeadingPairs>
  <TitlesOfParts>
    <vt:vector size="8" baseType="lpstr">
      <vt:lpstr>INSCRITOS</vt:lpstr>
      <vt:lpstr>Escalões Natação</vt:lpstr>
      <vt:lpstr>Escalões Final</vt:lpstr>
      <vt:lpstr>'Escalões Final'!Área_de_Impressão</vt:lpstr>
      <vt:lpstr>'Escalões Natação'!Área_de_Impressão</vt:lpstr>
      <vt:lpstr>INSCRITOS!Área_de_Impressão</vt:lpstr>
      <vt:lpstr>'Escalões Final'!Títulos_de_Impressão</vt:lpstr>
      <vt:lpstr>'Escalões Natação'!Títulos_de_Impressão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2020-02-01T22:06:27Z</cp:lastPrinted>
  <dcterms:created xsi:type="dcterms:W3CDTF">2016-04-26T14:30:14Z</dcterms:created>
  <dcterms:modified xsi:type="dcterms:W3CDTF">2020-02-04T09:36:49Z</dcterms:modified>
  <dc:language>pt-PT</dc:language>
</cp:coreProperties>
</file>