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MÉDIO SUL\2019_06_16_Triatlo Jovem de Setúbal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</sheets>
  <definedNames>
    <definedName name="_xlnm._FilterDatabase" localSheetId="1" hidden="1">'Escalões Jov'!$G$1:$G$93</definedName>
    <definedName name="_xlnm._FilterDatabase" localSheetId="0" hidden="1">INSCRITOS!$A$1:$I$75</definedName>
    <definedName name="_xlnm.Print_Area" localSheetId="1">'Escalões Jov'!$A$1:$H$94</definedName>
    <definedName name="_xlnm.Print_Area" localSheetId="0">INSCRITOS!$A$1:$H$78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14" i="2" l="1"/>
  <c r="D14" i="2"/>
  <c r="E14" i="2"/>
  <c r="F14" i="2"/>
  <c r="G14" i="2"/>
  <c r="G45" i="2" l="1"/>
  <c r="F45" i="2"/>
  <c r="E45" i="2"/>
  <c r="D45" i="2"/>
  <c r="C45" i="2"/>
  <c r="G79" i="2"/>
  <c r="F79" i="2"/>
  <c r="E79" i="2"/>
  <c r="D79" i="2"/>
  <c r="C79" i="2"/>
  <c r="A79" i="2"/>
  <c r="G78" i="2"/>
  <c r="F78" i="2"/>
  <c r="E78" i="2"/>
  <c r="D78" i="2"/>
  <c r="C78" i="2"/>
  <c r="C86" i="2" l="1"/>
  <c r="D86" i="2"/>
  <c r="E86" i="2"/>
  <c r="F86" i="2"/>
  <c r="G86" i="2"/>
  <c r="C42" i="2"/>
  <c r="D42" i="2"/>
  <c r="E42" i="2"/>
  <c r="F42" i="2"/>
  <c r="G42" i="2"/>
  <c r="C43" i="2"/>
  <c r="D43" i="2"/>
  <c r="E43" i="2"/>
  <c r="F43" i="2"/>
  <c r="G43" i="2"/>
  <c r="C44" i="2"/>
  <c r="D44" i="2"/>
  <c r="E44" i="2"/>
  <c r="F44" i="2"/>
  <c r="G44" i="2"/>
  <c r="C36" i="2"/>
  <c r="D36" i="2"/>
  <c r="E36" i="2"/>
  <c r="F36" i="2"/>
  <c r="G36" i="2"/>
  <c r="C37" i="2"/>
  <c r="D37" i="2"/>
  <c r="E37" i="2"/>
  <c r="F37" i="2"/>
  <c r="G37" i="2"/>
  <c r="C38" i="2"/>
  <c r="D38" i="2"/>
  <c r="E38" i="2"/>
  <c r="F38" i="2"/>
  <c r="G38" i="2"/>
  <c r="C39" i="2"/>
  <c r="D39" i="2"/>
  <c r="E39" i="2"/>
  <c r="F39" i="2"/>
  <c r="G39" i="2"/>
  <c r="C40" i="2"/>
  <c r="D40" i="2"/>
  <c r="E40" i="2"/>
  <c r="F40" i="2"/>
  <c r="G40" i="2"/>
  <c r="C41" i="2"/>
  <c r="D41" i="2"/>
  <c r="E41" i="2"/>
  <c r="F41" i="2"/>
  <c r="G41" i="2"/>
  <c r="C35" i="2"/>
  <c r="D35" i="2"/>
  <c r="E35" i="2"/>
  <c r="F35" i="2"/>
  <c r="G35" i="2"/>
  <c r="C84" i="2" l="1"/>
  <c r="D84" i="2"/>
  <c r="E84" i="2"/>
  <c r="F84" i="2"/>
  <c r="G84" i="2"/>
  <c r="C85" i="2"/>
  <c r="D85" i="2"/>
  <c r="E85" i="2"/>
  <c r="F85" i="2"/>
  <c r="G85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C24" i="2"/>
  <c r="D24" i="2"/>
  <c r="E24" i="2"/>
  <c r="F24" i="2"/>
  <c r="G24" i="2"/>
  <c r="C25" i="2"/>
  <c r="D25" i="2"/>
  <c r="E25" i="2"/>
  <c r="F25" i="2"/>
  <c r="G25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G83" i="2" l="1"/>
  <c r="F83" i="2"/>
  <c r="E83" i="2"/>
  <c r="D83" i="2"/>
  <c r="C83" i="2"/>
  <c r="C6" i="2"/>
  <c r="D6" i="2"/>
  <c r="E6" i="2"/>
  <c r="F6" i="2"/>
  <c r="G6" i="2"/>
  <c r="C34" i="2" l="1"/>
  <c r="D34" i="2"/>
  <c r="E34" i="2"/>
  <c r="F34" i="2"/>
  <c r="G34" i="2"/>
  <c r="C18" i="2" l="1"/>
  <c r="D18" i="2"/>
  <c r="E18" i="2"/>
  <c r="F18" i="2"/>
  <c r="G18" i="2"/>
  <c r="G71" i="2" l="1"/>
  <c r="F71" i="2"/>
  <c r="E71" i="2"/>
  <c r="D71" i="2"/>
  <c r="C71" i="2"/>
  <c r="G49" i="2"/>
  <c r="F49" i="2"/>
  <c r="E49" i="2"/>
  <c r="D49" i="2"/>
  <c r="C49" i="2"/>
  <c r="G30" i="2"/>
  <c r="F30" i="2"/>
  <c r="E30" i="2"/>
  <c r="D30" i="2"/>
  <c r="C30" i="2"/>
</calcChain>
</file>

<file path=xl/sharedStrings.xml><?xml version="1.0" encoding="utf-8"?>
<sst xmlns="http://schemas.openxmlformats.org/spreadsheetml/2006/main" count="499" uniqueCount="133">
  <si>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</si>
  <si>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</si>
  <si>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</si>
  <si>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</si>
  <si>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</si>
  <si>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</si>
  <si>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</si>
  <si>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</si>
  <si>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</si>
  <si>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</si>
  <si>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</si>
  <si>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</si>
  <si>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</si>
  <si>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</si>
  <si>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</si>
  <si>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</si>
  <si>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</si>
  <si>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</si>
  <si>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</si>
  <si>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</si>
  <si>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</si>
  <si>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</si>
  <si>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</si>
  <si>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</si>
  <si>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</si>
  <si>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</si>
  <si>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</si>
  <si>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</si>
  <si>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</si>
  <si>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</si>
  <si>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</si>
  <si>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</si>
  <si>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</si>
  <si>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</si>
  <si>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</si>
  <si>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</si>
  <si>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Não são atribuídos pontos aos Individuais, não federados e outra região.</t>
  </si>
  <si>
    <t>Os atletas e equipas de outras regiões de Portugal não têm acesso aos pódios.</t>
  </si>
  <si>
    <t>M</t>
  </si>
  <si>
    <t>F</t>
  </si>
  <si>
    <t>VAL</t>
  </si>
  <si>
    <t>Maria Pires</t>
  </si>
  <si>
    <t>INV</t>
  </si>
  <si>
    <t xml:space="preserve"> I Triatlo Jovem de Setúbal - Circuito Jovem Região Médio Sul - 4ª Etapa</t>
  </si>
  <si>
    <t>16 de Junho de 2019</t>
  </si>
  <si>
    <t>Arthur Cristo</t>
  </si>
  <si>
    <t>Lusitano - Setúbal</t>
  </si>
  <si>
    <t>Artur Ogando</t>
  </si>
  <si>
    <t>Beatriz Santos</t>
  </si>
  <si>
    <t>Beatriz Borregana</t>
  </si>
  <si>
    <t>César Amândio</t>
  </si>
  <si>
    <t xml:space="preserve">Edgar Barata </t>
  </si>
  <si>
    <t>Filipe Carvalho</t>
  </si>
  <si>
    <t>Gaspar Silva</t>
  </si>
  <si>
    <t>Guilherme Gomes</t>
  </si>
  <si>
    <t>João Reis</t>
  </si>
  <si>
    <t>Jérôme Demoulin</t>
  </si>
  <si>
    <t>Laura Ribeiro</t>
  </si>
  <si>
    <t>Maria Lopes</t>
  </si>
  <si>
    <t>Maria Pisco</t>
  </si>
  <si>
    <t>Mariana Poeira</t>
  </si>
  <si>
    <t>Miguel Borregana</t>
  </si>
  <si>
    <t>Pedro Ribeiro</t>
  </si>
  <si>
    <t>Santiago Pereira</t>
  </si>
  <si>
    <t>Tiago Franco Lopes</t>
  </si>
  <si>
    <t>Hugo Nunes</t>
  </si>
  <si>
    <t>REPSOL TRIATLO</t>
  </si>
  <si>
    <t>João Gonçalves</t>
  </si>
  <si>
    <t>Martim Maquinista</t>
  </si>
  <si>
    <t>Pedro Matias</t>
  </si>
  <si>
    <t>Vanda Stanislavskiy</t>
  </si>
  <si>
    <t>Íris Pratas</t>
  </si>
  <si>
    <t>Carolina Fonseca</t>
  </si>
  <si>
    <t>C. D. R. R. Baixa da Banheira</t>
  </si>
  <si>
    <t>Diego Soares</t>
  </si>
  <si>
    <t>Joana Paisana</t>
  </si>
  <si>
    <t>Leonor Medronheira</t>
  </si>
  <si>
    <t>Miguel Medronheira</t>
  </si>
  <si>
    <t>Pedro Paisana</t>
  </si>
  <si>
    <t>Rodrigo Potes</t>
  </si>
  <si>
    <t>Tiago Marques</t>
  </si>
  <si>
    <t>Vasco Paisana</t>
  </si>
  <si>
    <t>Afonso Machita</t>
  </si>
  <si>
    <t>Escola Triatlo Santo António Évora</t>
  </si>
  <si>
    <t>André Nepomuceno</t>
  </si>
  <si>
    <t>António Palmeiro</t>
  </si>
  <si>
    <t>Diana Galinhola</t>
  </si>
  <si>
    <t>Diana Mira</t>
  </si>
  <si>
    <t>Dinis Figueiredo</t>
  </si>
  <si>
    <t>Diogo Marques</t>
  </si>
  <si>
    <t>Diogo Nepomuceno</t>
  </si>
  <si>
    <t>Gonçalo Raposo</t>
  </si>
  <si>
    <t>Guilherme Alves</t>
  </si>
  <si>
    <t>Guilherme Marques</t>
  </si>
  <si>
    <t>Inês Santos</t>
  </si>
  <si>
    <t>José Pedro Mira</t>
  </si>
  <si>
    <t>João Padeiro</t>
  </si>
  <si>
    <t>João Pedro Cruz</t>
  </si>
  <si>
    <t>Leonor Pires</t>
  </si>
  <si>
    <t>Leonor Riscado</t>
  </si>
  <si>
    <t>Luis Filipe</t>
  </si>
  <si>
    <t>Margarida Magro</t>
  </si>
  <si>
    <t>Mariana Martins Soares</t>
  </si>
  <si>
    <t>Miguel Revytskyy</t>
  </si>
  <si>
    <t>Pedro Cintra</t>
  </si>
  <si>
    <t>Pedro Matos</t>
  </si>
  <si>
    <t>Pedro Mirão</t>
  </si>
  <si>
    <t>Rodrigo Calado</t>
  </si>
  <si>
    <t xml:space="preserve">Salvador Correia </t>
  </si>
  <si>
    <t>Santiago Ribeiro</t>
  </si>
  <si>
    <t>Simão Varela</t>
  </si>
  <si>
    <t>Tomás Ruivo</t>
  </si>
  <si>
    <t>Tomás Pascoal</t>
  </si>
  <si>
    <t>Vasco Matias</t>
  </si>
  <si>
    <t>Vitória Hudak</t>
  </si>
  <si>
    <t>Ângela Pardinho</t>
  </si>
  <si>
    <t>Francisco Magro</t>
  </si>
  <si>
    <t>Francisco Cangarato</t>
  </si>
  <si>
    <t>BEN</t>
  </si>
  <si>
    <t>INF</t>
  </si>
  <si>
    <t>INI</t>
  </si>
  <si>
    <t>JUV</t>
  </si>
  <si>
    <t>CAD</t>
  </si>
  <si>
    <t>Escola Triatlo Santo António Évora/ Não federado</t>
  </si>
  <si>
    <t>Miguel Hudak</t>
  </si>
  <si>
    <t>Tiago Tomás Ruivo</t>
  </si>
  <si>
    <t>Escola de Triatlo Amiciclo de Grândola</t>
  </si>
  <si>
    <t>Diogo Gamito</t>
  </si>
  <si>
    <t>Rafael Pinela</t>
  </si>
  <si>
    <t>Duarte Galhego</t>
  </si>
  <si>
    <t>Gabriel Gonçalves</t>
  </si>
  <si>
    <t>DNF</t>
  </si>
  <si>
    <t>DNS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</si>
</sst>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€&quot;;[Red]\-#,##0\ &quot;€&quot;"/>
    <numFmt numFmtId="8" formatCode="#,##0.00\ &quot;€&quot;;[Red]\-#,##0.00\ &quot;€&quot;"/>
    <numFmt numFmtId="164" formatCode="#,##0.0\ &quot;€&quot;;[Red]\-#,##0.0\ &quot;€&quot;"/>
  </numFmts>
  <fonts count="37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18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2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25" fillId="7" borderId="9" applyNumberFormat="0" applyAlignment="0" applyProtection="0"/>
    <xf numFmtId="0" fontId="26" fillId="8" borderId="10" applyNumberFormat="0" applyAlignment="0" applyProtection="0"/>
    <xf numFmtId="0" fontId="27" fillId="8" borderId="9" applyNumberFormat="0" applyAlignment="0" applyProtection="0"/>
    <xf numFmtId="0" fontId="28" fillId="0" borderId="11" applyNumberFormat="0" applyFill="0" applyAlignment="0" applyProtection="0"/>
    <xf numFmtId="0" fontId="29" fillId="9" borderId="12" applyNumberFormat="0" applyAlignment="0" applyProtection="0"/>
    <xf numFmtId="0" fontId="16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2" fillId="26" borderId="0" applyNumberFormat="0" applyBorder="0" applyAlignment="0" applyProtection="0"/>
    <xf numFmtId="0" fontId="3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32" fillId="34" borderId="0" applyNumberFormat="0" applyBorder="0" applyAlignment="0" applyProtection="0"/>
    <xf numFmtId="0" fontId="2" fillId="0" borderId="0"/>
    <xf numFmtId="0" fontId="2" fillId="10" borderId="13" applyNumberFormat="0" applyFont="0" applyAlignment="0" applyProtection="0"/>
    <xf numFmtId="0" fontId="33" fillId="0" borderId="0"/>
    <xf numFmtId="0" fontId="34" fillId="0" borderId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3" applyNumberFormat="0" applyFont="0" applyAlignment="0" applyProtection="0"/>
  </cellStyleXfs>
  <cellXfs count="73">
    <xf numFmtId="0" fontId="0" fillId="0" borderId="0" xfId="0"/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45" fontId="7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35" fillId="0" borderId="15" xfId="46" applyNumberFormat="1" applyFont="1" applyFill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2" fillId="0" borderId="1" xfId="43" applyNumberFormat="1" applyBorder="1" applyAlignment="1">
      <alignment horizontal="center"/>
    </xf>
    <xf numFmtId="0" fontId="36" fillId="0" borderId="15" xfId="46" applyNumberFormat="1" applyFont="1" applyFill="1" applyBorder="1" applyAlignment="1">
      <alignment horizontal="center" vertical="center" shrinkToFit="1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 wrapText="1"/>
    </xf>
    <xf numFmtId="0" fontId="0" fillId="0" borderId="15" xfId="0" applyBorder="1" applyAlignment="1">
      <alignment horizontal="center"/>
    </xf>
    <xf numFmtId="0" fontId="0" fillId="0" borderId="15" xfId="0" applyBorder="1" applyAlignment="1"/>
    <xf numFmtId="1" fontId="0" fillId="0" borderId="15" xfId="0" applyNumberFormat="1" applyBorder="1" applyAlignment="1">
      <alignment horizontal="center"/>
    </xf>
    <xf numFmtId="1" fontId="35" fillId="0" borderId="15" xfId="46" applyNumberFormat="1" applyFont="1" applyFill="1" applyBorder="1" applyAlignment="1">
      <alignment horizontal="center" vertical="center" shrinkToFit="1"/>
    </xf>
    <xf numFmtId="1" fontId="36" fillId="0" borderId="15" xfId="46" applyNumberFormat="1" applyFont="1" applyFill="1" applyBorder="1" applyAlignment="1">
      <alignment horizontal="center" vertical="center" shrinkToFit="1"/>
    </xf>
    <xf numFmtId="1" fontId="9" fillId="0" borderId="15" xfId="0" applyNumberFormat="1" applyFont="1" applyBorder="1" applyAlignment="1">
      <alignment horizontal="center" vertical="center" wrapText="1"/>
    </xf>
    <xf numFmtId="0" fontId="8" fillId="35" borderId="0" xfId="0" applyFont="1" applyFill="1" applyBorder="1" applyAlignment="1">
      <alignment vertical="center"/>
    </xf>
    <xf numFmtId="0" fontId="6" fillId="35" borderId="0" xfId="0" applyFont="1" applyFill="1" applyBorder="1" applyAlignment="1">
      <alignment horizontal="center" vertical="center"/>
    </xf>
    <xf numFmtId="0" fontId="7" fillId="35" borderId="0" xfId="0" applyFont="1" applyFill="1" applyBorder="1" applyAlignment="1">
      <alignment vertical="center"/>
    </xf>
    <xf numFmtId="0" fontId="11" fillId="35" borderId="0" xfId="0" applyFont="1" applyFill="1" applyBorder="1" applyAlignment="1">
      <alignment horizontal="center" vertical="center"/>
    </xf>
    <xf numFmtId="45" fontId="11" fillId="35" borderId="0" xfId="0" applyNumberFormat="1" applyFont="1" applyFill="1" applyBorder="1" applyAlignment="1">
      <alignment horizontal="center" vertical="center"/>
    </xf>
    <xf numFmtId="0" fontId="6" fillId="0" borderId="15" xfId="0" applyNumberFormat="1" applyFont="1" applyFill="1" applyBorder="1" applyAlignment="1">
      <alignment horizontal="center" vertical="center"/>
    </xf>
    <xf numFmtId="1" fontId="14" fillId="0" borderId="15" xfId="0" applyNumberFormat="1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left" vertical="center"/>
    </xf>
    <xf numFmtId="0" fontId="14" fillId="0" borderId="15" xfId="0" applyFont="1" applyFill="1" applyBorder="1" applyAlignment="1">
      <alignment horizontal="center" vertical="center" shrinkToFit="1"/>
    </xf>
    <xf numFmtId="0" fontId="17" fillId="0" borderId="15" xfId="0" applyFont="1" applyBorder="1" applyAlignment="1">
      <alignment horizontal="center"/>
    </xf>
    <xf numFmtId="0" fontId="17" fillId="0" borderId="15" xfId="0" applyFont="1" applyBorder="1"/>
    <xf numFmtId="14" fontId="17" fillId="0" borderId="15" xfId="0" applyNumberFormat="1" applyFont="1" applyBorder="1" applyAlignment="1">
      <alignment horizontal="center"/>
    </xf>
    <xf numFmtId="0" fontId="13" fillId="0" borderId="15" xfId="0" applyFont="1" applyFill="1" applyBorder="1" applyAlignment="1">
      <alignment horizontal="center" vertical="center"/>
    </xf>
    <xf numFmtId="8" fontId="13" fillId="0" borderId="15" xfId="0" applyNumberFormat="1" applyFont="1" applyFill="1" applyBorder="1" applyAlignment="1">
      <alignment horizontal="center" vertical="center"/>
    </xf>
    <xf numFmtId="6" fontId="13" fillId="0" borderId="15" xfId="0" applyNumberFormat="1" applyFont="1" applyFill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164" fontId="13" fillId="0" borderId="15" xfId="0" applyNumberFormat="1" applyFont="1" applyFill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0" fontId="17" fillId="3" borderId="15" xfId="0" applyFont="1" applyFill="1" applyBorder="1"/>
    <xf numFmtId="0" fontId="17" fillId="0" borderId="15" xfId="0" applyFont="1" applyFill="1" applyBorder="1" applyAlignment="1">
      <alignment horizontal="center"/>
    </xf>
    <xf numFmtId="0" fontId="17" fillId="3" borderId="15" xfId="0" applyFont="1" applyFill="1" applyBorder="1" applyAlignment="1">
      <alignment horizontal="left"/>
    </xf>
    <xf numFmtId="0" fontId="10" fillId="0" borderId="15" xfId="0" applyFont="1" applyBorder="1" applyAlignment="1">
      <alignment horizontal="center"/>
    </xf>
    <xf numFmtId="0" fontId="10" fillId="3" borderId="15" xfId="0" applyFont="1" applyFill="1" applyBorder="1" applyAlignment="1">
      <alignment horizontal="left" vertical="center"/>
    </xf>
    <xf numFmtId="0" fontId="17" fillId="0" borderId="15" xfId="0" applyFont="1" applyFill="1" applyBorder="1"/>
    <xf numFmtId="0" fontId="7" fillId="0" borderId="0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vertical="center"/>
    </xf>
    <xf numFmtId="0" fontId="13" fillId="0" borderId="0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8"/>
  <sheetViews>
    <sheetView view="pageBreakPreview" topLeftCell="A77" zoomScaleNormal="100" zoomScaleSheetLayoutView="100" workbookViewId="0">
      <selection activeCell="A46" sqref="A46"/>
    </sheetView>
  </sheetViews>
  <sheetFormatPr defaultColWidth="9.140625" defaultRowHeight="15" x14ac:dyDescent="0.25"/>
  <cols>
    <col min="1" max="1" width="8.7109375" style="30" customWidth="1"/>
    <col min="2" max="2" width="9.28515625" style="30" customWidth="1"/>
    <col min="3" max="3" width="7.28515625" style="30" customWidth="1"/>
    <col min="4" max="4" width="26.7109375" style="33" customWidth="1"/>
    <col min="5" max="5" width="12.7109375" style="30" customWidth="1"/>
    <col min="6" max="6" width="5.140625" style="30" customWidth="1"/>
    <col min="7" max="7" width="5" style="30" customWidth="1"/>
    <col min="8" max="8" width="63.28515625" style="31" bestFit="1" customWidth="1"/>
    <col min="9" max="9" width="7.85546875" style="30" customWidth="1"/>
    <col min="10" max="10" width="8.28515625" style="29" customWidth="1"/>
    <col min="11" max="11" width="10.7109375" style="29" bestFit="1" customWidth="1"/>
    <col min="12" max="12" width="41.7109375" style="29" bestFit="1" customWidth="1"/>
    <col min="13" max="16384" width="9.140625" style="29"/>
  </cols>
  <sheetData>
    <row r="1" spans="1:12" ht="20.100000000000001" customHeight="1" x14ac:dyDescent="0.25">
      <c r="A1" s="47" t="s">
        <v>0</v>
      </c>
      <c r="B1" s="48" t="s">
        <v>1</v>
      </c>
      <c r="C1" s="48" t="s">
        <v>2</v>
      </c>
      <c r="D1" s="49" t="s">
        <v>3</v>
      </c>
      <c r="E1" s="48" t="s">
        <v>4</v>
      </c>
      <c r="F1" s="48" t="s">
        <v>5</v>
      </c>
      <c r="G1" s="48" t="s">
        <v>6</v>
      </c>
      <c r="H1" s="50" t="s">
        <v>7</v>
      </c>
      <c r="I1" s="48" t="s">
        <v>19</v>
      </c>
    </row>
    <row r="2" spans="1:12" ht="20.100000000000001" customHeight="1" x14ac:dyDescent="0.25">
      <c r="A2" s="51">
        <v>15</v>
      </c>
      <c r="B2" s="51">
        <v>101659</v>
      </c>
      <c r="C2" s="51" t="s">
        <v>121</v>
      </c>
      <c r="D2" s="52" t="s">
        <v>90</v>
      </c>
      <c r="E2" s="53">
        <v>38003</v>
      </c>
      <c r="F2" s="51" t="s">
        <v>38</v>
      </c>
      <c r="G2" s="51" t="s">
        <v>40</v>
      </c>
      <c r="H2" s="52" t="s">
        <v>83</v>
      </c>
      <c r="I2" s="54"/>
      <c r="K2" s="16" t="s">
        <v>2</v>
      </c>
      <c r="L2" s="16" t="s">
        <v>22</v>
      </c>
    </row>
    <row r="3" spans="1:12" ht="20.100000000000001" customHeight="1" x14ac:dyDescent="0.25">
      <c r="A3" s="51">
        <v>43</v>
      </c>
      <c r="B3" s="51">
        <v>104124</v>
      </c>
      <c r="C3" s="51" t="s">
        <v>121</v>
      </c>
      <c r="D3" s="52" t="s">
        <v>62</v>
      </c>
      <c r="E3" s="53">
        <v>38174</v>
      </c>
      <c r="F3" s="51" t="s">
        <v>38</v>
      </c>
      <c r="G3" s="51" t="s">
        <v>40</v>
      </c>
      <c r="H3" s="52" t="s">
        <v>46</v>
      </c>
      <c r="I3" s="54"/>
      <c r="K3" s="15" t="s">
        <v>23</v>
      </c>
      <c r="L3" s="15" t="s">
        <v>25</v>
      </c>
    </row>
    <row r="4" spans="1:12" ht="20.100000000000001" customHeight="1" x14ac:dyDescent="0.25">
      <c r="A4" s="51">
        <v>62</v>
      </c>
      <c r="B4" s="51">
        <v>103201</v>
      </c>
      <c r="C4" s="51" t="s">
        <v>121</v>
      </c>
      <c r="D4" s="52" t="s">
        <v>89</v>
      </c>
      <c r="E4" s="53">
        <v>38714</v>
      </c>
      <c r="F4" s="51" t="s">
        <v>38</v>
      </c>
      <c r="G4" s="51" t="s">
        <v>40</v>
      </c>
      <c r="H4" s="52" t="s">
        <v>83</v>
      </c>
      <c r="I4" s="54"/>
      <c r="K4" s="15" t="s">
        <v>26</v>
      </c>
      <c r="L4" s="15" t="s">
        <v>27</v>
      </c>
    </row>
    <row r="5" spans="1:12" ht="20.100000000000001" customHeight="1" x14ac:dyDescent="0.25">
      <c r="A5" s="51">
        <v>143</v>
      </c>
      <c r="B5" s="51">
        <v>103274</v>
      </c>
      <c r="C5" s="51" t="s">
        <v>121</v>
      </c>
      <c r="D5" s="52" t="s">
        <v>70</v>
      </c>
      <c r="E5" s="53">
        <v>38165</v>
      </c>
      <c r="F5" s="51" t="s">
        <v>39</v>
      </c>
      <c r="G5" s="51" t="s">
        <v>40</v>
      </c>
      <c r="H5" s="52" t="s">
        <v>66</v>
      </c>
      <c r="I5" s="54"/>
      <c r="K5" s="15" t="s">
        <v>28</v>
      </c>
      <c r="L5" s="15" t="s">
        <v>29</v>
      </c>
    </row>
    <row r="6" spans="1:12" ht="20.100000000000001" customHeight="1" x14ac:dyDescent="0.25">
      <c r="A6" s="51">
        <v>242</v>
      </c>
      <c r="B6" s="51">
        <v>101669</v>
      </c>
      <c r="C6" s="51" t="s">
        <v>121</v>
      </c>
      <c r="D6" s="52" t="s">
        <v>94</v>
      </c>
      <c r="E6" s="53">
        <v>38470</v>
      </c>
      <c r="F6" s="51" t="s">
        <v>39</v>
      </c>
      <c r="G6" s="51" t="s">
        <v>40</v>
      </c>
      <c r="H6" s="52" t="s">
        <v>83</v>
      </c>
      <c r="I6" s="54"/>
      <c r="K6" s="15" t="s">
        <v>24</v>
      </c>
      <c r="L6" s="15" t="s">
        <v>30</v>
      </c>
    </row>
    <row r="7" spans="1:12" ht="20.100000000000001" customHeight="1" x14ac:dyDescent="0.25">
      <c r="A7" s="51">
        <v>328</v>
      </c>
      <c r="B7" s="51">
        <v>103416</v>
      </c>
      <c r="C7" s="51" t="s">
        <v>121</v>
      </c>
      <c r="D7" s="52" t="s">
        <v>52</v>
      </c>
      <c r="E7" s="53">
        <v>38117</v>
      </c>
      <c r="F7" s="51" t="s">
        <v>38</v>
      </c>
      <c r="G7" s="51" t="s">
        <v>40</v>
      </c>
      <c r="H7" s="52" t="s">
        <v>46</v>
      </c>
      <c r="I7" s="54"/>
      <c r="K7" s="15" t="s">
        <v>31</v>
      </c>
      <c r="L7" s="15" t="s">
        <v>32</v>
      </c>
    </row>
    <row r="8" spans="1:12" ht="20.100000000000001" customHeight="1" x14ac:dyDescent="0.25">
      <c r="A8" s="51">
        <v>365</v>
      </c>
      <c r="B8" s="51">
        <v>104276</v>
      </c>
      <c r="C8" s="51" t="s">
        <v>121</v>
      </c>
      <c r="D8" s="52" t="s">
        <v>76</v>
      </c>
      <c r="E8" s="53">
        <v>38710</v>
      </c>
      <c r="F8" s="51" t="s">
        <v>39</v>
      </c>
      <c r="G8" s="51" t="s">
        <v>40</v>
      </c>
      <c r="H8" s="52" t="s">
        <v>73</v>
      </c>
      <c r="I8" s="54"/>
    </row>
    <row r="9" spans="1:12" ht="20.100000000000001" customHeight="1" x14ac:dyDescent="0.25">
      <c r="A9" s="51">
        <v>366</v>
      </c>
      <c r="B9" s="51">
        <v>104278</v>
      </c>
      <c r="C9" s="51" t="s">
        <v>121</v>
      </c>
      <c r="D9" s="52" t="s">
        <v>79</v>
      </c>
      <c r="E9" s="53">
        <v>38083</v>
      </c>
      <c r="F9" s="51" t="s">
        <v>38</v>
      </c>
      <c r="G9" s="51" t="s">
        <v>42</v>
      </c>
      <c r="H9" s="52" t="s">
        <v>73</v>
      </c>
      <c r="I9" s="54"/>
      <c r="L9" s="69" t="s">
        <v>36</v>
      </c>
    </row>
    <row r="10" spans="1:12" ht="20.100000000000001" customHeight="1" x14ac:dyDescent="0.25">
      <c r="A10" s="51">
        <v>418</v>
      </c>
      <c r="B10" s="51">
        <v>104300</v>
      </c>
      <c r="C10" s="51" t="s">
        <v>121</v>
      </c>
      <c r="D10" s="52" t="s">
        <v>105</v>
      </c>
      <c r="E10" s="53">
        <v>38173</v>
      </c>
      <c r="F10" s="51" t="s">
        <v>38</v>
      </c>
      <c r="G10" s="51" t="s">
        <v>40</v>
      </c>
      <c r="H10" s="52" t="s">
        <v>83</v>
      </c>
      <c r="I10" s="55"/>
      <c r="L10" s="69"/>
    </row>
    <row r="11" spans="1:12" ht="20.100000000000001" customHeight="1" x14ac:dyDescent="0.25">
      <c r="A11" s="51">
        <v>685</v>
      </c>
      <c r="B11" s="51">
        <v>105153</v>
      </c>
      <c r="C11" s="51" t="s">
        <v>121</v>
      </c>
      <c r="D11" s="52" t="s">
        <v>91</v>
      </c>
      <c r="E11" s="53">
        <v>38240</v>
      </c>
      <c r="F11" s="51" t="s">
        <v>38</v>
      </c>
      <c r="G11" s="51" t="s">
        <v>40</v>
      </c>
      <c r="H11" s="52" t="s">
        <v>83</v>
      </c>
      <c r="I11" s="54"/>
      <c r="L11" s="69"/>
    </row>
    <row r="12" spans="1:12" ht="20.100000000000001" customHeight="1" x14ac:dyDescent="0.25">
      <c r="A12" s="51">
        <v>784</v>
      </c>
      <c r="B12" s="51">
        <v>103790</v>
      </c>
      <c r="C12" s="51" t="s">
        <v>121</v>
      </c>
      <c r="D12" s="52" t="s">
        <v>45</v>
      </c>
      <c r="E12" s="53">
        <v>38540</v>
      </c>
      <c r="F12" s="51" t="s">
        <v>38</v>
      </c>
      <c r="G12" s="51" t="s">
        <v>40</v>
      </c>
      <c r="H12" s="52" t="s">
        <v>46</v>
      </c>
      <c r="I12" s="54"/>
      <c r="L12" s="33"/>
    </row>
    <row r="13" spans="1:12" ht="20.100000000000001" customHeight="1" x14ac:dyDescent="0.25">
      <c r="A13" s="51">
        <v>891</v>
      </c>
      <c r="B13" s="51">
        <v>101938</v>
      </c>
      <c r="C13" s="51" t="s">
        <v>121</v>
      </c>
      <c r="D13" s="52" t="s">
        <v>50</v>
      </c>
      <c r="E13" s="53">
        <v>38178</v>
      </c>
      <c r="F13" s="51" t="s">
        <v>38</v>
      </c>
      <c r="G13" s="51" t="s">
        <v>40</v>
      </c>
      <c r="H13" s="52" t="s">
        <v>46</v>
      </c>
      <c r="I13" s="54"/>
      <c r="L13" s="69" t="s">
        <v>37</v>
      </c>
    </row>
    <row r="14" spans="1:12" ht="20.100000000000001" customHeight="1" x14ac:dyDescent="0.25">
      <c r="A14" s="51">
        <v>1071</v>
      </c>
      <c r="B14" s="51">
        <v>105828</v>
      </c>
      <c r="C14" s="51" t="s">
        <v>121</v>
      </c>
      <c r="D14" s="52" t="s">
        <v>87</v>
      </c>
      <c r="E14" s="53">
        <v>38699</v>
      </c>
      <c r="F14" s="51" t="s">
        <v>39</v>
      </c>
      <c r="G14" s="51" t="s">
        <v>40</v>
      </c>
      <c r="H14" s="52" t="s">
        <v>83</v>
      </c>
      <c r="I14" s="54"/>
      <c r="L14" s="69"/>
    </row>
    <row r="15" spans="1:12" ht="20.100000000000001" customHeight="1" x14ac:dyDescent="0.25">
      <c r="A15" s="51">
        <v>1337</v>
      </c>
      <c r="B15" s="51">
        <v>105409</v>
      </c>
      <c r="C15" s="51" t="s">
        <v>121</v>
      </c>
      <c r="D15" s="52" t="s">
        <v>65</v>
      </c>
      <c r="E15" s="53">
        <v>38422</v>
      </c>
      <c r="F15" s="51" t="s">
        <v>38</v>
      </c>
      <c r="G15" s="51" t="s">
        <v>40</v>
      </c>
      <c r="H15" s="52" t="s">
        <v>66</v>
      </c>
      <c r="I15" s="54"/>
      <c r="L15" s="69"/>
    </row>
    <row r="16" spans="1:12" ht="20.100000000000001" customHeight="1" x14ac:dyDescent="0.25">
      <c r="A16" s="51">
        <v>1376</v>
      </c>
      <c r="B16" s="51">
        <v>105492</v>
      </c>
      <c r="C16" s="51" t="s">
        <v>121</v>
      </c>
      <c r="D16" s="52" t="s">
        <v>104</v>
      </c>
      <c r="E16" s="53">
        <v>38051</v>
      </c>
      <c r="F16" s="51" t="s">
        <v>38</v>
      </c>
      <c r="G16" s="51" t="s">
        <v>40</v>
      </c>
      <c r="H16" s="52" t="s">
        <v>83</v>
      </c>
      <c r="I16" s="54"/>
      <c r="L16" s="69" t="s">
        <v>33</v>
      </c>
    </row>
    <row r="17" spans="1:12" ht="20.100000000000001" customHeight="1" x14ac:dyDescent="0.25">
      <c r="A17" s="59">
        <v>5518</v>
      </c>
      <c r="B17" s="64">
        <v>101669</v>
      </c>
      <c r="C17" s="60" t="s">
        <v>121</v>
      </c>
      <c r="D17" s="65" t="s">
        <v>94</v>
      </c>
      <c r="E17" s="53">
        <v>38470</v>
      </c>
      <c r="F17" s="51" t="s">
        <v>39</v>
      </c>
      <c r="G17" s="62"/>
      <c r="H17" s="52" t="s">
        <v>83</v>
      </c>
      <c r="I17" s="54"/>
      <c r="L17" s="69"/>
    </row>
    <row r="18" spans="1:12" ht="20.100000000000001" customHeight="1" x14ac:dyDescent="0.25">
      <c r="A18" s="51">
        <v>12</v>
      </c>
      <c r="B18" s="51">
        <v>101940</v>
      </c>
      <c r="C18" s="51" t="s">
        <v>120</v>
      </c>
      <c r="D18" s="52" t="s">
        <v>53</v>
      </c>
      <c r="E18" s="53">
        <v>38942</v>
      </c>
      <c r="F18" s="51" t="s">
        <v>38</v>
      </c>
      <c r="G18" s="51" t="s">
        <v>40</v>
      </c>
      <c r="H18" s="52" t="s">
        <v>46</v>
      </c>
      <c r="I18" s="54"/>
      <c r="L18" s="69"/>
    </row>
    <row r="19" spans="1:12" ht="20.100000000000001" customHeight="1" x14ac:dyDescent="0.25">
      <c r="A19" s="51">
        <v>69</v>
      </c>
      <c r="B19" s="51">
        <v>103222</v>
      </c>
      <c r="C19" s="51" t="s">
        <v>120</v>
      </c>
      <c r="D19" s="52" t="s">
        <v>107</v>
      </c>
      <c r="E19" s="53">
        <v>39331</v>
      </c>
      <c r="F19" s="51" t="s">
        <v>38</v>
      </c>
      <c r="G19" s="51" t="s">
        <v>40</v>
      </c>
      <c r="H19" s="52" t="s">
        <v>83</v>
      </c>
      <c r="I19" s="54"/>
      <c r="L19" s="34"/>
    </row>
    <row r="20" spans="1:12" ht="20.100000000000001" customHeight="1" x14ac:dyDescent="0.25">
      <c r="A20" s="51">
        <v>73</v>
      </c>
      <c r="B20" s="51">
        <v>101936</v>
      </c>
      <c r="C20" s="51" t="s">
        <v>120</v>
      </c>
      <c r="D20" s="52" t="s">
        <v>47</v>
      </c>
      <c r="E20" s="53">
        <v>38977</v>
      </c>
      <c r="F20" s="51" t="s">
        <v>38</v>
      </c>
      <c r="G20" s="51" t="s">
        <v>40</v>
      </c>
      <c r="H20" s="52" t="s">
        <v>46</v>
      </c>
      <c r="I20" s="54"/>
      <c r="L20" s="33"/>
    </row>
    <row r="21" spans="1:12" ht="20.100000000000001" customHeight="1" x14ac:dyDescent="0.25">
      <c r="A21" s="51">
        <v>85</v>
      </c>
      <c r="B21" s="51">
        <v>103226</v>
      </c>
      <c r="C21" s="51" t="s">
        <v>120</v>
      </c>
      <c r="D21" s="52" t="s">
        <v>92</v>
      </c>
      <c r="E21" s="53">
        <v>39035</v>
      </c>
      <c r="F21" s="51" t="s">
        <v>38</v>
      </c>
      <c r="G21" s="51" t="s">
        <v>40</v>
      </c>
      <c r="H21" s="52" t="s">
        <v>83</v>
      </c>
      <c r="I21" s="54"/>
      <c r="L21" s="69" t="s">
        <v>34</v>
      </c>
    </row>
    <row r="22" spans="1:12" ht="20.100000000000001" customHeight="1" x14ac:dyDescent="0.25">
      <c r="A22" s="51">
        <v>170</v>
      </c>
      <c r="B22" s="51">
        <v>104886</v>
      </c>
      <c r="C22" s="51" t="s">
        <v>120</v>
      </c>
      <c r="D22" s="52" t="s">
        <v>58</v>
      </c>
      <c r="E22" s="53">
        <v>38958</v>
      </c>
      <c r="F22" s="51" t="s">
        <v>39</v>
      </c>
      <c r="G22" s="51" t="s">
        <v>40</v>
      </c>
      <c r="H22" s="52" t="s">
        <v>46</v>
      </c>
      <c r="I22" s="54"/>
      <c r="L22" s="69"/>
    </row>
    <row r="23" spans="1:12" ht="20.100000000000001" customHeight="1" x14ac:dyDescent="0.25">
      <c r="A23" s="51">
        <v>184</v>
      </c>
      <c r="B23" s="51">
        <v>102540</v>
      </c>
      <c r="C23" s="51" t="s">
        <v>120</v>
      </c>
      <c r="D23" s="52" t="s">
        <v>80</v>
      </c>
      <c r="E23" s="53">
        <v>38798</v>
      </c>
      <c r="F23" s="51" t="s">
        <v>38</v>
      </c>
      <c r="G23" s="51" t="s">
        <v>40</v>
      </c>
      <c r="H23" s="52" t="s">
        <v>73</v>
      </c>
      <c r="I23" s="55"/>
      <c r="L23" s="69"/>
    </row>
    <row r="24" spans="1:12" ht="20.100000000000001" customHeight="1" x14ac:dyDescent="0.25">
      <c r="A24" s="51">
        <v>188</v>
      </c>
      <c r="B24" s="51">
        <v>104887</v>
      </c>
      <c r="C24" s="51" t="s">
        <v>120</v>
      </c>
      <c r="D24" s="52" t="s">
        <v>64</v>
      </c>
      <c r="E24" s="53">
        <v>39322</v>
      </c>
      <c r="F24" s="51" t="s">
        <v>38</v>
      </c>
      <c r="G24" s="51" t="s">
        <v>40</v>
      </c>
      <c r="H24" s="52" t="s">
        <v>46</v>
      </c>
      <c r="I24" s="54"/>
    </row>
    <row r="25" spans="1:12" ht="20.100000000000001" customHeight="1" x14ac:dyDescent="0.25">
      <c r="A25" s="51">
        <v>189</v>
      </c>
      <c r="B25" s="51">
        <v>104890</v>
      </c>
      <c r="C25" s="51" t="s">
        <v>120</v>
      </c>
      <c r="D25" s="52" t="s">
        <v>49</v>
      </c>
      <c r="E25" s="53">
        <v>39368</v>
      </c>
      <c r="F25" s="51" t="s">
        <v>39</v>
      </c>
      <c r="G25" s="51" t="s">
        <v>40</v>
      </c>
      <c r="H25" s="52" t="s">
        <v>46</v>
      </c>
      <c r="I25" s="54"/>
    </row>
    <row r="26" spans="1:12" ht="20.100000000000001" customHeight="1" x14ac:dyDescent="0.25">
      <c r="A26" s="51">
        <v>210</v>
      </c>
      <c r="B26" s="51">
        <v>104185</v>
      </c>
      <c r="C26" s="51" t="s">
        <v>120</v>
      </c>
      <c r="D26" s="52" t="s">
        <v>116</v>
      </c>
      <c r="E26" s="53">
        <v>38917</v>
      </c>
      <c r="F26" s="51" t="s">
        <v>38</v>
      </c>
      <c r="G26" s="51" t="s">
        <v>40</v>
      </c>
      <c r="H26" s="52" t="s">
        <v>83</v>
      </c>
      <c r="I26" s="56"/>
      <c r="L26" s="69" t="s">
        <v>35</v>
      </c>
    </row>
    <row r="27" spans="1:12" ht="20.100000000000001" customHeight="1" x14ac:dyDescent="0.25">
      <c r="A27" s="51">
        <v>463</v>
      </c>
      <c r="B27" s="51">
        <v>101681</v>
      </c>
      <c r="C27" s="51" t="s">
        <v>120</v>
      </c>
      <c r="D27" s="52" t="s">
        <v>41</v>
      </c>
      <c r="E27" s="53">
        <v>39271</v>
      </c>
      <c r="F27" s="51" t="s">
        <v>39</v>
      </c>
      <c r="G27" s="51" t="s">
        <v>40</v>
      </c>
      <c r="H27" s="52" t="s">
        <v>83</v>
      </c>
      <c r="I27" s="55"/>
      <c r="L27" s="69"/>
    </row>
    <row r="28" spans="1:12" ht="20.100000000000001" customHeight="1" x14ac:dyDescent="0.25">
      <c r="A28" s="51">
        <v>535</v>
      </c>
      <c r="B28" s="51">
        <v>105108</v>
      </c>
      <c r="C28" s="51" t="s">
        <v>120</v>
      </c>
      <c r="D28" s="52" t="s">
        <v>67</v>
      </c>
      <c r="E28" s="53">
        <v>38852</v>
      </c>
      <c r="F28" s="51" t="s">
        <v>38</v>
      </c>
      <c r="G28" s="51" t="s">
        <v>40</v>
      </c>
      <c r="H28" s="52" t="s">
        <v>66</v>
      </c>
      <c r="I28" s="54"/>
      <c r="L28" s="69"/>
    </row>
    <row r="29" spans="1:12" ht="20.100000000000001" customHeight="1" x14ac:dyDescent="0.25">
      <c r="A29" s="51">
        <v>552</v>
      </c>
      <c r="B29" s="51">
        <v>101694</v>
      </c>
      <c r="C29" s="51" t="s">
        <v>120</v>
      </c>
      <c r="D29" s="52" t="s">
        <v>112</v>
      </c>
      <c r="E29" s="53">
        <v>38985</v>
      </c>
      <c r="F29" s="51" t="s">
        <v>38</v>
      </c>
      <c r="G29" s="51" t="s">
        <v>40</v>
      </c>
      <c r="H29" s="52" t="s">
        <v>83</v>
      </c>
      <c r="I29" s="55"/>
      <c r="K29" s="32"/>
    </row>
    <row r="30" spans="1:12" ht="20.100000000000001" customHeight="1" x14ac:dyDescent="0.25">
      <c r="A30" s="51">
        <v>565</v>
      </c>
      <c r="B30" s="51">
        <v>104449</v>
      </c>
      <c r="C30" s="51" t="s">
        <v>120</v>
      </c>
      <c r="D30" s="52" t="s">
        <v>55</v>
      </c>
      <c r="E30" s="53">
        <v>38859</v>
      </c>
      <c r="F30" s="51" t="s">
        <v>38</v>
      </c>
      <c r="G30" s="51" t="s">
        <v>40</v>
      </c>
      <c r="H30" s="52" t="s">
        <v>46</v>
      </c>
      <c r="I30" s="56"/>
      <c r="K30" s="32"/>
    </row>
    <row r="31" spans="1:12" ht="20.100000000000001" customHeight="1" x14ac:dyDescent="0.25">
      <c r="A31" s="51">
        <v>671</v>
      </c>
      <c r="B31" s="51">
        <v>105150</v>
      </c>
      <c r="C31" s="51" t="s">
        <v>120</v>
      </c>
      <c r="D31" s="52" t="s">
        <v>99</v>
      </c>
      <c r="E31" s="53">
        <v>39043</v>
      </c>
      <c r="F31" s="51" t="s">
        <v>39</v>
      </c>
      <c r="G31" s="51" t="s">
        <v>40</v>
      </c>
      <c r="H31" s="52" t="s">
        <v>83</v>
      </c>
      <c r="I31" s="55"/>
    </row>
    <row r="32" spans="1:12" ht="20.100000000000001" customHeight="1" x14ac:dyDescent="0.25">
      <c r="A32" s="51">
        <v>678</v>
      </c>
      <c r="B32" s="51">
        <v>103704</v>
      </c>
      <c r="C32" s="51" t="s">
        <v>120</v>
      </c>
      <c r="D32" s="52" t="s">
        <v>96</v>
      </c>
      <c r="E32" s="53">
        <v>38886</v>
      </c>
      <c r="F32" s="51" t="s">
        <v>38</v>
      </c>
      <c r="G32" s="51" t="s">
        <v>40</v>
      </c>
      <c r="H32" s="52" t="s">
        <v>83</v>
      </c>
      <c r="I32" s="54"/>
    </row>
    <row r="33" spans="1:9" ht="20.100000000000001" customHeight="1" x14ac:dyDescent="0.25">
      <c r="A33" s="51">
        <v>708</v>
      </c>
      <c r="B33" s="51">
        <v>105160</v>
      </c>
      <c r="C33" s="51" t="s">
        <v>120</v>
      </c>
      <c r="D33" s="52" t="s">
        <v>60</v>
      </c>
      <c r="E33" s="53">
        <v>39424</v>
      </c>
      <c r="F33" s="51" t="s">
        <v>39</v>
      </c>
      <c r="G33" s="51" t="s">
        <v>40</v>
      </c>
      <c r="H33" s="52" t="s">
        <v>46</v>
      </c>
      <c r="I33" s="54"/>
    </row>
    <row r="34" spans="1:9" ht="20.100000000000001" customHeight="1" x14ac:dyDescent="0.25">
      <c r="A34" s="51">
        <v>732</v>
      </c>
      <c r="B34" s="51">
        <v>104562</v>
      </c>
      <c r="C34" s="51" t="s">
        <v>120</v>
      </c>
      <c r="D34" s="52" t="s">
        <v>48</v>
      </c>
      <c r="E34" s="53">
        <v>39308</v>
      </c>
      <c r="F34" s="51" t="s">
        <v>39</v>
      </c>
      <c r="G34" s="51" t="s">
        <v>40</v>
      </c>
      <c r="H34" s="52" t="s">
        <v>46</v>
      </c>
      <c r="I34" s="54"/>
    </row>
    <row r="35" spans="1:9" ht="20.100000000000001" customHeight="1" x14ac:dyDescent="0.25">
      <c r="A35" s="51">
        <v>747</v>
      </c>
      <c r="B35" s="51">
        <v>102409</v>
      </c>
      <c r="C35" s="51" t="s">
        <v>120</v>
      </c>
      <c r="D35" s="52" t="s">
        <v>84</v>
      </c>
      <c r="E35" s="53">
        <v>39021</v>
      </c>
      <c r="F35" s="51" t="s">
        <v>38</v>
      </c>
      <c r="G35" s="51" t="s">
        <v>40</v>
      </c>
      <c r="H35" s="52" t="s">
        <v>83</v>
      </c>
      <c r="I35" s="54"/>
    </row>
    <row r="36" spans="1:9" ht="20.100000000000001" customHeight="1" x14ac:dyDescent="0.25">
      <c r="A36" s="51">
        <v>802</v>
      </c>
      <c r="B36" s="51">
        <v>102281</v>
      </c>
      <c r="C36" s="51" t="s">
        <v>120</v>
      </c>
      <c r="D36" s="52" t="s">
        <v>54</v>
      </c>
      <c r="E36" s="53">
        <v>39363</v>
      </c>
      <c r="F36" s="51" t="s">
        <v>38</v>
      </c>
      <c r="G36" s="51" t="s">
        <v>40</v>
      </c>
      <c r="H36" s="52" t="s">
        <v>46</v>
      </c>
      <c r="I36" s="54"/>
    </row>
    <row r="37" spans="1:9" ht="20.100000000000001" customHeight="1" x14ac:dyDescent="0.25">
      <c r="A37" s="51">
        <v>984</v>
      </c>
      <c r="B37" s="51">
        <v>102410</v>
      </c>
      <c r="C37" s="51" t="s">
        <v>120</v>
      </c>
      <c r="D37" s="52" t="s">
        <v>88</v>
      </c>
      <c r="E37" s="53">
        <v>39342</v>
      </c>
      <c r="F37" s="51" t="s">
        <v>38</v>
      </c>
      <c r="G37" s="51" t="s">
        <v>40</v>
      </c>
      <c r="H37" s="52" t="s">
        <v>83</v>
      </c>
      <c r="I37" s="55"/>
    </row>
    <row r="38" spans="1:9" ht="20.100000000000001" customHeight="1" x14ac:dyDescent="0.25">
      <c r="A38" s="51">
        <v>1012</v>
      </c>
      <c r="B38" s="51">
        <v>105555</v>
      </c>
      <c r="C38" s="51" t="s">
        <v>120</v>
      </c>
      <c r="D38" s="52" t="s">
        <v>71</v>
      </c>
      <c r="E38" s="53">
        <v>39224</v>
      </c>
      <c r="F38" s="51" t="s">
        <v>39</v>
      </c>
      <c r="G38" s="51" t="s">
        <v>40</v>
      </c>
      <c r="H38" s="52" t="s">
        <v>66</v>
      </c>
      <c r="I38" s="54"/>
    </row>
    <row r="39" spans="1:9" ht="20.100000000000001" customHeight="1" x14ac:dyDescent="0.25">
      <c r="A39" s="51">
        <v>1015</v>
      </c>
      <c r="B39" s="51">
        <v>105558</v>
      </c>
      <c r="C39" s="51" t="s">
        <v>120</v>
      </c>
      <c r="D39" s="52" t="s">
        <v>56</v>
      </c>
      <c r="E39" s="53">
        <v>39049</v>
      </c>
      <c r="F39" s="51" t="s">
        <v>38</v>
      </c>
      <c r="G39" s="51" t="s">
        <v>40</v>
      </c>
      <c r="H39" s="52" t="s">
        <v>46</v>
      </c>
      <c r="I39" s="54"/>
    </row>
    <row r="40" spans="1:9" ht="20.100000000000001" customHeight="1" x14ac:dyDescent="0.25">
      <c r="A40" s="51">
        <v>1070</v>
      </c>
      <c r="B40" s="51">
        <v>105821</v>
      </c>
      <c r="C40" s="51" t="s">
        <v>120</v>
      </c>
      <c r="D40" s="52" t="s">
        <v>59</v>
      </c>
      <c r="E40" s="53">
        <v>39083</v>
      </c>
      <c r="F40" s="51" t="s">
        <v>39</v>
      </c>
      <c r="G40" s="51" t="s">
        <v>40</v>
      </c>
      <c r="H40" s="52" t="s">
        <v>46</v>
      </c>
      <c r="I40" s="54"/>
    </row>
    <row r="41" spans="1:9" ht="20.100000000000001" customHeight="1" x14ac:dyDescent="0.25">
      <c r="A41" s="51">
        <v>1250</v>
      </c>
      <c r="B41" s="51">
        <v>106151</v>
      </c>
      <c r="C41" s="51" t="s">
        <v>120</v>
      </c>
      <c r="D41" s="52" t="s">
        <v>86</v>
      </c>
      <c r="E41" s="53">
        <v>39066</v>
      </c>
      <c r="F41" s="51" t="s">
        <v>39</v>
      </c>
      <c r="G41" s="51" t="s">
        <v>40</v>
      </c>
      <c r="H41" s="52" t="s">
        <v>83</v>
      </c>
      <c r="I41" s="54"/>
    </row>
    <row r="42" spans="1:9" ht="20.100000000000001" customHeight="1" x14ac:dyDescent="0.25">
      <c r="A42" s="51"/>
      <c r="B42" s="51"/>
      <c r="C42" s="51" t="s">
        <v>120</v>
      </c>
      <c r="D42" s="52" t="s">
        <v>98</v>
      </c>
      <c r="E42" s="53">
        <v>39088</v>
      </c>
      <c r="F42" s="51" t="s">
        <v>39</v>
      </c>
      <c r="G42" s="51" t="s">
        <v>42</v>
      </c>
      <c r="H42" s="52" t="s">
        <v>123</v>
      </c>
      <c r="I42" s="54"/>
    </row>
    <row r="43" spans="1:9" ht="20.100000000000001" customHeight="1" x14ac:dyDescent="0.25">
      <c r="A43" s="59"/>
      <c r="B43" s="51"/>
      <c r="C43" s="51" t="s">
        <v>120</v>
      </c>
      <c r="D43" s="52" t="s">
        <v>117</v>
      </c>
      <c r="E43" s="53">
        <v>39042</v>
      </c>
      <c r="F43" s="51" t="s">
        <v>38</v>
      </c>
      <c r="G43" s="51" t="s">
        <v>42</v>
      </c>
      <c r="H43" s="52" t="s">
        <v>123</v>
      </c>
      <c r="I43" s="55"/>
    </row>
    <row r="44" spans="1:9" ht="20.100000000000001" customHeight="1" x14ac:dyDescent="0.25">
      <c r="A44" s="59">
        <v>1225</v>
      </c>
      <c r="B44" s="64">
        <v>106100</v>
      </c>
      <c r="C44" s="60" t="s">
        <v>120</v>
      </c>
      <c r="D44" s="61" t="s">
        <v>130</v>
      </c>
      <c r="E44" s="53">
        <v>39199</v>
      </c>
      <c r="F44" s="51" t="s">
        <v>38</v>
      </c>
      <c r="G44" s="51"/>
      <c r="H44" s="66" t="s">
        <v>126</v>
      </c>
      <c r="I44" s="54"/>
    </row>
    <row r="45" spans="1:9" ht="20.100000000000001" customHeight="1" x14ac:dyDescent="0.25">
      <c r="A45" s="51">
        <v>45</v>
      </c>
      <c r="B45" s="51">
        <v>104125</v>
      </c>
      <c r="C45" s="51" t="s">
        <v>119</v>
      </c>
      <c r="D45" s="52" t="s">
        <v>57</v>
      </c>
      <c r="E45" s="53">
        <v>39944</v>
      </c>
      <c r="F45" s="51" t="s">
        <v>39</v>
      </c>
      <c r="G45" s="51" t="s">
        <v>40</v>
      </c>
      <c r="H45" s="52" t="s">
        <v>46</v>
      </c>
      <c r="I45" s="55"/>
    </row>
    <row r="46" spans="1:9" ht="20.100000000000001" customHeight="1" x14ac:dyDescent="0.25">
      <c r="A46" s="51">
        <v>64</v>
      </c>
      <c r="B46" s="51">
        <v>103202</v>
      </c>
      <c r="C46" s="51" t="s">
        <v>119</v>
      </c>
      <c r="D46" s="52" t="s">
        <v>93</v>
      </c>
      <c r="E46" s="53">
        <v>39504</v>
      </c>
      <c r="F46" s="51" t="s">
        <v>38</v>
      </c>
      <c r="G46" s="51" t="s">
        <v>40</v>
      </c>
      <c r="H46" s="52" t="s">
        <v>83</v>
      </c>
      <c r="I46" s="54"/>
    </row>
    <row r="47" spans="1:9" ht="20.100000000000001" customHeight="1" x14ac:dyDescent="0.25">
      <c r="A47" s="51">
        <v>152</v>
      </c>
      <c r="B47" s="51">
        <v>104889</v>
      </c>
      <c r="C47" s="51" t="s">
        <v>119</v>
      </c>
      <c r="D47" s="52" t="s">
        <v>113</v>
      </c>
      <c r="E47" s="53">
        <v>39839</v>
      </c>
      <c r="F47" s="51" t="s">
        <v>38</v>
      </c>
      <c r="G47" s="51" t="s">
        <v>40</v>
      </c>
      <c r="H47" s="52" t="s">
        <v>83</v>
      </c>
      <c r="I47" s="54"/>
    </row>
    <row r="48" spans="1:9" ht="20.100000000000001" customHeight="1" x14ac:dyDescent="0.25">
      <c r="A48" s="51">
        <v>167</v>
      </c>
      <c r="B48" s="51">
        <v>103871</v>
      </c>
      <c r="C48" s="51" t="s">
        <v>119</v>
      </c>
      <c r="D48" s="52" t="s">
        <v>68</v>
      </c>
      <c r="E48" s="53">
        <v>39515</v>
      </c>
      <c r="F48" s="51" t="s">
        <v>38</v>
      </c>
      <c r="G48" s="51" t="s">
        <v>40</v>
      </c>
      <c r="H48" s="52" t="s">
        <v>66</v>
      </c>
      <c r="I48" s="54"/>
    </row>
    <row r="49" spans="1:9" ht="20.100000000000001" customHeight="1" x14ac:dyDescent="0.25">
      <c r="A49" s="51">
        <v>201</v>
      </c>
      <c r="B49" s="51">
        <v>104184</v>
      </c>
      <c r="C49" s="51" t="s">
        <v>119</v>
      </c>
      <c r="D49" s="52" t="s">
        <v>100</v>
      </c>
      <c r="E49" s="53">
        <v>40117</v>
      </c>
      <c r="F49" s="51" t="s">
        <v>38</v>
      </c>
      <c r="G49" s="51" t="s">
        <v>40</v>
      </c>
      <c r="H49" s="52" t="s">
        <v>83</v>
      </c>
      <c r="I49" s="54"/>
    </row>
    <row r="50" spans="1:9" ht="20.100000000000001" customHeight="1" x14ac:dyDescent="0.25">
      <c r="A50" s="51">
        <v>681</v>
      </c>
      <c r="B50" s="51">
        <v>105151</v>
      </c>
      <c r="C50" s="51" t="s">
        <v>119</v>
      </c>
      <c r="D50" s="52" t="s">
        <v>82</v>
      </c>
      <c r="E50" s="53">
        <v>40097</v>
      </c>
      <c r="F50" s="51" t="s">
        <v>38</v>
      </c>
      <c r="G50" s="51" t="s">
        <v>40</v>
      </c>
      <c r="H50" s="52" t="s">
        <v>83</v>
      </c>
      <c r="I50" s="55"/>
    </row>
    <row r="51" spans="1:9" ht="20.100000000000001" customHeight="1" x14ac:dyDescent="0.25">
      <c r="A51" s="51">
        <v>917</v>
      </c>
      <c r="B51" s="51">
        <v>104029</v>
      </c>
      <c r="C51" s="51" t="s">
        <v>119</v>
      </c>
      <c r="D51" s="52" t="s">
        <v>63</v>
      </c>
      <c r="E51" s="53">
        <v>39584</v>
      </c>
      <c r="F51" s="51" t="s">
        <v>38</v>
      </c>
      <c r="G51" s="51" t="s">
        <v>40</v>
      </c>
      <c r="H51" s="52" t="s">
        <v>46</v>
      </c>
      <c r="I51" s="54"/>
    </row>
    <row r="52" spans="1:9" ht="20.100000000000001" customHeight="1" x14ac:dyDescent="0.25">
      <c r="A52" s="51">
        <v>1039</v>
      </c>
      <c r="B52" s="51">
        <v>105730</v>
      </c>
      <c r="C52" s="51" t="s">
        <v>119</v>
      </c>
      <c r="D52" s="52" t="s">
        <v>77</v>
      </c>
      <c r="E52" s="53">
        <v>40099</v>
      </c>
      <c r="F52" s="51" t="s">
        <v>38</v>
      </c>
      <c r="G52" s="51" t="s">
        <v>40</v>
      </c>
      <c r="H52" s="52" t="s">
        <v>73</v>
      </c>
      <c r="I52" s="54"/>
    </row>
    <row r="53" spans="1:9" ht="20.100000000000001" customHeight="1" x14ac:dyDescent="0.25">
      <c r="A53" s="51">
        <v>1154</v>
      </c>
      <c r="B53" s="51">
        <v>105989</v>
      </c>
      <c r="C53" s="51" t="s">
        <v>119</v>
      </c>
      <c r="D53" s="52" t="s">
        <v>110</v>
      </c>
      <c r="E53" s="53">
        <v>40002</v>
      </c>
      <c r="F53" s="51" t="s">
        <v>38</v>
      </c>
      <c r="G53" s="51" t="s">
        <v>40</v>
      </c>
      <c r="H53" s="52" t="s">
        <v>83</v>
      </c>
      <c r="I53" s="54">
        <v>1090</v>
      </c>
    </row>
    <row r="54" spans="1:9" ht="20.100000000000001" customHeight="1" x14ac:dyDescent="0.25">
      <c r="A54" s="51">
        <v>1375</v>
      </c>
      <c r="B54" s="51">
        <v>105491</v>
      </c>
      <c r="C54" s="51" t="s">
        <v>119</v>
      </c>
      <c r="D54" s="52" t="s">
        <v>95</v>
      </c>
      <c r="E54" s="53">
        <v>39949</v>
      </c>
      <c r="F54" s="51" t="s">
        <v>38</v>
      </c>
      <c r="G54" s="51" t="s">
        <v>40</v>
      </c>
      <c r="H54" s="52" t="s">
        <v>83</v>
      </c>
      <c r="I54" s="54"/>
    </row>
    <row r="55" spans="1:9" ht="20.100000000000001" customHeight="1" x14ac:dyDescent="0.25">
      <c r="A55" s="51"/>
      <c r="B55" s="51"/>
      <c r="C55" s="51" t="s">
        <v>119</v>
      </c>
      <c r="D55" s="52" t="s">
        <v>115</v>
      </c>
      <c r="E55" s="53">
        <v>39934</v>
      </c>
      <c r="F55" s="51" t="s">
        <v>39</v>
      </c>
      <c r="G55" s="51" t="s">
        <v>40</v>
      </c>
      <c r="H55" s="52" t="s">
        <v>123</v>
      </c>
      <c r="I55" s="54"/>
    </row>
    <row r="56" spans="1:9" ht="20.100000000000001" customHeight="1" x14ac:dyDescent="0.25">
      <c r="A56" s="59">
        <v>510</v>
      </c>
      <c r="B56" s="64">
        <v>103550</v>
      </c>
      <c r="C56" s="60" t="s">
        <v>119</v>
      </c>
      <c r="D56" s="61" t="s">
        <v>127</v>
      </c>
      <c r="E56" s="53">
        <v>39684</v>
      </c>
      <c r="F56" s="51" t="s">
        <v>38</v>
      </c>
      <c r="G56" s="51"/>
      <c r="H56" s="66" t="s">
        <v>126</v>
      </c>
      <c r="I56" s="54"/>
    </row>
    <row r="57" spans="1:9" ht="20.100000000000001" customHeight="1" x14ac:dyDescent="0.25">
      <c r="A57" s="51">
        <v>1532</v>
      </c>
      <c r="B57" s="51">
        <v>104439</v>
      </c>
      <c r="C57" s="51" t="s">
        <v>122</v>
      </c>
      <c r="D57" s="52" t="s">
        <v>69</v>
      </c>
      <c r="E57" s="53">
        <v>37985</v>
      </c>
      <c r="F57" s="51" t="s">
        <v>38</v>
      </c>
      <c r="G57" s="51" t="s">
        <v>40</v>
      </c>
      <c r="H57" s="52" t="s">
        <v>66</v>
      </c>
      <c r="I57" s="54"/>
    </row>
    <row r="58" spans="1:9" ht="20.100000000000001" customHeight="1" x14ac:dyDescent="0.25">
      <c r="A58" s="51">
        <v>1597</v>
      </c>
      <c r="B58" s="51">
        <v>101698</v>
      </c>
      <c r="C58" s="51" t="s">
        <v>122</v>
      </c>
      <c r="D58" s="52" t="s">
        <v>114</v>
      </c>
      <c r="E58" s="53">
        <v>37547</v>
      </c>
      <c r="F58" s="51" t="s">
        <v>39</v>
      </c>
      <c r="G58" s="51" t="s">
        <v>40</v>
      </c>
      <c r="H58" s="52" t="s">
        <v>83</v>
      </c>
      <c r="I58" s="54"/>
    </row>
    <row r="59" spans="1:9" ht="20.100000000000001" customHeight="1" x14ac:dyDescent="0.25">
      <c r="A59" s="51">
        <v>1659</v>
      </c>
      <c r="B59" s="51">
        <v>105727</v>
      </c>
      <c r="C59" s="51" t="s">
        <v>122</v>
      </c>
      <c r="D59" s="52" t="s">
        <v>75</v>
      </c>
      <c r="E59" s="53">
        <v>37926</v>
      </c>
      <c r="F59" s="51" t="s">
        <v>39</v>
      </c>
      <c r="G59" s="51" t="s">
        <v>40</v>
      </c>
      <c r="H59" s="52" t="s">
        <v>73</v>
      </c>
      <c r="I59" s="54"/>
    </row>
    <row r="60" spans="1:9" ht="20.100000000000001" customHeight="1" x14ac:dyDescent="0.25">
      <c r="A60" s="51">
        <v>1660</v>
      </c>
      <c r="B60" s="51">
        <v>105728</v>
      </c>
      <c r="C60" s="51" t="s">
        <v>122</v>
      </c>
      <c r="D60" s="52" t="s">
        <v>78</v>
      </c>
      <c r="E60" s="53">
        <v>37926</v>
      </c>
      <c r="F60" s="51" t="s">
        <v>38</v>
      </c>
      <c r="G60" s="51" t="s">
        <v>40</v>
      </c>
      <c r="H60" s="52" t="s">
        <v>73</v>
      </c>
      <c r="I60" s="54"/>
    </row>
    <row r="61" spans="1:9" ht="20.100000000000001" customHeight="1" x14ac:dyDescent="0.25">
      <c r="A61" s="51">
        <v>1661</v>
      </c>
      <c r="B61" s="51">
        <v>105729</v>
      </c>
      <c r="C61" s="51" t="s">
        <v>122</v>
      </c>
      <c r="D61" s="52" t="s">
        <v>81</v>
      </c>
      <c r="E61" s="53">
        <v>37926</v>
      </c>
      <c r="F61" s="51" t="s">
        <v>38</v>
      </c>
      <c r="G61" s="51" t="s">
        <v>40</v>
      </c>
      <c r="H61" s="52" t="s">
        <v>73</v>
      </c>
      <c r="I61" s="54"/>
    </row>
    <row r="62" spans="1:9" ht="20.100000000000001" customHeight="1" x14ac:dyDescent="0.25">
      <c r="A62" s="51">
        <v>1674</v>
      </c>
      <c r="B62" s="51">
        <v>105119</v>
      </c>
      <c r="C62" s="51" t="s">
        <v>122</v>
      </c>
      <c r="D62" s="52" t="s">
        <v>97</v>
      </c>
      <c r="E62" s="53">
        <v>37886</v>
      </c>
      <c r="F62" s="51" t="s">
        <v>38</v>
      </c>
      <c r="G62" s="51" t="s">
        <v>40</v>
      </c>
      <c r="H62" s="52" t="s">
        <v>83</v>
      </c>
      <c r="I62" s="54"/>
    </row>
    <row r="63" spans="1:9" ht="20.100000000000001" customHeight="1" x14ac:dyDescent="0.25">
      <c r="A63" s="59"/>
      <c r="B63" s="51"/>
      <c r="C63" s="51" t="s">
        <v>122</v>
      </c>
      <c r="D63" s="52" t="s">
        <v>106</v>
      </c>
      <c r="E63" s="53">
        <v>37552</v>
      </c>
      <c r="F63" s="51" t="s">
        <v>38</v>
      </c>
      <c r="G63" s="51" t="s">
        <v>42</v>
      </c>
      <c r="H63" s="52" t="s">
        <v>123</v>
      </c>
      <c r="I63" s="54"/>
    </row>
    <row r="64" spans="1:9" ht="20.100000000000001" customHeight="1" x14ac:dyDescent="0.25">
      <c r="A64" s="51">
        <v>613</v>
      </c>
      <c r="B64" s="51">
        <v>105122</v>
      </c>
      <c r="C64" s="57" t="s">
        <v>118</v>
      </c>
      <c r="D64" s="52" t="s">
        <v>103</v>
      </c>
      <c r="E64" s="53">
        <v>40830</v>
      </c>
      <c r="F64" s="51" t="s">
        <v>38</v>
      </c>
      <c r="G64" s="51" t="s">
        <v>40</v>
      </c>
      <c r="H64" s="52" t="s">
        <v>83</v>
      </c>
      <c r="I64" s="55"/>
    </row>
    <row r="65" spans="1:9" ht="20.100000000000001" customHeight="1" x14ac:dyDescent="0.25">
      <c r="A65" s="51">
        <v>614</v>
      </c>
      <c r="B65" s="51">
        <v>105123</v>
      </c>
      <c r="C65" s="57" t="s">
        <v>118</v>
      </c>
      <c r="D65" s="52" t="s">
        <v>101</v>
      </c>
      <c r="E65" s="53">
        <v>40747</v>
      </c>
      <c r="F65" s="51" t="s">
        <v>39</v>
      </c>
      <c r="G65" s="51" t="s">
        <v>40</v>
      </c>
      <c r="H65" s="52" t="s">
        <v>83</v>
      </c>
      <c r="I65" s="54"/>
    </row>
    <row r="66" spans="1:9" ht="20.100000000000001" customHeight="1" x14ac:dyDescent="0.25">
      <c r="A66" s="51">
        <v>615</v>
      </c>
      <c r="B66" s="51">
        <v>105124</v>
      </c>
      <c r="C66" s="57" t="s">
        <v>118</v>
      </c>
      <c r="D66" s="52" t="s">
        <v>111</v>
      </c>
      <c r="E66" s="53">
        <v>40775</v>
      </c>
      <c r="F66" s="51" t="s">
        <v>38</v>
      </c>
      <c r="G66" s="51" t="s">
        <v>40</v>
      </c>
      <c r="H66" s="52" t="s">
        <v>83</v>
      </c>
      <c r="I66" s="54"/>
    </row>
    <row r="67" spans="1:9" ht="20.100000000000001" customHeight="1" x14ac:dyDescent="0.25">
      <c r="A67" s="51">
        <v>654</v>
      </c>
      <c r="B67" s="51">
        <v>105149</v>
      </c>
      <c r="C67" s="57" t="s">
        <v>118</v>
      </c>
      <c r="D67" s="52" t="s">
        <v>109</v>
      </c>
      <c r="E67" s="53">
        <v>40856</v>
      </c>
      <c r="F67" s="51" t="s">
        <v>38</v>
      </c>
      <c r="G67" s="51" t="s">
        <v>40</v>
      </c>
      <c r="H67" s="52" t="s">
        <v>83</v>
      </c>
      <c r="I67" s="54"/>
    </row>
    <row r="68" spans="1:9" ht="20.100000000000001" customHeight="1" x14ac:dyDescent="0.25">
      <c r="A68" s="51">
        <v>1014</v>
      </c>
      <c r="B68" s="51">
        <v>105557</v>
      </c>
      <c r="C68" s="57" t="s">
        <v>118</v>
      </c>
      <c r="D68" s="52" t="s">
        <v>61</v>
      </c>
      <c r="E68" s="53">
        <v>40791</v>
      </c>
      <c r="F68" s="51" t="s">
        <v>38</v>
      </c>
      <c r="G68" s="51" t="s">
        <v>40</v>
      </c>
      <c r="H68" s="52" t="s">
        <v>46</v>
      </c>
      <c r="I68" s="58">
        <v>2.5</v>
      </c>
    </row>
    <row r="69" spans="1:9" ht="20.100000000000001" customHeight="1" x14ac:dyDescent="0.25">
      <c r="A69" s="51">
        <v>1040</v>
      </c>
      <c r="B69" s="51">
        <v>105731</v>
      </c>
      <c r="C69" s="57" t="s">
        <v>118</v>
      </c>
      <c r="D69" s="52" t="s">
        <v>74</v>
      </c>
      <c r="E69" s="53">
        <v>40223</v>
      </c>
      <c r="F69" s="51" t="s">
        <v>38</v>
      </c>
      <c r="G69" s="51" t="s">
        <v>40</v>
      </c>
      <c r="H69" s="52" t="s">
        <v>73</v>
      </c>
      <c r="I69" s="58">
        <v>2.5</v>
      </c>
    </row>
    <row r="70" spans="1:9" ht="20.100000000000001" customHeight="1" x14ac:dyDescent="0.25">
      <c r="A70" s="51">
        <v>1057</v>
      </c>
      <c r="B70" s="51">
        <v>105807</v>
      </c>
      <c r="C70" s="57" t="s">
        <v>118</v>
      </c>
      <c r="D70" s="52" t="s">
        <v>51</v>
      </c>
      <c r="E70" s="53">
        <v>41137</v>
      </c>
      <c r="F70" s="51" t="s">
        <v>38</v>
      </c>
      <c r="G70" s="51" t="s">
        <v>40</v>
      </c>
      <c r="H70" s="52" t="s">
        <v>46</v>
      </c>
      <c r="I70" s="58">
        <v>2.5</v>
      </c>
    </row>
    <row r="71" spans="1:9" ht="20.100000000000001" customHeight="1" x14ac:dyDescent="0.25">
      <c r="A71" s="51">
        <v>5524</v>
      </c>
      <c r="B71" s="51">
        <v>105887</v>
      </c>
      <c r="C71" s="57" t="s">
        <v>118</v>
      </c>
      <c r="D71" s="52" t="s">
        <v>85</v>
      </c>
      <c r="E71" s="53">
        <v>40874</v>
      </c>
      <c r="F71" s="51" t="s">
        <v>38</v>
      </c>
      <c r="G71" s="51" t="s">
        <v>40</v>
      </c>
      <c r="H71" s="52" t="s">
        <v>83</v>
      </c>
      <c r="I71" s="58">
        <v>2.5</v>
      </c>
    </row>
    <row r="72" spans="1:9" ht="20.100000000000001" customHeight="1" x14ac:dyDescent="0.25">
      <c r="A72" s="51">
        <v>1262</v>
      </c>
      <c r="B72" s="51">
        <v>106200</v>
      </c>
      <c r="C72" s="57" t="s">
        <v>118</v>
      </c>
      <c r="D72" s="52" t="s">
        <v>108</v>
      </c>
      <c r="E72" s="53">
        <v>40938</v>
      </c>
      <c r="F72" s="51" t="s">
        <v>38</v>
      </c>
      <c r="G72" s="51" t="s">
        <v>42</v>
      </c>
      <c r="H72" s="52" t="s">
        <v>83</v>
      </c>
      <c r="I72" s="54"/>
    </row>
    <row r="73" spans="1:9" ht="20.100000000000001" customHeight="1" x14ac:dyDescent="0.25">
      <c r="A73" s="51">
        <v>1263</v>
      </c>
      <c r="B73" s="51">
        <v>106201</v>
      </c>
      <c r="C73" s="57" t="s">
        <v>118</v>
      </c>
      <c r="D73" s="52" t="s">
        <v>72</v>
      </c>
      <c r="E73" s="53">
        <v>40261</v>
      </c>
      <c r="F73" s="51" t="s">
        <v>39</v>
      </c>
      <c r="G73" s="51" t="s">
        <v>40</v>
      </c>
      <c r="H73" s="52" t="s">
        <v>73</v>
      </c>
      <c r="I73" s="54"/>
    </row>
    <row r="74" spans="1:9" ht="20.100000000000001" customHeight="1" x14ac:dyDescent="0.25">
      <c r="A74" s="51">
        <v>1285</v>
      </c>
      <c r="B74" s="51">
        <v>106278</v>
      </c>
      <c r="C74" s="57" t="s">
        <v>118</v>
      </c>
      <c r="D74" s="52" t="s">
        <v>102</v>
      </c>
      <c r="E74" s="53">
        <v>40625</v>
      </c>
      <c r="F74" s="51" t="s">
        <v>39</v>
      </c>
      <c r="G74" s="51" t="s">
        <v>40</v>
      </c>
      <c r="H74" s="52" t="s">
        <v>83</v>
      </c>
      <c r="I74" s="54"/>
    </row>
    <row r="75" spans="1:9" ht="20.100000000000001" customHeight="1" x14ac:dyDescent="0.25">
      <c r="A75" s="59">
        <v>5503</v>
      </c>
      <c r="B75" s="51">
        <v>105122</v>
      </c>
      <c r="C75" s="60" t="s">
        <v>118</v>
      </c>
      <c r="D75" s="61" t="s">
        <v>124</v>
      </c>
      <c r="E75" s="53">
        <v>40830</v>
      </c>
      <c r="F75" s="51" t="s">
        <v>38</v>
      </c>
      <c r="G75" s="51"/>
      <c r="H75" s="52" t="s">
        <v>83</v>
      </c>
      <c r="I75" s="54"/>
    </row>
    <row r="76" spans="1:9" x14ac:dyDescent="0.25">
      <c r="A76" s="59">
        <v>5514</v>
      </c>
      <c r="B76" s="62">
        <v>105124</v>
      </c>
      <c r="C76" s="60" t="s">
        <v>118</v>
      </c>
      <c r="D76" s="63" t="s">
        <v>125</v>
      </c>
      <c r="E76" s="53">
        <v>40775</v>
      </c>
      <c r="F76" s="62" t="s">
        <v>38</v>
      </c>
      <c r="G76" s="62"/>
      <c r="H76" s="52" t="s">
        <v>83</v>
      </c>
    </row>
    <row r="77" spans="1:9" x14ac:dyDescent="0.25">
      <c r="A77" s="59">
        <v>1224</v>
      </c>
      <c r="B77" s="64">
        <v>106099</v>
      </c>
      <c r="C77" s="60" t="s">
        <v>118</v>
      </c>
      <c r="D77" s="61" t="s">
        <v>128</v>
      </c>
      <c r="E77" s="53">
        <v>40760</v>
      </c>
      <c r="F77" s="51" t="s">
        <v>38</v>
      </c>
      <c r="G77" s="51"/>
      <c r="H77" s="66" t="s">
        <v>126</v>
      </c>
    </row>
    <row r="78" spans="1:9" x14ac:dyDescent="0.25">
      <c r="A78" s="59">
        <v>1246</v>
      </c>
      <c r="B78" s="64">
        <v>106146</v>
      </c>
      <c r="C78" s="60" t="s">
        <v>118</v>
      </c>
      <c r="D78" s="61" t="s">
        <v>129</v>
      </c>
      <c r="E78" s="53">
        <v>40492</v>
      </c>
      <c r="F78" s="51" t="s">
        <v>38</v>
      </c>
      <c r="G78" s="51"/>
      <c r="H78" s="66" t="s">
        <v>126</v>
      </c>
    </row>
  </sheetData>
  <autoFilter ref="A1:I75">
    <sortState ref="A2:I75">
      <sortCondition ref="A2:A75"/>
    </sortState>
  </autoFilter>
  <sortState ref="A2:H78">
    <sortCondition descending="1" ref="C2:C78"/>
  </sortState>
  <mergeCells count="5">
    <mergeCell ref="L9:L11"/>
    <mergeCell ref="L13:L15"/>
    <mergeCell ref="L16:L18"/>
    <mergeCell ref="L21:L23"/>
    <mergeCell ref="L26:L28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76" firstPageNumber="0" fitToHeight="3" orientation="portrait" r:id="rId1"/>
  <rowBreaks count="1" manualBreakCount="1">
    <brk id="54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U94"/>
  <sheetViews>
    <sheetView tabSelected="1" view="pageBreakPreview" topLeftCell="A65" zoomScaleNormal="100" zoomScaleSheetLayoutView="100" workbookViewId="0">
      <selection activeCell="G96" sqref="G96"/>
    </sheetView>
  </sheetViews>
  <sheetFormatPr defaultColWidth="9.140625" defaultRowHeight="15.75" x14ac:dyDescent="0.25"/>
  <cols>
    <col min="1" max="1" width="5.28515625" style="8"/>
    <col min="2" max="2" width="7.7109375" style="21"/>
    <col min="3" max="3" width="7.7109375" style="8"/>
    <col min="4" max="4" width="8.140625" style="8"/>
    <col min="5" max="5" width="35.28515625" style="8" bestFit="1" customWidth="1"/>
    <col min="6" max="6" width="8.140625" style="8" bestFit="1" customWidth="1"/>
    <col min="7" max="7" width="45.5703125" style="8" bestFit="1" customWidth="1"/>
    <col min="8" max="8" width="9.140625" style="4"/>
    <col min="9" max="1009" width="9" style="8"/>
    <col min="1010" max="16384" width="9.140625" style="13"/>
  </cols>
  <sheetData>
    <row r="1" spans="1:8" ht="18" customHeight="1" x14ac:dyDescent="0.25">
      <c r="A1" s="41" t="s">
        <v>43</v>
      </c>
      <c r="B1" s="42"/>
      <c r="C1" s="43"/>
      <c r="D1" s="43"/>
      <c r="E1" s="41"/>
      <c r="F1" s="41"/>
      <c r="G1" s="41"/>
      <c r="H1" s="44"/>
    </row>
    <row r="2" spans="1:8" ht="18" customHeight="1" x14ac:dyDescent="0.25">
      <c r="A2" s="41" t="s">
        <v>44</v>
      </c>
      <c r="B2" s="42"/>
      <c r="C2" s="43"/>
      <c r="D2" s="43"/>
      <c r="E2" s="41"/>
      <c r="F2" s="41"/>
      <c r="G2" s="41"/>
      <c r="H2" s="45"/>
    </row>
    <row r="3" spans="1:8" ht="18" customHeight="1" x14ac:dyDescent="0.25">
      <c r="A3" s="5"/>
      <c r="B3" s="18"/>
      <c r="C3" s="5"/>
      <c r="D3" s="5"/>
      <c r="E3" s="5"/>
      <c r="F3" s="9"/>
      <c r="H3" s="5"/>
    </row>
    <row r="4" spans="1:8" ht="18" customHeight="1" x14ac:dyDescent="0.25">
      <c r="A4" s="22" t="s">
        <v>8</v>
      </c>
      <c r="B4" s="22"/>
      <c r="C4" s="22"/>
      <c r="D4" s="22"/>
      <c r="E4" s="22"/>
      <c r="F4" s="22"/>
      <c r="G4" s="22"/>
      <c r="H4" s="22"/>
    </row>
    <row r="5" spans="1:8" ht="18" customHeight="1" x14ac:dyDescent="0.25">
      <c r="A5" s="6" t="s">
        <v>9</v>
      </c>
      <c r="B5" s="19" t="s">
        <v>10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H5" s="6" t="s">
        <v>11</v>
      </c>
    </row>
    <row r="6" spans="1:8" ht="18" customHeight="1" x14ac:dyDescent="0.25">
      <c r="A6" s="24">
        <v>1</v>
      </c>
      <c r="B6" s="23">
        <v>5503</v>
      </c>
      <c r="C6" s="24">
        <f>IFERROR((VLOOKUP(B6,INSCRITOS!A:B,2,0)),"")</f>
        <v>105122</v>
      </c>
      <c r="D6" s="24" t="str">
        <f>IFERROR((VLOOKUP(B6,INSCRITOS!A:C,3,0)),"")</f>
        <v>BEN</v>
      </c>
      <c r="E6" s="25" t="str">
        <f>IFERROR((VLOOKUP(B6,INSCRITOS!A:D,4,0)),"")</f>
        <v>Miguel Hudak</v>
      </c>
      <c r="F6" s="24" t="str">
        <f>IFERROR((VLOOKUP(B6,INSCRITOS!A:F,6,0)),"")</f>
        <v>M</v>
      </c>
      <c r="G6" s="25" t="str">
        <f>IFERROR((VLOOKUP(B6,INSCRITOS!A:H,8,0)),"")</f>
        <v>Escola Triatlo Santo António Évora</v>
      </c>
      <c r="H6" s="38">
        <v>100</v>
      </c>
    </row>
    <row r="7" spans="1:8" ht="18" customHeight="1" x14ac:dyDescent="0.25">
      <c r="A7" s="24">
        <v>2</v>
      </c>
      <c r="B7" s="23">
        <v>5514</v>
      </c>
      <c r="C7" s="24">
        <f>IFERROR((VLOOKUP(B7,INSCRITOS!A:B,2,0)),"")</f>
        <v>105124</v>
      </c>
      <c r="D7" s="24" t="str">
        <f>IFERROR((VLOOKUP(B7,INSCRITOS!A:C,3,0)),"")</f>
        <v>BEN</v>
      </c>
      <c r="E7" s="25" t="str">
        <f>IFERROR((VLOOKUP(B7,INSCRITOS!A:D,4,0)),"")</f>
        <v>Tiago Tomás Ruivo</v>
      </c>
      <c r="F7" s="24" t="str">
        <f>IFERROR((VLOOKUP(B7,INSCRITOS!A:F,6,0)),"")</f>
        <v>M</v>
      </c>
      <c r="G7" s="25" t="str">
        <f>IFERROR((VLOOKUP(B7,INSCRITOS!A:H,8,0)),"")</f>
        <v>Escola Triatlo Santo António Évora</v>
      </c>
      <c r="H7" s="38">
        <v>99</v>
      </c>
    </row>
    <row r="8" spans="1:8" ht="18" customHeight="1" x14ac:dyDescent="0.25">
      <c r="A8" s="24">
        <v>3</v>
      </c>
      <c r="B8" s="23">
        <v>5524</v>
      </c>
      <c r="C8" s="24">
        <f>IFERROR((VLOOKUP(B8,INSCRITOS!A:B,2,0)),"")</f>
        <v>105887</v>
      </c>
      <c r="D8" s="24" t="str">
        <f>IFERROR((VLOOKUP(B8,INSCRITOS!A:C,3,0)),"")</f>
        <v>BEN</v>
      </c>
      <c r="E8" s="25" t="str">
        <f>IFERROR((VLOOKUP(B8,INSCRITOS!A:D,4,0)),"")</f>
        <v>António Palmeiro</v>
      </c>
      <c r="F8" s="24" t="str">
        <f>IFERROR((VLOOKUP(B8,INSCRITOS!A:F,6,0)),"")</f>
        <v>M</v>
      </c>
      <c r="G8" s="25" t="str">
        <f>IFERROR((VLOOKUP(B8,INSCRITOS!A:H,8,0)),"")</f>
        <v>Escola Triatlo Santo António Évora</v>
      </c>
      <c r="H8" s="38">
        <v>98</v>
      </c>
    </row>
    <row r="9" spans="1:8" ht="18" customHeight="1" x14ac:dyDescent="0.25">
      <c r="A9" s="24">
        <v>4</v>
      </c>
      <c r="B9" s="23">
        <v>1040</v>
      </c>
      <c r="C9" s="24">
        <f>IFERROR((VLOOKUP(B9,INSCRITOS!A:B,2,0)),"")</f>
        <v>105731</v>
      </c>
      <c r="D9" s="24" t="str">
        <f>IFERROR((VLOOKUP(B9,INSCRITOS!A:C,3,0)),"")</f>
        <v>BEN</v>
      </c>
      <c r="E9" s="25" t="str">
        <f>IFERROR((VLOOKUP(B9,INSCRITOS!A:D,4,0)),"")</f>
        <v>Diego Soares</v>
      </c>
      <c r="F9" s="24" t="str">
        <f>IFERROR((VLOOKUP(B9,INSCRITOS!A:F,6,0)),"")</f>
        <v>M</v>
      </c>
      <c r="G9" s="25" t="str">
        <f>IFERROR((VLOOKUP(B9,INSCRITOS!A:H,8,0)),"")</f>
        <v>C. D. R. R. Baixa da Banheira</v>
      </c>
      <c r="H9" s="38">
        <v>97</v>
      </c>
    </row>
    <row r="10" spans="1:8" ht="18" customHeight="1" x14ac:dyDescent="0.25">
      <c r="A10" s="24">
        <v>5</v>
      </c>
      <c r="B10" s="23">
        <v>1014</v>
      </c>
      <c r="C10" s="24">
        <f>IFERROR((VLOOKUP(B10,INSCRITOS!A:B,2,0)),"")</f>
        <v>105557</v>
      </c>
      <c r="D10" s="24" t="str">
        <f>IFERROR((VLOOKUP(B10,INSCRITOS!A:C,3,0)),"")</f>
        <v>BEN</v>
      </c>
      <c r="E10" s="25" t="str">
        <f>IFERROR((VLOOKUP(B10,INSCRITOS!A:D,4,0)),"")</f>
        <v>Miguel Borregana</v>
      </c>
      <c r="F10" s="24" t="str">
        <f>IFERROR((VLOOKUP(B10,INSCRITOS!A:F,6,0)),"")</f>
        <v>M</v>
      </c>
      <c r="G10" s="25" t="str">
        <f>IFERROR((VLOOKUP(B10,INSCRITOS!A:H,8,0)),"")</f>
        <v>Lusitano - Setúbal</v>
      </c>
      <c r="H10" s="38">
        <v>96</v>
      </c>
    </row>
    <row r="11" spans="1:8" ht="18" customHeight="1" x14ac:dyDescent="0.25">
      <c r="A11" s="24">
        <v>6</v>
      </c>
      <c r="B11" s="23">
        <v>1057</v>
      </c>
      <c r="C11" s="24">
        <f>IFERROR((VLOOKUP(B11,INSCRITOS!A:B,2,0)),"")</f>
        <v>105807</v>
      </c>
      <c r="D11" s="24" t="str">
        <f>IFERROR((VLOOKUP(B11,INSCRITOS!A:C,3,0)),"")</f>
        <v>BEN</v>
      </c>
      <c r="E11" s="25" t="str">
        <f>IFERROR((VLOOKUP(B11,INSCRITOS!A:D,4,0)),"")</f>
        <v xml:space="preserve">Edgar Barata </v>
      </c>
      <c r="F11" s="24" t="str">
        <f>IFERROR((VLOOKUP(B11,INSCRITOS!A:F,6,0)),"")</f>
        <v>M</v>
      </c>
      <c r="G11" s="25" t="str">
        <f>IFERROR((VLOOKUP(B11,INSCRITOS!A:H,8,0)),"")</f>
        <v>Lusitano - Setúbal</v>
      </c>
      <c r="H11" s="38">
        <v>95</v>
      </c>
    </row>
    <row r="12" spans="1:8" ht="18" customHeight="1" x14ac:dyDescent="0.25">
      <c r="A12" s="24">
        <v>7</v>
      </c>
      <c r="B12" s="23">
        <v>1224</v>
      </c>
      <c r="C12" s="24">
        <f>IFERROR((VLOOKUP(B12,INSCRITOS!A:B,2,0)),"")</f>
        <v>106099</v>
      </c>
      <c r="D12" s="24" t="str">
        <f>IFERROR((VLOOKUP(B12,INSCRITOS!A:C,3,0)),"")</f>
        <v>BEN</v>
      </c>
      <c r="E12" s="25" t="str">
        <f>IFERROR((VLOOKUP(B12,INSCRITOS!A:D,4,0)),"")</f>
        <v>Rafael Pinela</v>
      </c>
      <c r="F12" s="24" t="str">
        <f>IFERROR((VLOOKUP(B12,INSCRITOS!A:F,6,0)),"")</f>
        <v>M</v>
      </c>
      <c r="G12" s="25" t="str">
        <f>IFERROR((VLOOKUP(B12,INSCRITOS!A:H,8,0)),"")</f>
        <v>Escola de Triatlo Amiciclo de Grândola</v>
      </c>
      <c r="H12" s="38">
        <v>94</v>
      </c>
    </row>
    <row r="13" spans="1:8" ht="18" customHeight="1" x14ac:dyDescent="0.25">
      <c r="A13" s="24" t="s">
        <v>132</v>
      </c>
      <c r="B13" s="23">
        <v>1246</v>
      </c>
      <c r="C13" s="24">
        <f>IFERROR((VLOOKUP(B13,INSCRITOS!A:B,2,0)),"")</f>
        <v>106146</v>
      </c>
      <c r="D13" s="24" t="str">
        <f>IFERROR((VLOOKUP(B13,INSCRITOS!A:C,3,0)),"")</f>
        <v>BEN</v>
      </c>
      <c r="E13" s="25" t="str">
        <f>IFERROR((VLOOKUP(B13,INSCRITOS!A:D,4,0)),"")</f>
        <v>Duarte Galhego</v>
      </c>
      <c r="F13" s="24" t="str">
        <f>IFERROR((VLOOKUP(B13,INSCRITOS!A:F,6,0)),"")</f>
        <v>M</v>
      </c>
      <c r="G13" s="25" t="str">
        <f>IFERROR((VLOOKUP(B13,INSCRITOS!A:H,8,0)),"")</f>
        <v>Escola de Triatlo Amiciclo de Grândola</v>
      </c>
      <c r="H13" s="38"/>
    </row>
    <row r="14" spans="1:8" ht="18" customHeight="1" x14ac:dyDescent="0.25">
      <c r="A14" s="24" t="s">
        <v>132</v>
      </c>
      <c r="B14" s="23">
        <v>614</v>
      </c>
      <c r="C14" s="24">
        <f>IFERROR((VLOOKUP(B14,INSCRITOS!A:B,2,0)),"")</f>
        <v>105123</v>
      </c>
      <c r="D14" s="24" t="str">
        <f>IFERROR((VLOOKUP(B14,INSCRITOS!A:C,3,0)),"")</f>
        <v>BEN</v>
      </c>
      <c r="E14" s="25" t="str">
        <f>IFERROR((VLOOKUP(B14,INSCRITOS!A:D,4,0)),"")</f>
        <v>Margarida Magro</v>
      </c>
      <c r="F14" s="24" t="str">
        <f>IFERROR((VLOOKUP(B14,INSCRITOS!A:F,6,0)),"")</f>
        <v>F</v>
      </c>
      <c r="G14" s="25" t="str">
        <f>IFERROR((VLOOKUP(B14,INSCRITOS!A:H,8,0)),"")</f>
        <v>Escola Triatlo Santo António Évora</v>
      </c>
      <c r="H14" s="38"/>
    </row>
    <row r="15" spans="1:8" ht="18" customHeight="1" x14ac:dyDescent="0.25">
      <c r="A15" s="4"/>
      <c r="C15" s="4"/>
      <c r="D15" s="4"/>
      <c r="F15" s="4"/>
    </row>
    <row r="16" spans="1:8" ht="18" customHeight="1" x14ac:dyDescent="0.25">
      <c r="A16" s="22" t="s">
        <v>12</v>
      </c>
      <c r="B16" s="22"/>
      <c r="C16" s="22"/>
      <c r="D16" s="22"/>
      <c r="E16" s="22"/>
      <c r="F16" s="22"/>
      <c r="G16" s="22"/>
      <c r="H16" s="22"/>
    </row>
    <row r="17" spans="1:8" ht="18" customHeight="1" x14ac:dyDescent="0.25">
      <c r="A17" s="6" t="s">
        <v>9</v>
      </c>
      <c r="B17" s="19" t="s">
        <v>10</v>
      </c>
      <c r="C17" s="6" t="s">
        <v>1</v>
      </c>
      <c r="D17" s="6" t="s">
        <v>2</v>
      </c>
      <c r="E17" s="6" t="s">
        <v>3</v>
      </c>
      <c r="F17" s="6" t="s">
        <v>5</v>
      </c>
      <c r="G17" s="6" t="s">
        <v>7</v>
      </c>
      <c r="H17" s="6" t="s">
        <v>11</v>
      </c>
    </row>
    <row r="18" spans="1:8" ht="18" customHeight="1" x14ac:dyDescent="0.25">
      <c r="A18" s="3">
        <v>1</v>
      </c>
      <c r="B18" s="23">
        <v>64</v>
      </c>
      <c r="C18" s="3">
        <f>IFERROR((VLOOKUP(B18,INSCRITOS!A:B,2,0)),"")</f>
        <v>103202</v>
      </c>
      <c r="D18" s="3" t="str">
        <f>IFERROR((VLOOKUP(B18,INSCRITOS!A:C,3,0)),"")</f>
        <v>INF</v>
      </c>
      <c r="E18" s="7" t="str">
        <f>IFERROR((VLOOKUP(B18,INSCRITOS!A:D,4,0)),"")</f>
        <v>Guilherme Marques</v>
      </c>
      <c r="F18" s="3" t="str">
        <f>IFERROR((VLOOKUP(B18,INSCRITOS!A:F,6,0)),"")</f>
        <v>M</v>
      </c>
      <c r="G18" s="7" t="str">
        <f>IFERROR((VLOOKUP(B18,INSCRITOS!A:H,8,0)),"")</f>
        <v>Escola Triatlo Santo António Évora</v>
      </c>
      <c r="H18" s="39">
        <v>100</v>
      </c>
    </row>
    <row r="19" spans="1:8" ht="18" customHeight="1" x14ac:dyDescent="0.25">
      <c r="A19" s="3">
        <v>2</v>
      </c>
      <c r="B19" s="23">
        <v>917</v>
      </c>
      <c r="C19" s="3">
        <f>IFERROR((VLOOKUP(B19,INSCRITOS!A:B,2,0)),"")</f>
        <v>104029</v>
      </c>
      <c r="D19" s="3" t="str">
        <f>IFERROR((VLOOKUP(B19,INSCRITOS!A:C,3,0)),"")</f>
        <v>INF</v>
      </c>
      <c r="E19" s="7" t="str">
        <f>IFERROR((VLOOKUP(B19,INSCRITOS!A:D,4,0)),"")</f>
        <v>Santiago Pereira</v>
      </c>
      <c r="F19" s="3" t="str">
        <f>IFERROR((VLOOKUP(B19,INSCRITOS!A:F,6,0)),"")</f>
        <v>M</v>
      </c>
      <c r="G19" s="7" t="str">
        <f>IFERROR((VLOOKUP(B19,INSCRITOS!A:H,8,0)),"")</f>
        <v>Lusitano - Setúbal</v>
      </c>
      <c r="H19" s="39">
        <v>99</v>
      </c>
    </row>
    <row r="20" spans="1:8" ht="18" customHeight="1" x14ac:dyDescent="0.25">
      <c r="A20" s="3">
        <v>3</v>
      </c>
      <c r="B20" s="23">
        <v>1375</v>
      </c>
      <c r="C20" s="3">
        <f>IFERROR((VLOOKUP(B20,INSCRITOS!A:B,2,0)),"")</f>
        <v>105491</v>
      </c>
      <c r="D20" s="3" t="str">
        <f>IFERROR((VLOOKUP(B20,INSCRITOS!A:C,3,0)),"")</f>
        <v>INF</v>
      </c>
      <c r="E20" s="7" t="str">
        <f>IFERROR((VLOOKUP(B20,INSCRITOS!A:D,4,0)),"")</f>
        <v>José Pedro Mira</v>
      </c>
      <c r="F20" s="3" t="str">
        <f>IFERROR((VLOOKUP(B20,INSCRITOS!A:F,6,0)),"")</f>
        <v>M</v>
      </c>
      <c r="G20" s="7" t="str">
        <f>IFERROR((VLOOKUP(B20,INSCRITOS!A:H,8,0)),"")</f>
        <v>Escola Triatlo Santo António Évora</v>
      </c>
      <c r="H20" s="39">
        <v>98</v>
      </c>
    </row>
    <row r="21" spans="1:8" ht="18" customHeight="1" x14ac:dyDescent="0.25">
      <c r="A21" s="3">
        <v>4</v>
      </c>
      <c r="B21" s="23">
        <v>1039</v>
      </c>
      <c r="C21" s="3">
        <f>IFERROR((VLOOKUP(B21,INSCRITOS!A:B,2,0)),"")</f>
        <v>105730</v>
      </c>
      <c r="D21" s="3" t="str">
        <f>IFERROR((VLOOKUP(B21,INSCRITOS!A:C,3,0)),"")</f>
        <v>INF</v>
      </c>
      <c r="E21" s="7" t="str">
        <f>IFERROR((VLOOKUP(B21,INSCRITOS!A:D,4,0)),"")</f>
        <v>Miguel Medronheira</v>
      </c>
      <c r="F21" s="3" t="str">
        <f>IFERROR((VLOOKUP(B21,INSCRITOS!A:F,6,0)),"")</f>
        <v>M</v>
      </c>
      <c r="G21" s="7" t="str">
        <f>IFERROR((VLOOKUP(B21,INSCRITOS!A:H,8,0)),"")</f>
        <v>C. D. R. R. Baixa da Banheira</v>
      </c>
      <c r="H21" s="39">
        <v>97</v>
      </c>
    </row>
    <row r="22" spans="1:8" ht="18" customHeight="1" x14ac:dyDescent="0.25">
      <c r="A22" s="3">
        <v>5</v>
      </c>
      <c r="B22" s="23">
        <v>152</v>
      </c>
      <c r="C22" s="3">
        <f>IFERROR((VLOOKUP(B22,INSCRITOS!A:B,2,0)),"")</f>
        <v>104889</v>
      </c>
      <c r="D22" s="3" t="str">
        <f>IFERROR((VLOOKUP(B22,INSCRITOS!A:C,3,0)),"")</f>
        <v>INF</v>
      </c>
      <c r="E22" s="7" t="str">
        <f>IFERROR((VLOOKUP(B22,INSCRITOS!A:D,4,0)),"")</f>
        <v>Vasco Matias</v>
      </c>
      <c r="F22" s="3" t="str">
        <f>IFERROR((VLOOKUP(B22,INSCRITOS!A:F,6,0)),"")</f>
        <v>M</v>
      </c>
      <c r="G22" s="7" t="str">
        <f>IFERROR((VLOOKUP(B22,INSCRITOS!A:H,8,0)),"")</f>
        <v>Escola Triatlo Santo António Évora</v>
      </c>
      <c r="H22" s="39">
        <v>96</v>
      </c>
    </row>
    <row r="23" spans="1:8" ht="18" customHeight="1" x14ac:dyDescent="0.25">
      <c r="A23" s="3">
        <v>6</v>
      </c>
      <c r="B23" s="23">
        <v>510</v>
      </c>
      <c r="C23" s="3">
        <f>IFERROR((VLOOKUP(B23,INSCRITOS!A:B,2,0)),"")</f>
        <v>103550</v>
      </c>
      <c r="D23" s="3" t="str">
        <f>IFERROR((VLOOKUP(B23,INSCRITOS!A:C,3,0)),"")</f>
        <v>INF</v>
      </c>
      <c r="E23" s="7" t="str">
        <f>IFERROR((VLOOKUP(B23,INSCRITOS!A:D,4,0)),"")</f>
        <v>Diogo Gamito</v>
      </c>
      <c r="F23" s="3" t="str">
        <f>IFERROR((VLOOKUP(B23,INSCRITOS!A:F,6,0)),"")</f>
        <v>M</v>
      </c>
      <c r="G23" s="7" t="str">
        <f>IFERROR((VLOOKUP(B23,INSCRITOS!A:H,8,0)),"")</f>
        <v>Escola de Triatlo Amiciclo de Grândola</v>
      </c>
      <c r="H23" s="39">
        <v>95</v>
      </c>
    </row>
    <row r="24" spans="1:8" ht="18" customHeight="1" x14ac:dyDescent="0.25">
      <c r="A24" s="3">
        <v>7</v>
      </c>
      <c r="B24" s="23">
        <v>681</v>
      </c>
      <c r="C24" s="3">
        <f>IFERROR((VLOOKUP(B24,INSCRITOS!A:B,2,0)),"")</f>
        <v>105151</v>
      </c>
      <c r="D24" s="3" t="str">
        <f>IFERROR((VLOOKUP(B24,INSCRITOS!A:C,3,0)),"")</f>
        <v>INF</v>
      </c>
      <c r="E24" s="7" t="str">
        <f>IFERROR((VLOOKUP(B24,INSCRITOS!A:D,4,0)),"")</f>
        <v>Afonso Machita</v>
      </c>
      <c r="F24" s="3" t="str">
        <f>IFERROR((VLOOKUP(B24,INSCRITOS!A:F,6,0)),"")</f>
        <v>M</v>
      </c>
      <c r="G24" s="7" t="str">
        <f>IFERROR((VLOOKUP(B24,INSCRITOS!A:H,8,0)),"")</f>
        <v>Escola Triatlo Santo António Évora</v>
      </c>
      <c r="H24" s="39">
        <v>93</v>
      </c>
    </row>
    <row r="25" spans="1:8" ht="18" customHeight="1" x14ac:dyDescent="0.25">
      <c r="A25" s="3">
        <v>8</v>
      </c>
      <c r="B25" s="23">
        <v>167</v>
      </c>
      <c r="C25" s="3">
        <f>IFERROR((VLOOKUP(B25,INSCRITOS!A:B,2,0)),"")</f>
        <v>103871</v>
      </c>
      <c r="D25" s="3" t="str">
        <f>IFERROR((VLOOKUP(B25,INSCRITOS!A:C,3,0)),"")</f>
        <v>INF</v>
      </c>
      <c r="E25" s="7" t="str">
        <f>IFERROR((VLOOKUP(B25,INSCRITOS!A:D,4,0)),"")</f>
        <v>Martim Maquinista</v>
      </c>
      <c r="F25" s="3" t="str">
        <f>IFERROR((VLOOKUP(B25,INSCRITOS!A:F,6,0)),"")</f>
        <v>M</v>
      </c>
      <c r="G25" s="7" t="str">
        <f>IFERROR((VLOOKUP(B25,INSCRITOS!A:H,8,0)),"")</f>
        <v>REPSOL TRIATLO</v>
      </c>
      <c r="H25" s="39">
        <v>92</v>
      </c>
    </row>
    <row r="26" spans="1:8" ht="18" customHeight="1" x14ac:dyDescent="0.25">
      <c r="A26" s="4"/>
      <c r="C26" s="4"/>
      <c r="D26" s="4"/>
      <c r="F26" s="4"/>
      <c r="H26" s="10"/>
    </row>
    <row r="27" spans="1:8" ht="18" customHeight="1" x14ac:dyDescent="0.25">
      <c r="A27" s="4"/>
      <c r="C27" s="4"/>
      <c r="D27" s="4"/>
      <c r="F27" s="4"/>
      <c r="H27" s="10"/>
    </row>
    <row r="28" spans="1:8" ht="18" customHeight="1" x14ac:dyDescent="0.25">
      <c r="A28" s="22" t="s">
        <v>13</v>
      </c>
      <c r="B28" s="22"/>
      <c r="C28" s="22"/>
      <c r="D28" s="22"/>
      <c r="E28" s="22"/>
      <c r="F28" s="22"/>
      <c r="G28" s="22"/>
      <c r="H28" s="22"/>
    </row>
    <row r="29" spans="1:8" ht="18" customHeight="1" x14ac:dyDescent="0.25">
      <c r="A29" s="6" t="s">
        <v>9</v>
      </c>
      <c r="B29" s="19" t="s">
        <v>10</v>
      </c>
      <c r="C29" s="6" t="s">
        <v>1</v>
      </c>
      <c r="D29" s="6" t="s">
        <v>2</v>
      </c>
      <c r="E29" s="6" t="s">
        <v>3</v>
      </c>
      <c r="F29" s="6" t="s">
        <v>5</v>
      </c>
      <c r="G29" s="6" t="s">
        <v>7</v>
      </c>
      <c r="H29" s="6" t="s">
        <v>11</v>
      </c>
    </row>
    <row r="30" spans="1:8" ht="18" customHeight="1" x14ac:dyDescent="0.25">
      <c r="A30" s="3">
        <v>1</v>
      </c>
      <c r="B30" s="27">
        <v>45</v>
      </c>
      <c r="C30" s="3">
        <f>IFERROR((VLOOKUP(B30,INSCRITOS!A:B,2,0)),"")</f>
        <v>104125</v>
      </c>
      <c r="D30" s="3" t="str">
        <f>IFERROR((VLOOKUP(B30,INSCRITOS!A:C,3,0)),"")</f>
        <v>INF</v>
      </c>
      <c r="E30" s="7" t="str">
        <f>IFERROR((VLOOKUP(B30,INSCRITOS!A:D,4,0)),"")</f>
        <v>Laura Ribeiro</v>
      </c>
      <c r="F30" s="3" t="str">
        <f>IFERROR((VLOOKUP(B30,INSCRITOS!A:F,6,0)),"")</f>
        <v>F</v>
      </c>
      <c r="G30" s="7" t="str">
        <f>IFERROR((VLOOKUP(B30,INSCRITOS!A:H,8,0)),"")</f>
        <v>Lusitano - Setúbal</v>
      </c>
      <c r="H30" s="39">
        <v>100</v>
      </c>
    </row>
    <row r="31" spans="1:8" ht="18" customHeight="1" x14ac:dyDescent="0.25">
      <c r="A31" s="13"/>
      <c r="B31" s="20"/>
      <c r="C31" s="13"/>
      <c r="D31" s="13"/>
      <c r="E31" s="13"/>
      <c r="F31" s="13"/>
      <c r="G31" s="13"/>
      <c r="H31" s="14"/>
    </row>
    <row r="32" spans="1:8" ht="18" customHeight="1" x14ac:dyDescent="0.25">
      <c r="A32" s="22" t="s">
        <v>14</v>
      </c>
      <c r="B32" s="22"/>
      <c r="C32" s="22"/>
      <c r="D32" s="22"/>
      <c r="E32" s="22"/>
      <c r="F32" s="22"/>
      <c r="G32" s="22"/>
      <c r="H32" s="22"/>
    </row>
    <row r="33" spans="1:8" ht="18" customHeight="1" x14ac:dyDescent="0.25">
      <c r="A33" s="6" t="s">
        <v>9</v>
      </c>
      <c r="B33" s="19" t="s">
        <v>10</v>
      </c>
      <c r="C33" s="6" t="s">
        <v>1</v>
      </c>
      <c r="D33" s="6" t="s">
        <v>2</v>
      </c>
      <c r="E33" s="6" t="s">
        <v>3</v>
      </c>
      <c r="F33" s="6" t="s">
        <v>5</v>
      </c>
      <c r="G33" s="6" t="s">
        <v>7</v>
      </c>
      <c r="H33" s="6" t="s">
        <v>11</v>
      </c>
    </row>
    <row r="34" spans="1:8" ht="18" customHeight="1" x14ac:dyDescent="0.25">
      <c r="A34" s="3">
        <v>1</v>
      </c>
      <c r="B34" s="28">
        <v>210</v>
      </c>
      <c r="C34" s="3">
        <f>IFERROR((VLOOKUP(B34,INSCRITOS!A:B,2,0)),"")</f>
        <v>104185</v>
      </c>
      <c r="D34" s="3" t="str">
        <f>IFERROR((VLOOKUP(B34,INSCRITOS!A:C,3,0)),"")</f>
        <v>INI</v>
      </c>
      <c r="E34" s="7" t="str">
        <f>IFERROR((VLOOKUP(B34,INSCRITOS!A:D,4,0)),"")</f>
        <v>Francisco Magro</v>
      </c>
      <c r="F34" s="3" t="str">
        <f>IFERROR((VLOOKUP(B34,INSCRITOS!A:F,6,0)),"")</f>
        <v>M</v>
      </c>
      <c r="G34" s="7" t="str">
        <f>IFERROR((VLOOKUP(B34,INSCRITOS!A:H,8,0)),"")</f>
        <v>Escola Triatlo Santo António Évora</v>
      </c>
      <c r="H34" s="39">
        <v>100</v>
      </c>
    </row>
    <row r="35" spans="1:8" ht="18" customHeight="1" x14ac:dyDescent="0.25">
      <c r="A35" s="3">
        <v>2</v>
      </c>
      <c r="B35" s="28">
        <v>678</v>
      </c>
      <c r="C35" s="3">
        <f>IFERROR((VLOOKUP(B35,INSCRITOS!A:B,2,0)),"")</f>
        <v>103704</v>
      </c>
      <c r="D35" s="3" t="str">
        <f>IFERROR((VLOOKUP(B35,INSCRITOS!A:C,3,0)),"")</f>
        <v>INI</v>
      </c>
      <c r="E35" s="7" t="str">
        <f>IFERROR((VLOOKUP(B35,INSCRITOS!A:D,4,0)),"")</f>
        <v>João Padeiro</v>
      </c>
      <c r="F35" s="3" t="str">
        <f>IFERROR((VLOOKUP(B35,INSCRITOS!A:F,6,0)),"")</f>
        <v>M</v>
      </c>
      <c r="G35" s="7" t="str">
        <f>IFERROR((VLOOKUP(B35,INSCRITOS!A:H,8,0)),"")</f>
        <v>Escola Triatlo Santo António Évora</v>
      </c>
      <c r="H35" s="39">
        <v>99</v>
      </c>
    </row>
    <row r="36" spans="1:8" ht="18" customHeight="1" x14ac:dyDescent="0.25">
      <c r="A36" s="3">
        <v>3</v>
      </c>
      <c r="B36" s="28">
        <v>747</v>
      </c>
      <c r="C36" s="3">
        <f>IFERROR((VLOOKUP(B36,INSCRITOS!A:B,2,0)),"")</f>
        <v>102409</v>
      </c>
      <c r="D36" s="3" t="str">
        <f>IFERROR((VLOOKUP(B36,INSCRITOS!A:C,3,0)),"")</f>
        <v>INI</v>
      </c>
      <c r="E36" s="7" t="str">
        <f>IFERROR((VLOOKUP(B36,INSCRITOS!A:D,4,0)),"")</f>
        <v>André Nepomuceno</v>
      </c>
      <c r="F36" s="3" t="str">
        <f>IFERROR((VLOOKUP(B36,INSCRITOS!A:F,6,0)),"")</f>
        <v>M</v>
      </c>
      <c r="G36" s="7" t="str">
        <f>IFERROR((VLOOKUP(B36,INSCRITOS!A:H,8,0)),"")</f>
        <v>Escola Triatlo Santo António Évora</v>
      </c>
      <c r="H36" s="39">
        <v>98</v>
      </c>
    </row>
    <row r="37" spans="1:8" ht="18" customHeight="1" x14ac:dyDescent="0.25">
      <c r="A37" s="3">
        <v>4</v>
      </c>
      <c r="B37" s="28">
        <v>12</v>
      </c>
      <c r="C37" s="3">
        <f>IFERROR((VLOOKUP(B37,INSCRITOS!A:B,2,0)),"")</f>
        <v>101940</v>
      </c>
      <c r="D37" s="3" t="str">
        <f>IFERROR((VLOOKUP(B37,INSCRITOS!A:C,3,0)),"")</f>
        <v>INI</v>
      </c>
      <c r="E37" s="7" t="str">
        <f>IFERROR((VLOOKUP(B37,INSCRITOS!A:D,4,0)),"")</f>
        <v>Gaspar Silva</v>
      </c>
      <c r="F37" s="3" t="str">
        <f>IFERROR((VLOOKUP(B37,INSCRITOS!A:F,6,0)),"")</f>
        <v>M</v>
      </c>
      <c r="G37" s="7" t="str">
        <f>IFERROR((VLOOKUP(B37,INSCRITOS!A:H,8,0)),"")</f>
        <v>Lusitano - Setúbal</v>
      </c>
      <c r="H37" s="39">
        <v>97</v>
      </c>
    </row>
    <row r="38" spans="1:8" ht="18" customHeight="1" x14ac:dyDescent="0.25">
      <c r="A38" s="3">
        <v>5</v>
      </c>
      <c r="B38" s="28">
        <v>984</v>
      </c>
      <c r="C38" s="3">
        <f>IFERROR((VLOOKUP(B38,INSCRITOS!A:B,2,0)),"")</f>
        <v>102410</v>
      </c>
      <c r="D38" s="3" t="str">
        <f>IFERROR((VLOOKUP(B38,INSCRITOS!A:C,3,0)),"")</f>
        <v>INI</v>
      </c>
      <c r="E38" s="7" t="str">
        <f>IFERROR((VLOOKUP(B38,INSCRITOS!A:D,4,0)),"")</f>
        <v>Dinis Figueiredo</v>
      </c>
      <c r="F38" s="3" t="str">
        <f>IFERROR((VLOOKUP(B38,INSCRITOS!A:F,6,0)),"")</f>
        <v>M</v>
      </c>
      <c r="G38" s="7" t="str">
        <f>IFERROR((VLOOKUP(B38,INSCRITOS!A:H,8,0)),"")</f>
        <v>Escola Triatlo Santo António Évora</v>
      </c>
      <c r="H38" s="39">
        <v>96</v>
      </c>
    </row>
    <row r="39" spans="1:8" ht="18" customHeight="1" x14ac:dyDescent="0.25">
      <c r="A39" s="3">
        <v>6</v>
      </c>
      <c r="B39" s="28">
        <v>73</v>
      </c>
      <c r="C39" s="3">
        <f>IFERROR((VLOOKUP(B39,INSCRITOS!A:B,2,0)),"")</f>
        <v>101936</v>
      </c>
      <c r="D39" s="3" t="str">
        <f>IFERROR((VLOOKUP(B39,INSCRITOS!A:C,3,0)),"")</f>
        <v>INI</v>
      </c>
      <c r="E39" s="7" t="str">
        <f>IFERROR((VLOOKUP(B39,INSCRITOS!A:D,4,0)),"")</f>
        <v>Artur Ogando</v>
      </c>
      <c r="F39" s="3" t="str">
        <f>IFERROR((VLOOKUP(B39,INSCRITOS!A:F,6,0)),"")</f>
        <v>M</v>
      </c>
      <c r="G39" s="7" t="str">
        <f>IFERROR((VLOOKUP(B39,INSCRITOS!A:H,8,0)),"")</f>
        <v>Lusitano - Setúbal</v>
      </c>
      <c r="H39" s="39">
        <v>95</v>
      </c>
    </row>
    <row r="40" spans="1:8" ht="18" customHeight="1" x14ac:dyDescent="0.25">
      <c r="A40" s="3">
        <v>7</v>
      </c>
      <c r="B40" s="28">
        <v>535</v>
      </c>
      <c r="C40" s="3">
        <f>IFERROR((VLOOKUP(B40,INSCRITOS!A:B,2,0)),"")</f>
        <v>105108</v>
      </c>
      <c r="D40" s="3" t="str">
        <f>IFERROR((VLOOKUP(B40,INSCRITOS!A:C,3,0)),"")</f>
        <v>INI</v>
      </c>
      <c r="E40" s="7" t="str">
        <f>IFERROR((VLOOKUP(B40,INSCRITOS!A:D,4,0)),"")</f>
        <v>João Gonçalves</v>
      </c>
      <c r="F40" s="3" t="str">
        <f>IFERROR((VLOOKUP(B40,INSCRITOS!A:F,6,0)),"")</f>
        <v>M</v>
      </c>
      <c r="G40" s="7" t="str">
        <f>IFERROR((VLOOKUP(B40,INSCRITOS!A:H,8,0)),"")</f>
        <v>REPSOL TRIATLO</v>
      </c>
      <c r="H40" s="39">
        <v>94</v>
      </c>
    </row>
    <row r="41" spans="1:8" ht="18" customHeight="1" x14ac:dyDescent="0.25">
      <c r="A41" s="3">
        <v>8</v>
      </c>
      <c r="B41" s="28">
        <v>1225</v>
      </c>
      <c r="C41" s="3">
        <f>IFERROR((VLOOKUP(B41,INSCRITOS!A:B,2,0)),"")</f>
        <v>106100</v>
      </c>
      <c r="D41" s="3" t="str">
        <f>IFERROR((VLOOKUP(B41,INSCRITOS!A:C,3,0)),"")</f>
        <v>INI</v>
      </c>
      <c r="E41" s="7" t="str">
        <f>IFERROR((VLOOKUP(B41,INSCRITOS!A:D,4,0)),"")</f>
        <v>Gabriel Gonçalves</v>
      </c>
      <c r="F41" s="3" t="str">
        <f>IFERROR((VLOOKUP(B41,INSCRITOS!A:F,6,0)),"")</f>
        <v>M</v>
      </c>
      <c r="G41" s="7" t="str">
        <f>IFERROR((VLOOKUP(B41,INSCRITOS!A:H,8,0)),"")</f>
        <v>Escola de Triatlo Amiciclo de Grândola</v>
      </c>
      <c r="H41" s="39">
        <v>93</v>
      </c>
    </row>
    <row r="42" spans="1:8" ht="18" customHeight="1" x14ac:dyDescent="0.25">
      <c r="A42" s="3">
        <v>9</v>
      </c>
      <c r="B42" s="28">
        <v>85</v>
      </c>
      <c r="C42" s="3">
        <f>IFERROR((VLOOKUP(B42,INSCRITOS!A:B,2,0)),"")</f>
        <v>103226</v>
      </c>
      <c r="D42" s="3" t="str">
        <f>IFERROR((VLOOKUP(B42,INSCRITOS!A:C,3,0)),"")</f>
        <v>INI</v>
      </c>
      <c r="E42" s="7" t="str">
        <f>IFERROR((VLOOKUP(B42,INSCRITOS!A:D,4,0)),"")</f>
        <v>Guilherme Alves</v>
      </c>
      <c r="F42" s="3" t="str">
        <f>IFERROR((VLOOKUP(B42,INSCRITOS!A:F,6,0)),"")</f>
        <v>M</v>
      </c>
      <c r="G42" s="7" t="str">
        <f>IFERROR((VLOOKUP(B42,INSCRITOS!A:H,8,0)),"")</f>
        <v>Escola Triatlo Santo António Évora</v>
      </c>
      <c r="H42" s="39">
        <v>92</v>
      </c>
    </row>
    <row r="43" spans="1:8" ht="18" customHeight="1" x14ac:dyDescent="0.25">
      <c r="A43" s="3">
        <v>10</v>
      </c>
      <c r="B43" s="28">
        <v>802</v>
      </c>
      <c r="C43" s="3">
        <f>IFERROR((VLOOKUP(B43,INSCRITOS!A:B,2,0)),"")</f>
        <v>102281</v>
      </c>
      <c r="D43" s="3" t="str">
        <f>IFERROR((VLOOKUP(B43,INSCRITOS!A:C,3,0)),"")</f>
        <v>INI</v>
      </c>
      <c r="E43" s="7" t="str">
        <f>IFERROR((VLOOKUP(B43,INSCRITOS!A:D,4,0)),"")</f>
        <v>Guilherme Gomes</v>
      </c>
      <c r="F43" s="3" t="str">
        <f>IFERROR((VLOOKUP(B43,INSCRITOS!A:F,6,0)),"")</f>
        <v>M</v>
      </c>
      <c r="G43" s="7" t="str">
        <f>IFERROR((VLOOKUP(B43,INSCRITOS!A:H,8,0)),"")</f>
        <v>Lusitano - Setúbal</v>
      </c>
      <c r="H43" s="39">
        <v>91</v>
      </c>
    </row>
    <row r="44" spans="1:8" ht="18" customHeight="1" x14ac:dyDescent="0.25">
      <c r="A44" s="3">
        <v>11</v>
      </c>
      <c r="B44" s="28">
        <v>565</v>
      </c>
      <c r="C44" s="3">
        <f>IFERROR((VLOOKUP(B44,INSCRITOS!A:B,2,0)),"")</f>
        <v>104449</v>
      </c>
      <c r="D44" s="3" t="str">
        <f>IFERROR((VLOOKUP(B44,INSCRITOS!A:C,3,0)),"")</f>
        <v>INI</v>
      </c>
      <c r="E44" s="7" t="str">
        <f>IFERROR((VLOOKUP(B44,INSCRITOS!A:D,4,0)),"")</f>
        <v>João Reis</v>
      </c>
      <c r="F44" s="3" t="str">
        <f>IFERROR((VLOOKUP(B44,INSCRITOS!A:F,6,0)),"")</f>
        <v>M</v>
      </c>
      <c r="G44" s="7" t="str">
        <f>IFERROR((VLOOKUP(B44,INSCRITOS!A:H,8,0)),"")</f>
        <v>Lusitano - Setúbal</v>
      </c>
      <c r="H44" s="39">
        <v>90</v>
      </c>
    </row>
    <row r="45" spans="1:8" ht="18" customHeight="1" x14ac:dyDescent="0.25">
      <c r="A45" s="3">
        <v>12</v>
      </c>
      <c r="B45" s="28">
        <v>188</v>
      </c>
      <c r="C45" s="3">
        <f>IFERROR((VLOOKUP(B45,INSCRITOS!A:B,2,0)),"")</f>
        <v>104887</v>
      </c>
      <c r="D45" s="3" t="str">
        <f>IFERROR((VLOOKUP(B45,INSCRITOS!A:C,3,0)),"")</f>
        <v>INI</v>
      </c>
      <c r="E45" s="7" t="str">
        <f>IFERROR((VLOOKUP(B45,INSCRITOS!A:D,4,0)),"")</f>
        <v>Tiago Franco Lopes</v>
      </c>
      <c r="F45" s="3" t="str">
        <f>IFERROR((VLOOKUP(B45,INSCRITOS!A:F,6,0)),"")</f>
        <v>M</v>
      </c>
      <c r="G45" s="7" t="str">
        <f>IFERROR((VLOOKUP(B45,INSCRITOS!A:H,8,0)),"")</f>
        <v>Lusitano - Setúbal</v>
      </c>
      <c r="H45" s="39">
        <v>89</v>
      </c>
    </row>
    <row r="46" spans="1:8" ht="18" customHeight="1" x14ac:dyDescent="0.25">
      <c r="A46" s="12"/>
      <c r="C46" s="4"/>
      <c r="D46" s="4"/>
      <c r="F46" s="4"/>
    </row>
    <row r="47" spans="1:8" ht="18" customHeight="1" x14ac:dyDescent="0.25">
      <c r="A47" s="22" t="s">
        <v>15</v>
      </c>
      <c r="B47" s="22"/>
      <c r="C47" s="22"/>
      <c r="D47" s="22"/>
      <c r="E47" s="22"/>
      <c r="F47" s="22"/>
      <c r="G47" s="22"/>
      <c r="H47" s="22"/>
    </row>
    <row r="48" spans="1:8" ht="18" customHeight="1" x14ac:dyDescent="0.25">
      <c r="A48" s="6" t="s">
        <v>9</v>
      </c>
      <c r="B48" s="19" t="s">
        <v>10</v>
      </c>
      <c r="C48" s="6" t="s">
        <v>1</v>
      </c>
      <c r="D48" s="6" t="s">
        <v>2</v>
      </c>
      <c r="E48" s="6" t="s">
        <v>3</v>
      </c>
      <c r="F48" s="6" t="s">
        <v>5</v>
      </c>
      <c r="G48" s="6" t="s">
        <v>7</v>
      </c>
      <c r="H48" s="6" t="s">
        <v>11</v>
      </c>
    </row>
    <row r="49" spans="1:8" ht="18" customHeight="1" x14ac:dyDescent="0.25">
      <c r="A49" s="3">
        <v>1</v>
      </c>
      <c r="B49" s="28">
        <v>189</v>
      </c>
      <c r="C49" s="3">
        <f>IFERROR((VLOOKUP(B49,INSCRITOS!A:B,2,0)),"")</f>
        <v>104890</v>
      </c>
      <c r="D49" s="3" t="str">
        <f>IFERROR((VLOOKUP(B49,INSCRITOS!A:C,3,0)),"")</f>
        <v>INI</v>
      </c>
      <c r="E49" s="7" t="str">
        <f>IFERROR((VLOOKUP(B49,INSCRITOS!A:D,4,0)),"")</f>
        <v>Beatriz Borregana</v>
      </c>
      <c r="F49" s="3" t="str">
        <f>IFERROR((VLOOKUP(B49,INSCRITOS!A:F,6,0)),"")</f>
        <v>F</v>
      </c>
      <c r="G49" s="7" t="str">
        <f>IFERROR((VLOOKUP(B49,INSCRITOS!A:H,8,0)),"")</f>
        <v>Lusitano - Setúbal</v>
      </c>
      <c r="H49" s="39">
        <v>100</v>
      </c>
    </row>
    <row r="50" spans="1:8" ht="18" customHeight="1" x14ac:dyDescent="0.25">
      <c r="A50" s="3">
        <v>2</v>
      </c>
      <c r="B50" s="28">
        <v>708</v>
      </c>
      <c r="C50" s="3">
        <f>IFERROR((VLOOKUP(B50,INSCRITOS!A:B,2,0)),"")</f>
        <v>105160</v>
      </c>
      <c r="D50" s="3" t="str">
        <f>IFERROR((VLOOKUP(B50,INSCRITOS!A:C,3,0)),"")</f>
        <v>INI</v>
      </c>
      <c r="E50" s="7" t="str">
        <f>IFERROR((VLOOKUP(B50,INSCRITOS!A:D,4,0)),"")</f>
        <v>Mariana Poeira</v>
      </c>
      <c r="F50" s="3" t="str">
        <f>IFERROR((VLOOKUP(B50,INSCRITOS!A:F,6,0)),"")</f>
        <v>F</v>
      </c>
      <c r="G50" s="7" t="str">
        <f>IFERROR((VLOOKUP(B50,INSCRITOS!A:H,8,0)),"")</f>
        <v>Lusitano - Setúbal</v>
      </c>
      <c r="H50" s="39">
        <v>99</v>
      </c>
    </row>
    <row r="51" spans="1:8" ht="18" customHeight="1" x14ac:dyDescent="0.25">
      <c r="A51" s="3">
        <v>3</v>
      </c>
      <c r="B51" s="28">
        <v>1250</v>
      </c>
      <c r="C51" s="3">
        <f>IFERROR((VLOOKUP(B51,INSCRITOS!A:B,2,0)),"")</f>
        <v>106151</v>
      </c>
      <c r="D51" s="3" t="str">
        <f>IFERROR((VLOOKUP(B51,INSCRITOS!A:C,3,0)),"")</f>
        <v>INI</v>
      </c>
      <c r="E51" s="7" t="str">
        <f>IFERROR((VLOOKUP(B51,INSCRITOS!A:D,4,0)),"")</f>
        <v>Diana Galinhola</v>
      </c>
      <c r="F51" s="3" t="str">
        <f>IFERROR((VLOOKUP(B51,INSCRITOS!A:F,6,0)),"")</f>
        <v>F</v>
      </c>
      <c r="G51" s="7" t="str">
        <f>IFERROR((VLOOKUP(B51,INSCRITOS!A:H,8,0)),"")</f>
        <v>Escola Triatlo Santo António Évora</v>
      </c>
      <c r="H51" s="39">
        <v>98</v>
      </c>
    </row>
    <row r="52" spans="1:8" ht="18" customHeight="1" x14ac:dyDescent="0.25">
      <c r="A52" s="3">
        <v>4</v>
      </c>
      <c r="B52" s="28">
        <v>170</v>
      </c>
      <c r="C52" s="3">
        <f>IFERROR((VLOOKUP(B52,INSCRITOS!A:B,2,0)),"")</f>
        <v>104886</v>
      </c>
      <c r="D52" s="3" t="str">
        <f>IFERROR((VLOOKUP(B52,INSCRITOS!A:C,3,0)),"")</f>
        <v>INI</v>
      </c>
      <c r="E52" s="7" t="str">
        <f>IFERROR((VLOOKUP(B52,INSCRITOS!A:D,4,0)),"")</f>
        <v>Maria Lopes</v>
      </c>
      <c r="F52" s="3" t="str">
        <f>IFERROR((VLOOKUP(B52,INSCRITOS!A:F,6,0)),"")</f>
        <v>F</v>
      </c>
      <c r="G52" s="7" t="str">
        <f>IFERROR((VLOOKUP(B52,INSCRITOS!A:H,8,0)),"")</f>
        <v>Lusitano - Setúbal</v>
      </c>
      <c r="H52" s="39">
        <v>97</v>
      </c>
    </row>
    <row r="53" spans="1:8" ht="18" customHeight="1" x14ac:dyDescent="0.25">
      <c r="A53" s="3">
        <v>5</v>
      </c>
      <c r="B53" s="28">
        <v>1012</v>
      </c>
      <c r="C53" s="3">
        <f>IFERROR((VLOOKUP(B53,INSCRITOS!A:B,2,0)),"")</f>
        <v>105555</v>
      </c>
      <c r="D53" s="3" t="str">
        <f>IFERROR((VLOOKUP(B53,INSCRITOS!A:C,3,0)),"")</f>
        <v>INI</v>
      </c>
      <c r="E53" s="7" t="str">
        <f>IFERROR((VLOOKUP(B53,INSCRITOS!A:D,4,0)),"")</f>
        <v>Íris Pratas</v>
      </c>
      <c r="F53" s="3" t="str">
        <f>IFERROR((VLOOKUP(B53,INSCRITOS!A:F,6,0)),"")</f>
        <v>F</v>
      </c>
      <c r="G53" s="7" t="str">
        <f>IFERROR((VLOOKUP(B53,INSCRITOS!A:H,8,0)),"")</f>
        <v>REPSOL TRIATLO</v>
      </c>
      <c r="H53" s="39">
        <v>95</v>
      </c>
    </row>
    <row r="54" spans="1:8" ht="18" customHeight="1" x14ac:dyDescent="0.25">
      <c r="A54" s="3">
        <v>6</v>
      </c>
      <c r="B54" s="28">
        <v>1070</v>
      </c>
      <c r="C54" s="3">
        <f>IFERROR((VLOOKUP(B54,INSCRITOS!A:B,2,0)),"")</f>
        <v>105821</v>
      </c>
      <c r="D54" s="3" t="str">
        <f>IFERROR((VLOOKUP(B54,INSCRITOS!A:C,3,0)),"")</f>
        <v>INI</v>
      </c>
      <c r="E54" s="7" t="str">
        <f>IFERROR((VLOOKUP(B54,INSCRITOS!A:D,4,0)),"")</f>
        <v>Maria Pisco</v>
      </c>
      <c r="F54" s="3" t="str">
        <f>IFERROR((VLOOKUP(B54,INSCRITOS!A:F,6,0)),"")</f>
        <v>F</v>
      </c>
      <c r="G54" s="7" t="str">
        <f>IFERROR((VLOOKUP(B54,INSCRITOS!A:H,8,0)),"")</f>
        <v>Lusitano - Setúbal</v>
      </c>
      <c r="H54" s="39">
        <v>94</v>
      </c>
    </row>
    <row r="55" spans="1:8" ht="18" customHeight="1" x14ac:dyDescent="0.25">
      <c r="A55" s="3">
        <v>7</v>
      </c>
      <c r="B55" s="28">
        <v>732</v>
      </c>
      <c r="C55" s="3">
        <f>IFERROR((VLOOKUP(B55,INSCRITOS!A:B,2,0)),"")</f>
        <v>104562</v>
      </c>
      <c r="D55" s="3" t="str">
        <f>IFERROR((VLOOKUP(B55,INSCRITOS!A:C,3,0)),"")</f>
        <v>INI</v>
      </c>
      <c r="E55" s="7" t="str">
        <f>IFERROR((VLOOKUP(B55,INSCRITOS!A:D,4,0)),"")</f>
        <v>Beatriz Santos</v>
      </c>
      <c r="F55" s="3" t="str">
        <f>IFERROR((VLOOKUP(B55,INSCRITOS!A:F,6,0)),"")</f>
        <v>F</v>
      </c>
      <c r="G55" s="7" t="str">
        <f>IFERROR((VLOOKUP(B55,INSCRITOS!A:H,8,0)),"")</f>
        <v>Lusitano - Setúbal</v>
      </c>
      <c r="H55" s="39">
        <v>93</v>
      </c>
    </row>
    <row r="56" spans="1:8" ht="18" customHeight="1" x14ac:dyDescent="0.25">
      <c r="A56" s="4"/>
      <c r="C56" s="4"/>
      <c r="D56" s="4"/>
      <c r="F56" s="4"/>
    </row>
    <row r="57" spans="1:8" ht="18" customHeight="1" x14ac:dyDescent="0.25">
      <c r="A57" s="4"/>
      <c r="C57" s="4"/>
      <c r="D57" s="4"/>
      <c r="F57" s="4"/>
    </row>
    <row r="58" spans="1:8" ht="18" customHeight="1" x14ac:dyDescent="0.25">
      <c r="A58" s="22" t="s">
        <v>16</v>
      </c>
      <c r="B58" s="22"/>
      <c r="C58" s="22"/>
      <c r="D58" s="22"/>
      <c r="E58" s="22"/>
      <c r="F58" s="22"/>
      <c r="G58" s="22"/>
      <c r="H58" s="22"/>
    </row>
    <row r="59" spans="1:8" ht="18" customHeight="1" x14ac:dyDescent="0.25">
      <c r="A59" s="6" t="s">
        <v>9</v>
      </c>
      <c r="B59" s="19" t="s">
        <v>10</v>
      </c>
      <c r="C59" s="6" t="s">
        <v>1</v>
      </c>
      <c r="D59" s="6" t="s">
        <v>2</v>
      </c>
      <c r="E59" s="6" t="s">
        <v>3</v>
      </c>
      <c r="F59" s="6" t="s">
        <v>5</v>
      </c>
      <c r="G59" s="6" t="s">
        <v>7</v>
      </c>
      <c r="H59" s="6" t="s">
        <v>11</v>
      </c>
    </row>
    <row r="60" spans="1:8" ht="18" customHeight="1" x14ac:dyDescent="0.25">
      <c r="A60" s="3">
        <v>1</v>
      </c>
      <c r="B60" s="28">
        <v>891</v>
      </c>
      <c r="C60" s="3">
        <f>IFERROR((VLOOKUP(B60,INSCRITOS!A:B,2,0)),"")</f>
        <v>101938</v>
      </c>
      <c r="D60" s="3" t="str">
        <f>IFERROR((VLOOKUP(B60,INSCRITOS!A:C,3,0)),"")</f>
        <v>JUV</v>
      </c>
      <c r="E60" s="7" t="str">
        <f>IFERROR((VLOOKUP(B60,INSCRITOS!A:D,4,0)),"")</f>
        <v>César Amândio</v>
      </c>
      <c r="F60" s="3" t="str">
        <f>IFERROR((VLOOKUP(B60,INSCRITOS!A:F,6,0)),"")</f>
        <v>M</v>
      </c>
      <c r="G60" s="7" t="str">
        <f>IFERROR((VLOOKUP(B60,INSCRITOS!A:H,8,0)),"")</f>
        <v>Lusitano - Setúbal</v>
      </c>
      <c r="H60" s="39">
        <v>100</v>
      </c>
    </row>
    <row r="61" spans="1:8" ht="18" customHeight="1" x14ac:dyDescent="0.25">
      <c r="A61" s="3">
        <v>2</v>
      </c>
      <c r="B61" s="28">
        <v>328</v>
      </c>
      <c r="C61" s="3">
        <f>IFERROR((VLOOKUP(B61,INSCRITOS!A:B,2,0)),"")</f>
        <v>103416</v>
      </c>
      <c r="D61" s="3" t="str">
        <f>IFERROR((VLOOKUP(B61,INSCRITOS!A:C,3,0)),"")</f>
        <v>JUV</v>
      </c>
      <c r="E61" s="7" t="str">
        <f>IFERROR((VLOOKUP(B61,INSCRITOS!A:D,4,0)),"")</f>
        <v>Filipe Carvalho</v>
      </c>
      <c r="F61" s="3" t="str">
        <f>IFERROR((VLOOKUP(B61,INSCRITOS!A:F,6,0)),"")</f>
        <v>M</v>
      </c>
      <c r="G61" s="7" t="str">
        <f>IFERROR((VLOOKUP(B61,INSCRITOS!A:H,8,0)),"")</f>
        <v>Lusitano - Setúbal</v>
      </c>
      <c r="H61" s="39">
        <v>99</v>
      </c>
    </row>
    <row r="62" spans="1:8" ht="18" customHeight="1" x14ac:dyDescent="0.25">
      <c r="A62" s="3">
        <v>3</v>
      </c>
      <c r="B62" s="28">
        <v>15</v>
      </c>
      <c r="C62" s="3">
        <f>IFERROR((VLOOKUP(B62,INSCRITOS!A:B,2,0)),"")</f>
        <v>101659</v>
      </c>
      <c r="D62" s="3" t="str">
        <f>IFERROR((VLOOKUP(B62,INSCRITOS!A:C,3,0)),"")</f>
        <v>JUV</v>
      </c>
      <c r="E62" s="7" t="str">
        <f>IFERROR((VLOOKUP(B62,INSCRITOS!A:D,4,0)),"")</f>
        <v>Diogo Nepomuceno</v>
      </c>
      <c r="F62" s="3" t="str">
        <f>IFERROR((VLOOKUP(B62,INSCRITOS!A:F,6,0)),"")</f>
        <v>M</v>
      </c>
      <c r="G62" s="7" t="str">
        <f>IFERROR((VLOOKUP(B62,INSCRITOS!A:H,8,0)),"")</f>
        <v>Escola Triatlo Santo António Évora</v>
      </c>
      <c r="H62" s="39">
        <v>98</v>
      </c>
    </row>
    <row r="63" spans="1:8" ht="18" customHeight="1" x14ac:dyDescent="0.25">
      <c r="A63" s="3">
        <v>4</v>
      </c>
      <c r="B63" s="28">
        <v>43</v>
      </c>
      <c r="C63" s="3">
        <f>IFERROR((VLOOKUP(B63,INSCRITOS!A:B,2,0)),"")</f>
        <v>104124</v>
      </c>
      <c r="D63" s="3" t="str">
        <f>IFERROR((VLOOKUP(B63,INSCRITOS!A:C,3,0)),"")</f>
        <v>JUV</v>
      </c>
      <c r="E63" s="7" t="str">
        <f>IFERROR((VLOOKUP(B63,INSCRITOS!A:D,4,0)),"")</f>
        <v>Pedro Ribeiro</v>
      </c>
      <c r="F63" s="3" t="str">
        <f>IFERROR((VLOOKUP(B63,INSCRITOS!A:F,6,0)),"")</f>
        <v>M</v>
      </c>
      <c r="G63" s="7" t="str">
        <f>IFERROR((VLOOKUP(B63,INSCRITOS!A:H,8,0)),"")</f>
        <v>Lusitano - Setúbal</v>
      </c>
      <c r="H63" s="39">
        <v>97</v>
      </c>
    </row>
    <row r="64" spans="1:8" ht="18" customHeight="1" x14ac:dyDescent="0.25">
      <c r="A64" s="3">
        <v>5</v>
      </c>
      <c r="B64" s="28">
        <v>685</v>
      </c>
      <c r="C64" s="3">
        <f>IFERROR((VLOOKUP(B64,INSCRITOS!A:B,2,0)),"")</f>
        <v>105153</v>
      </c>
      <c r="D64" s="3" t="str">
        <f>IFERROR((VLOOKUP(B64,INSCRITOS!A:C,3,0)),"")</f>
        <v>JUV</v>
      </c>
      <c r="E64" s="7" t="str">
        <f>IFERROR((VLOOKUP(B64,INSCRITOS!A:D,4,0)),"")</f>
        <v>Gonçalo Raposo</v>
      </c>
      <c r="F64" s="3" t="str">
        <f>IFERROR((VLOOKUP(B64,INSCRITOS!A:F,6,0)),"")</f>
        <v>M</v>
      </c>
      <c r="G64" s="7" t="str">
        <f>IFERROR((VLOOKUP(B64,INSCRITOS!A:H,8,0)),"")</f>
        <v>Escola Triatlo Santo António Évora</v>
      </c>
      <c r="H64" s="39">
        <v>96</v>
      </c>
    </row>
    <row r="65" spans="1:8" ht="18" customHeight="1" x14ac:dyDescent="0.25">
      <c r="A65" s="3">
        <v>6</v>
      </c>
      <c r="B65" s="28">
        <v>62</v>
      </c>
      <c r="C65" s="3">
        <f>IFERROR((VLOOKUP(B65,INSCRITOS!A:B,2,0)),"")</f>
        <v>103201</v>
      </c>
      <c r="D65" s="3" t="str">
        <f>IFERROR((VLOOKUP(B65,INSCRITOS!A:C,3,0)),"")</f>
        <v>JUV</v>
      </c>
      <c r="E65" s="7" t="str">
        <f>IFERROR((VLOOKUP(B65,INSCRITOS!A:D,4,0)),"")</f>
        <v>Diogo Marques</v>
      </c>
      <c r="F65" s="3" t="str">
        <f>IFERROR((VLOOKUP(B65,INSCRITOS!A:F,6,0)),"")</f>
        <v>M</v>
      </c>
      <c r="G65" s="7" t="str">
        <f>IFERROR((VLOOKUP(B65,INSCRITOS!A:H,8,0)),"")</f>
        <v>Escola Triatlo Santo António Évora</v>
      </c>
      <c r="H65" s="39">
        <v>95</v>
      </c>
    </row>
    <row r="66" spans="1:8" ht="18" customHeight="1" x14ac:dyDescent="0.25">
      <c r="A66" s="3">
        <v>7</v>
      </c>
      <c r="B66" s="28">
        <v>1376</v>
      </c>
      <c r="C66" s="3">
        <f>IFERROR((VLOOKUP(B66,INSCRITOS!A:B,2,0)),"")</f>
        <v>105492</v>
      </c>
      <c r="D66" s="3" t="str">
        <f>IFERROR((VLOOKUP(B66,INSCRITOS!A:C,3,0)),"")</f>
        <v>JUV</v>
      </c>
      <c r="E66" s="7" t="str">
        <f>IFERROR((VLOOKUP(B66,INSCRITOS!A:D,4,0)),"")</f>
        <v>Pedro Cintra</v>
      </c>
      <c r="F66" s="3" t="str">
        <f>IFERROR((VLOOKUP(B66,INSCRITOS!A:F,6,0)),"")</f>
        <v>M</v>
      </c>
      <c r="G66" s="7" t="str">
        <f>IFERROR((VLOOKUP(B66,INSCRITOS!A:H,8,0)),"")</f>
        <v>Escola Triatlo Santo António Évora</v>
      </c>
      <c r="H66" s="39">
        <v>94</v>
      </c>
    </row>
    <row r="67" spans="1:8" ht="18" customHeight="1" x14ac:dyDescent="0.25">
      <c r="A67" s="3">
        <v>8</v>
      </c>
      <c r="B67" s="28">
        <v>1337</v>
      </c>
      <c r="C67" s="3">
        <f>IFERROR((VLOOKUP(B67,INSCRITOS!A:B,2,0)),"")</f>
        <v>105409</v>
      </c>
      <c r="D67" s="3" t="str">
        <f>IFERROR((VLOOKUP(B67,INSCRITOS!A:C,3,0)),"")</f>
        <v>JUV</v>
      </c>
      <c r="E67" s="7" t="str">
        <f>IFERROR((VLOOKUP(B67,INSCRITOS!A:D,4,0)),"")</f>
        <v>Hugo Nunes</v>
      </c>
      <c r="F67" s="3" t="str">
        <f>IFERROR((VLOOKUP(B67,INSCRITOS!A:F,6,0)),"")</f>
        <v>M</v>
      </c>
      <c r="G67" s="7" t="str">
        <f>IFERROR((VLOOKUP(B67,INSCRITOS!A:H,8,0)),"")</f>
        <v>REPSOL TRIATLO</v>
      </c>
      <c r="H67" s="39">
        <v>93</v>
      </c>
    </row>
    <row r="68" spans="1:8" s="8" customFormat="1" ht="18" customHeight="1" x14ac:dyDescent="0.25">
      <c r="A68" s="4"/>
      <c r="B68" s="21"/>
      <c r="C68" s="4"/>
      <c r="D68" s="4"/>
      <c r="F68" s="4"/>
      <c r="H68" s="11"/>
    </row>
    <row r="69" spans="1:8" ht="18" customHeight="1" x14ac:dyDescent="0.25">
      <c r="A69" s="22" t="s">
        <v>17</v>
      </c>
      <c r="B69" s="22"/>
      <c r="C69" s="22"/>
      <c r="D69" s="22"/>
      <c r="E69" s="22"/>
      <c r="F69" s="22"/>
      <c r="G69" s="22"/>
      <c r="H69" s="22"/>
    </row>
    <row r="70" spans="1:8" ht="18" customHeight="1" x14ac:dyDescent="0.25">
      <c r="A70" s="6" t="s">
        <v>9</v>
      </c>
      <c r="B70" s="19" t="s">
        <v>10</v>
      </c>
      <c r="C70" s="6" t="s">
        <v>1</v>
      </c>
      <c r="D70" s="6" t="s">
        <v>2</v>
      </c>
      <c r="E70" s="6" t="s">
        <v>3</v>
      </c>
      <c r="F70" s="6" t="s">
        <v>5</v>
      </c>
      <c r="G70" s="6" t="s">
        <v>7</v>
      </c>
      <c r="H70" s="6" t="s">
        <v>11</v>
      </c>
    </row>
    <row r="71" spans="1:8" ht="18" customHeight="1" x14ac:dyDescent="0.25">
      <c r="A71" s="3">
        <v>1</v>
      </c>
      <c r="B71" s="28">
        <v>365</v>
      </c>
      <c r="C71" s="3">
        <f>IFERROR((VLOOKUP(B71,INSCRITOS!A:B,2,0)),"")</f>
        <v>104276</v>
      </c>
      <c r="D71" s="3" t="str">
        <f>IFERROR((VLOOKUP(B71,INSCRITOS!A:C,3,0)),"")</f>
        <v>JUV</v>
      </c>
      <c r="E71" s="7" t="str">
        <f>IFERROR((VLOOKUP(B71,INSCRITOS!A:D,4,0)),"")</f>
        <v>Leonor Medronheira</v>
      </c>
      <c r="F71" s="3" t="str">
        <f>IFERROR((VLOOKUP(B71,INSCRITOS!A:F,6,0)),"")</f>
        <v>F</v>
      </c>
      <c r="G71" s="7" t="str">
        <f>IFERROR((VLOOKUP(B71,INSCRITOS!A:H,8,0)),"")</f>
        <v>C. D. R. R. Baixa da Banheira</v>
      </c>
      <c r="H71" s="39">
        <v>100</v>
      </c>
    </row>
    <row r="72" spans="1:8" ht="18" customHeight="1" x14ac:dyDescent="0.25">
      <c r="A72" s="3">
        <v>2</v>
      </c>
      <c r="B72" s="28">
        <v>1071</v>
      </c>
      <c r="C72" s="3">
        <f>IFERROR((VLOOKUP(B72,INSCRITOS!A:B,2,0)),"")</f>
        <v>105828</v>
      </c>
      <c r="D72" s="3" t="str">
        <f>IFERROR((VLOOKUP(B72,INSCRITOS!A:C,3,0)),"")</f>
        <v>JUV</v>
      </c>
      <c r="E72" s="7" t="str">
        <f>IFERROR((VLOOKUP(B72,INSCRITOS!A:D,4,0)),"")</f>
        <v>Diana Mira</v>
      </c>
      <c r="F72" s="3" t="str">
        <f>IFERROR((VLOOKUP(B72,INSCRITOS!A:F,6,0)),"")</f>
        <v>F</v>
      </c>
      <c r="G72" s="7" t="str">
        <f>IFERROR((VLOOKUP(B72,INSCRITOS!A:H,8,0)),"")</f>
        <v>Escola Triatlo Santo António Évora</v>
      </c>
      <c r="H72" s="39">
        <v>99</v>
      </c>
    </row>
    <row r="73" spans="1:8" ht="15" x14ac:dyDescent="0.25">
      <c r="A73" s="3">
        <v>3</v>
      </c>
      <c r="B73" s="28">
        <v>143</v>
      </c>
      <c r="C73" s="3">
        <f>IFERROR((VLOOKUP(B73,INSCRITOS!A:B,2,0)),"")</f>
        <v>103274</v>
      </c>
      <c r="D73" s="3" t="str">
        <f>IFERROR((VLOOKUP(B73,INSCRITOS!A:C,3,0)),"")</f>
        <v>JUV</v>
      </c>
      <c r="E73" s="7" t="str">
        <f>IFERROR((VLOOKUP(B73,INSCRITOS!A:D,4,0)),"")</f>
        <v>Vanda Stanislavskiy</v>
      </c>
      <c r="F73" s="3" t="str">
        <f>IFERROR((VLOOKUP(B73,INSCRITOS!A:F,6,0)),"")</f>
        <v>F</v>
      </c>
      <c r="G73" s="7" t="str">
        <f>IFERROR((VLOOKUP(B73,INSCRITOS!A:H,8,0)),"")</f>
        <v>REPSOL TRIATLO</v>
      </c>
      <c r="H73" s="39">
        <v>98</v>
      </c>
    </row>
    <row r="74" spans="1:8" ht="15" x14ac:dyDescent="0.25">
      <c r="A74" s="3" t="s">
        <v>131</v>
      </c>
      <c r="B74" s="28">
        <v>5518</v>
      </c>
      <c r="C74" s="3">
        <f>IFERROR((VLOOKUP(B74,INSCRITOS!A:B,2,0)),"")</f>
        <v>101669</v>
      </c>
      <c r="D74" s="3" t="str">
        <f>IFERROR((VLOOKUP(B74,INSCRITOS!A:C,3,0)),"")</f>
        <v>JUV</v>
      </c>
      <c r="E74" s="7" t="str">
        <f>IFERROR((VLOOKUP(B74,INSCRITOS!A:D,4,0)),"")</f>
        <v>Inês Santos</v>
      </c>
      <c r="F74" s="3" t="str">
        <f>IFERROR((VLOOKUP(B74,INSCRITOS!A:F,6,0)),"")</f>
        <v>F</v>
      </c>
      <c r="G74" s="7" t="str">
        <f>IFERROR((VLOOKUP(B74,INSCRITOS!A:H,8,0)),"")</f>
        <v>Escola Triatlo Santo António Évora</v>
      </c>
      <c r="H74" s="39"/>
    </row>
    <row r="75" spans="1:8" x14ac:dyDescent="0.25">
      <c r="A75" s="4"/>
      <c r="C75" s="4"/>
      <c r="D75" s="4"/>
      <c r="F75" s="4"/>
      <c r="H75" s="17"/>
    </row>
    <row r="76" spans="1:8" x14ac:dyDescent="0.25">
      <c r="A76" s="22" t="s">
        <v>20</v>
      </c>
      <c r="B76" s="22"/>
      <c r="C76" s="22"/>
      <c r="D76" s="22"/>
      <c r="E76" s="22"/>
      <c r="F76" s="22"/>
      <c r="G76" s="22"/>
      <c r="H76" s="22"/>
    </row>
    <row r="77" spans="1:8" x14ac:dyDescent="0.25">
      <c r="A77" s="6" t="s">
        <v>9</v>
      </c>
      <c r="B77" s="19" t="s">
        <v>0</v>
      </c>
      <c r="C77" s="6" t="s">
        <v>1</v>
      </c>
      <c r="D77" s="6" t="s">
        <v>2</v>
      </c>
      <c r="E77" s="6" t="s">
        <v>3</v>
      </c>
      <c r="F77" s="6" t="s">
        <v>5</v>
      </c>
      <c r="G77" s="6" t="s">
        <v>7</v>
      </c>
      <c r="H77" s="6" t="s">
        <v>11</v>
      </c>
    </row>
    <row r="78" spans="1:8" ht="15" x14ac:dyDescent="0.25">
      <c r="A78" s="3">
        <v>1</v>
      </c>
      <c r="B78" s="28">
        <v>1674</v>
      </c>
      <c r="C78" s="3">
        <f>IFERROR((VLOOKUP(B78,INSCRITOS!A:B,2,0)),"")</f>
        <v>105119</v>
      </c>
      <c r="D78" s="3" t="str">
        <f>IFERROR((VLOOKUP(B78,INSCRITOS!A:C,3,0)),"")</f>
        <v>CAD</v>
      </c>
      <c r="E78" s="7" t="str">
        <f>IFERROR((VLOOKUP(B78,INSCRITOS!A:D,4,0)),"")</f>
        <v>João Pedro Cruz</v>
      </c>
      <c r="F78" s="3" t="str">
        <f>IFERROR((VLOOKUP(B78,INSCRITOS!A:F,6,0)),"")</f>
        <v>M</v>
      </c>
      <c r="G78" s="7" t="str">
        <f>IFERROR((VLOOKUP(B78,INSCRITOS!A:H,8,0)),"")</f>
        <v>Escola Triatlo Santo António Évora</v>
      </c>
      <c r="H78" s="39">
        <v>100</v>
      </c>
    </row>
    <row r="79" spans="1:8" ht="15" x14ac:dyDescent="0.25">
      <c r="A79" s="3">
        <f t="shared" ref="A79" si="0">A78+1</f>
        <v>2</v>
      </c>
      <c r="B79" s="28">
        <v>1532</v>
      </c>
      <c r="C79" s="3">
        <f>IFERROR((VLOOKUP(B79,INSCRITOS!A:B,2,0)),"")</f>
        <v>104439</v>
      </c>
      <c r="D79" s="3" t="str">
        <f>IFERROR((VLOOKUP(B79,INSCRITOS!A:C,3,0)),"")</f>
        <v>CAD</v>
      </c>
      <c r="E79" s="7" t="str">
        <f>IFERROR((VLOOKUP(B79,INSCRITOS!A:D,4,0)),"")</f>
        <v>Pedro Matias</v>
      </c>
      <c r="F79" s="3" t="str">
        <f>IFERROR((VLOOKUP(B79,INSCRITOS!A:F,6,0)),"")</f>
        <v>M</v>
      </c>
      <c r="G79" s="7" t="str">
        <f>IFERROR((VLOOKUP(B79,INSCRITOS!A:H,8,0)),"")</f>
        <v>REPSOL TRIATLO</v>
      </c>
      <c r="H79" s="39">
        <v>99</v>
      </c>
    </row>
    <row r="80" spans="1:8" x14ac:dyDescent="0.25">
      <c r="A80" s="4"/>
      <c r="C80" s="4"/>
      <c r="D80" s="4"/>
      <c r="F80" s="4"/>
      <c r="H80" s="67"/>
    </row>
    <row r="81" spans="1:8" hidden="1" x14ac:dyDescent="0.25">
      <c r="A81" s="22" t="s">
        <v>21</v>
      </c>
      <c r="B81" s="22"/>
      <c r="C81" s="22"/>
      <c r="D81" s="22"/>
      <c r="E81" s="22"/>
      <c r="F81" s="22"/>
      <c r="G81" s="22"/>
      <c r="H81" s="22"/>
    </row>
    <row r="82" spans="1:8" hidden="1" x14ac:dyDescent="0.25">
      <c r="A82" s="6" t="s">
        <v>9</v>
      </c>
      <c r="B82" s="19" t="s">
        <v>0</v>
      </c>
      <c r="C82" s="6" t="s">
        <v>1</v>
      </c>
      <c r="D82" s="6" t="s">
        <v>2</v>
      </c>
      <c r="E82" s="6" t="s">
        <v>3</v>
      </c>
      <c r="F82" s="6" t="s">
        <v>5</v>
      </c>
      <c r="G82" s="6" t="s">
        <v>7</v>
      </c>
      <c r="H82" s="6" t="s">
        <v>11</v>
      </c>
    </row>
    <row r="83" spans="1:8" hidden="1" x14ac:dyDescent="0.25">
      <c r="A83" s="24">
        <v>1</v>
      </c>
      <c r="B83" s="26"/>
      <c r="C83" s="24" t="str">
        <f>IFERROR((VLOOKUP(B83,INSCRITOS!A:B,2,0)),"")</f>
        <v/>
      </c>
      <c r="D83" s="24" t="str">
        <f>IFERROR((VLOOKUP(B83,INSCRITOS!A:C,3,0)),"")</f>
        <v/>
      </c>
      <c r="E83" s="25" t="str">
        <f>IFERROR((VLOOKUP(B83,INSCRITOS!A:D,4,0)),"")</f>
        <v/>
      </c>
      <c r="F83" s="24" t="str">
        <f>IFERROR((VLOOKUP(B83,INSCRITOS!A:F,6,0)),"")</f>
        <v/>
      </c>
      <c r="G83" s="25" t="str">
        <f>IFERROR((VLOOKUP(B83,INSCRITOS!A:H,8,0)),"")</f>
        <v/>
      </c>
      <c r="H83" s="40"/>
    </row>
    <row r="84" spans="1:8" hidden="1" x14ac:dyDescent="0.25">
      <c r="A84" s="24">
        <v>2</v>
      </c>
      <c r="B84" s="26"/>
      <c r="C84" s="24" t="str">
        <f>IFERROR((VLOOKUP(B84,INSCRITOS!A:B,2,0)),"")</f>
        <v/>
      </c>
      <c r="D84" s="24" t="str">
        <f>IFERROR((VLOOKUP(B84,INSCRITOS!A:C,3,0)),"")</f>
        <v/>
      </c>
      <c r="E84" s="25" t="str">
        <f>IFERROR((VLOOKUP(B84,INSCRITOS!A:D,4,0)),"")</f>
        <v/>
      </c>
      <c r="F84" s="24" t="str">
        <f>IFERROR((VLOOKUP(B84,INSCRITOS!A:F,6,0)),"")</f>
        <v/>
      </c>
      <c r="G84" s="25" t="str">
        <f>IFERROR((VLOOKUP(B84,INSCRITOS!A:H,8,0)),"")</f>
        <v/>
      </c>
      <c r="H84" s="40"/>
    </row>
    <row r="85" spans="1:8" hidden="1" x14ac:dyDescent="0.25">
      <c r="A85" s="24">
        <v>3</v>
      </c>
      <c r="B85" s="26"/>
      <c r="C85" s="24" t="str">
        <f>IFERROR((VLOOKUP(B85,INSCRITOS!A:B,2,0)),"")</f>
        <v/>
      </c>
      <c r="D85" s="24" t="str">
        <f>IFERROR((VLOOKUP(B85,INSCRITOS!A:C,3,0)),"")</f>
        <v/>
      </c>
      <c r="E85" s="25" t="str">
        <f>IFERROR((VLOOKUP(B85,INSCRITOS!A:D,4,0)),"")</f>
        <v/>
      </c>
      <c r="F85" s="24" t="str">
        <f>IFERROR((VLOOKUP(B85,INSCRITOS!A:F,6,0)),"")</f>
        <v/>
      </c>
      <c r="G85" s="25" t="str">
        <f>IFERROR((VLOOKUP(B85,INSCRITOS!A:H,8,0)),"")</f>
        <v/>
      </c>
      <c r="H85" s="40"/>
    </row>
    <row r="86" spans="1:8" hidden="1" x14ac:dyDescent="0.25">
      <c r="A86" s="24">
        <v>4</v>
      </c>
      <c r="B86" s="46"/>
      <c r="C86" s="24" t="str">
        <f>IFERROR((VLOOKUP(B86,INSCRITOS!A:B,2,0)),"")</f>
        <v/>
      </c>
      <c r="D86" s="24" t="str">
        <f>IFERROR((VLOOKUP(B86,INSCRITOS!A:C,3,0)),"")</f>
        <v/>
      </c>
      <c r="E86" s="25" t="str">
        <f>IFERROR((VLOOKUP(B86,INSCRITOS!A:D,4,0)),"")</f>
        <v/>
      </c>
      <c r="F86" s="24" t="str">
        <f>IFERROR((VLOOKUP(B86,INSCRITOS!A:F,6,0)),"")</f>
        <v/>
      </c>
      <c r="G86" s="25" t="str">
        <f>IFERROR((VLOOKUP(B86,INSCRITOS!A:H,8,0)),"")</f>
        <v/>
      </c>
      <c r="H86" s="40"/>
    </row>
    <row r="87" spans="1:8" x14ac:dyDescent="0.25">
      <c r="D87" s="70" t="s">
        <v>18</v>
      </c>
      <c r="E87" s="71"/>
      <c r="F87" s="72"/>
    </row>
    <row r="88" spans="1:8" x14ac:dyDescent="0.25">
      <c r="D88" s="1" t="s">
        <v>9</v>
      </c>
      <c r="E88" s="2" t="s">
        <v>7</v>
      </c>
      <c r="F88" s="1" t="s">
        <v>11</v>
      </c>
    </row>
    <row r="89" spans="1:8" x14ac:dyDescent="0.25">
      <c r="D89" s="35">
        <v>1</v>
      </c>
      <c r="E89" s="36" t="s">
        <v>83</v>
      </c>
      <c r="F89" s="37">
        <v>1849</v>
      </c>
    </row>
    <row r="90" spans="1:8" x14ac:dyDescent="0.25">
      <c r="D90" s="35">
        <v>2</v>
      </c>
      <c r="E90" s="25" t="s">
        <v>46</v>
      </c>
      <c r="F90" s="37">
        <v>1631</v>
      </c>
    </row>
    <row r="91" spans="1:8" x14ac:dyDescent="0.25">
      <c r="D91" s="35">
        <v>3</v>
      </c>
      <c r="E91" s="36" t="s">
        <v>66</v>
      </c>
      <c r="F91" s="37">
        <v>571</v>
      </c>
    </row>
    <row r="92" spans="1:8" x14ac:dyDescent="0.25">
      <c r="D92" s="35">
        <v>4</v>
      </c>
      <c r="E92" s="36" t="s">
        <v>73</v>
      </c>
      <c r="F92" s="37">
        <v>294</v>
      </c>
    </row>
    <row r="93" spans="1:8" x14ac:dyDescent="0.25">
      <c r="D93" s="35">
        <v>5</v>
      </c>
      <c r="E93" s="36" t="s">
        <v>126</v>
      </c>
      <c r="F93" s="37">
        <v>282</v>
      </c>
    </row>
    <row r="94" spans="1:8" x14ac:dyDescent="0.25">
      <c r="F94" s="68"/>
    </row>
  </sheetData>
  <sortState ref="E153:F158">
    <sortCondition descending="1" ref="F153:F158"/>
  </sortState>
  <mergeCells count="1">
    <mergeCell ref="D87:F87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5" firstPageNumber="0" fitToHeight="0" orientation="portrait" r:id="rId1"/>
  <rowBreaks count="1" manualBreakCount="1">
    <brk id="5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Jov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2019-06-16T16:26:38Z</cp:lastPrinted>
  <dcterms:created xsi:type="dcterms:W3CDTF">2016-04-26T14:30:14Z</dcterms:created>
  <dcterms:modified xsi:type="dcterms:W3CDTF">2019-06-17T11:24:05Z</dcterms:modified>
  <dc:language>pt-PT</dc:language>
</cp:coreProperties>
</file>