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19\REGIÕES\MÉDIO SUL\2019_06_16_Triatlo Jovem de Setúbal\INSCRIÇÕES E RESULTADOS\"/>
    </mc:Choice>
  </mc:AlternateContent>
  <bookViews>
    <workbookView xWindow="-15" yWindow="4050" windowWidth="20520" windowHeight="4095" tabRatio="801" firstSheet="1" activeTab="1"/>
  </bookViews>
  <sheets>
    <sheet name="INSCRITOS" sheetId="1" state="hidden" r:id="rId1"/>
    <sheet name="Estafetas" sheetId="15" r:id="rId2"/>
  </sheets>
  <definedNames>
    <definedName name="_xlnm._FilterDatabase" localSheetId="0" hidden="1">INSCRITOS!$A$1:$H$64</definedName>
    <definedName name="_xlnm.Print_Area" localSheetId="0">INSCRITOS!$A$1:$H$90</definedName>
  </definedNames>
  <calcPr calcId="152511"/>
</workbook>
</file>

<file path=xl/calcChain.xml><?xml version="1.0" encoding="utf-8"?>
<calcChain xmlns="http://schemas.openxmlformats.org/spreadsheetml/2006/main">
  <c r="H33" i="15" l="1"/>
  <c r="H32" i="15"/>
  <c r="H30" i="15"/>
  <c r="H31" i="15"/>
  <c r="C25" i="15"/>
  <c r="D25" i="15"/>
  <c r="E25" i="15"/>
  <c r="F25" i="15"/>
  <c r="G25" i="15"/>
  <c r="C26" i="15"/>
  <c r="D26" i="15"/>
  <c r="E26" i="15"/>
  <c r="F26" i="15"/>
  <c r="G26" i="15"/>
  <c r="C21" i="15"/>
  <c r="D21" i="15"/>
  <c r="E21" i="15"/>
  <c r="F21" i="15"/>
  <c r="G21" i="15"/>
  <c r="C22" i="15"/>
  <c r="D22" i="15"/>
  <c r="E22" i="15"/>
  <c r="F22" i="15"/>
  <c r="G22" i="15"/>
  <c r="C23" i="15"/>
  <c r="D23" i="15"/>
  <c r="E23" i="15"/>
  <c r="F23" i="15"/>
  <c r="G23" i="15"/>
  <c r="C24" i="15"/>
  <c r="D24" i="15"/>
  <c r="E24" i="15"/>
  <c r="F24" i="15"/>
  <c r="G24" i="15"/>
  <c r="H34" i="15" l="1"/>
  <c r="C17" i="15" l="1"/>
  <c r="D17" i="15"/>
  <c r="E17" i="15"/>
  <c r="F17" i="15"/>
  <c r="G17" i="15"/>
  <c r="C18" i="15"/>
  <c r="D18" i="15"/>
  <c r="E18" i="15"/>
  <c r="F18" i="15"/>
  <c r="G18" i="15"/>
  <c r="C19" i="15"/>
  <c r="D19" i="15"/>
  <c r="E19" i="15"/>
  <c r="F19" i="15"/>
  <c r="G19" i="15"/>
  <c r="C20" i="15"/>
  <c r="D20" i="15"/>
  <c r="E20" i="15"/>
  <c r="F20" i="15"/>
  <c r="G20" i="15"/>
  <c r="G16" i="15" l="1"/>
  <c r="F16" i="15"/>
  <c r="E16" i="15"/>
  <c r="D16" i="15"/>
  <c r="C16" i="15"/>
  <c r="G15" i="15"/>
  <c r="F15" i="15"/>
  <c r="E15" i="15"/>
  <c r="D15" i="15"/>
  <c r="C15" i="15"/>
  <c r="G12" i="15"/>
  <c r="F12" i="15"/>
  <c r="E12" i="15"/>
  <c r="D12" i="15"/>
  <c r="C12" i="15"/>
  <c r="G11" i="15"/>
  <c r="F11" i="15"/>
  <c r="E11" i="15"/>
  <c r="D11" i="15"/>
  <c r="C11" i="15"/>
  <c r="G10" i="15"/>
  <c r="F10" i="15"/>
  <c r="E10" i="15"/>
  <c r="D10" i="15"/>
  <c r="C10" i="15"/>
  <c r="G9" i="15"/>
  <c r="F9" i="15"/>
  <c r="E9" i="15"/>
  <c r="D9" i="15"/>
  <c r="C9" i="15"/>
  <c r="G8" i="15"/>
  <c r="F8" i="15"/>
  <c r="E8" i="15"/>
  <c r="D8" i="15"/>
  <c r="C8" i="15"/>
  <c r="G7" i="15"/>
  <c r="F7" i="15"/>
  <c r="E7" i="15"/>
  <c r="D7" i="15"/>
  <c r="C7" i="15"/>
</calcChain>
</file>

<file path=xl/sharedStrings.xml><?xml version="1.0" encoding="utf-8"?>
<sst xmlns="http://schemas.openxmlformats.org/spreadsheetml/2006/main" count="303" uniqueCount="111">
  <si>
    <t>Dorsal</t>
  </si>
  <si>
    <t>Licença</t>
  </si>
  <si>
    <t>Escalão</t>
  </si>
  <si>
    <t>Nome</t>
  </si>
  <si>
    <t>Data Nasc.</t>
  </si>
  <si>
    <t>Género</t>
  </si>
  <si>
    <t>Clube</t>
  </si>
  <si>
    <t>Pos</t>
  </si>
  <si>
    <t>Pontos</t>
  </si>
  <si>
    <t>CLASSIFICAÇÃO POR CLUBES</t>
  </si>
  <si>
    <t>Posição</t>
  </si>
  <si>
    <t>F</t>
  </si>
  <si>
    <t>Equipa (A, B, C, D, etc)</t>
  </si>
  <si>
    <t>ESTAFETAS</t>
  </si>
  <si>
    <t>1º Agrup</t>
  </si>
  <si>
    <t>2º Agrup</t>
  </si>
  <si>
    <t>1º Agrupamento BENJAMINS e INFANTIS</t>
  </si>
  <si>
    <t>Equipa</t>
  </si>
  <si>
    <t>M</t>
  </si>
  <si>
    <t>1º Agrupamento (nascidos em 2008 a 2012)</t>
  </si>
  <si>
    <t>16 de Junho de 2019</t>
  </si>
  <si>
    <t xml:space="preserve"> I Triatlo Jovem de Setúbal - Circuito Jovem Região Médio Sul - 5ª Etapa</t>
  </si>
  <si>
    <t>2º Agrupamento INICIADOS, JUVENIS e CADETES</t>
  </si>
  <si>
    <t>2º Agrupamento (nascidos em 2002 e 2007):</t>
  </si>
  <si>
    <t>Laura Ribeiro</t>
  </si>
  <si>
    <t>Santiago Pereira</t>
  </si>
  <si>
    <t>Miguel Borregana</t>
  </si>
  <si>
    <t>Filipe Carvalho</t>
  </si>
  <si>
    <t>César Amândio</t>
  </si>
  <si>
    <t>Mariana Poeira</t>
  </si>
  <si>
    <t>Rita Santos</t>
  </si>
  <si>
    <t>Pedro Ribeiro</t>
  </si>
  <si>
    <t>Artur Ogando</t>
  </si>
  <si>
    <t>Beatriz Santos</t>
  </si>
  <si>
    <t>Gaspar Silva</t>
  </si>
  <si>
    <t>Beatriz Borregana</t>
  </si>
  <si>
    <t>Guilherme Gomes</t>
  </si>
  <si>
    <t>Maria Pisco</t>
  </si>
  <si>
    <t>Tiago Lopes</t>
  </si>
  <si>
    <t>João Reis</t>
  </si>
  <si>
    <t>Maria Lopes</t>
  </si>
  <si>
    <t>Lusitano Setúbal A</t>
  </si>
  <si>
    <t>Lusitano Setúbal B</t>
  </si>
  <si>
    <t>Lusitano Setúbal C</t>
  </si>
  <si>
    <t>Lusitano Setúbal D</t>
  </si>
  <si>
    <t>Lusitano Setúbal E</t>
  </si>
  <si>
    <t>Martim Maquinista</t>
  </si>
  <si>
    <t>Rafaela Pratas</t>
  </si>
  <si>
    <t>Alexandre Maquinista</t>
  </si>
  <si>
    <t>Dinis Shevchun</t>
  </si>
  <si>
    <t>Pedro Matias</t>
  </si>
  <si>
    <t>Huno Nunes</t>
  </si>
  <si>
    <t>Iris Pratas</t>
  </si>
  <si>
    <t>João Gonçalves</t>
  </si>
  <si>
    <t>Vanda Stanislavskiy</t>
  </si>
  <si>
    <t>REPSOL TRIATLO A</t>
  </si>
  <si>
    <t>REPSOL TRIATLO B</t>
  </si>
  <si>
    <t>REPSOL TRIATLO C</t>
  </si>
  <si>
    <t>Vasco Matias</t>
  </si>
  <si>
    <t>26-012009</t>
  </si>
  <si>
    <t>Margarida Magro</t>
  </si>
  <si>
    <t>Guilherme Marques</t>
  </si>
  <si>
    <t>Miguel Hudak</t>
  </si>
  <si>
    <t>António Palmeiro</t>
  </si>
  <si>
    <t>Jose Mira</t>
  </si>
  <si>
    <t>Luis Pereira</t>
  </si>
  <si>
    <t>Angela Pardinho</t>
  </si>
  <si>
    <t>Simão Varela</t>
  </si>
  <si>
    <t>Salvador</t>
  </si>
  <si>
    <t>Diogo Nepomuceno</t>
  </si>
  <si>
    <t>João Cruz</t>
  </si>
  <si>
    <t>Inês Santos</t>
  </si>
  <si>
    <t>Dinis figueiredo</t>
  </si>
  <si>
    <t>Leonor Riscado</t>
  </si>
  <si>
    <t>Guilherme Alves</t>
  </si>
  <si>
    <t>Francisco Magro</t>
  </si>
  <si>
    <t>André Nepomuceno</t>
  </si>
  <si>
    <t>Maria Pires</t>
  </si>
  <si>
    <t>Diana Mira</t>
  </si>
  <si>
    <t>Diogo Marques</t>
  </si>
  <si>
    <t>Gonçalo Raposo</t>
  </si>
  <si>
    <t>Diana Galinhola</t>
  </si>
  <si>
    <t>João Padeiro</t>
  </si>
  <si>
    <t>Pedro Cintra</t>
  </si>
  <si>
    <t>Tomas Pascoal</t>
  </si>
  <si>
    <t>Rodrigo Calado</t>
  </si>
  <si>
    <t>Escola Triatlo Santo António Évora A</t>
  </si>
  <si>
    <t>Escola Triatlo Santo António Évora - EXTRA</t>
  </si>
  <si>
    <t>Escola Triatlo Santo António Évora B</t>
  </si>
  <si>
    <t>Escola Triatlo Santo António Évora C</t>
  </si>
  <si>
    <t>Escola Triatlo Santo António Évora D</t>
  </si>
  <si>
    <t>Escola Triatlo Santo António Évora E</t>
  </si>
  <si>
    <t>Escola Triatlo Santo António Évora F</t>
  </si>
  <si>
    <t>Afonso Machita</t>
  </si>
  <si>
    <t>Vasco Paisana</t>
  </si>
  <si>
    <t>Leonardo Alegria</t>
  </si>
  <si>
    <t>Pedro Paisana</t>
  </si>
  <si>
    <t>Clube Desportivo e Recreativo Ribeirinho da Baixa da Banheira</t>
  </si>
  <si>
    <t>Tiago Marques</t>
  </si>
  <si>
    <t>Natação</t>
  </si>
  <si>
    <t>Corrida</t>
  </si>
  <si>
    <t>Ciclismo</t>
  </si>
  <si>
    <t>Leonor Medronheira</t>
  </si>
  <si>
    <t>Joana Paisana</t>
  </si>
  <si>
    <t>Tiago Tomás Ruivo</t>
  </si>
  <si>
    <t>Edgar Barata</t>
  </si>
  <si>
    <t>Lusitano Setúbal F - EXTRA</t>
  </si>
  <si>
    <t>Lusitano</t>
  </si>
  <si>
    <t>Escola Triatlo Santo António Évora</t>
  </si>
  <si>
    <t>REPSOL TRIATLO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</si>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</sst>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name val="Calibri"/>
      <family val="2"/>
      <scheme val="minor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2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3">
    <xf numFmtId="0" fontId="0" fillId="0" borderId="0"/>
    <xf numFmtId="0" fontId="4" fillId="0" borderId="0"/>
    <xf numFmtId="0" fontId="3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8" applyNumberFormat="0" applyAlignment="0" applyProtection="0"/>
    <xf numFmtId="0" fontId="22" fillId="8" borderId="9" applyNumberFormat="0" applyAlignment="0" applyProtection="0"/>
    <xf numFmtId="0" fontId="23" fillId="8" borderId="8" applyNumberFormat="0" applyAlignment="0" applyProtection="0"/>
    <xf numFmtId="0" fontId="24" fillId="0" borderId="10" applyNumberFormat="0" applyFill="0" applyAlignment="0" applyProtection="0"/>
    <xf numFmtId="0" fontId="25" fillId="9" borderId="11" applyNumberFormat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2" fillId="0" borderId="0"/>
    <xf numFmtId="0" fontId="2" fillId="10" borderId="12" applyNumberFormat="0" applyFont="0" applyAlignment="0" applyProtection="0"/>
    <xf numFmtId="0" fontId="29" fillId="0" borderId="0"/>
    <xf numFmtId="0" fontId="30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</cellStyleXfs>
  <cellXfs count="117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1" fillId="0" borderId="14" xfId="46" applyNumberFormat="1" applyFont="1" applyFill="1" applyBorder="1" applyAlignment="1">
      <alignment horizontal="center" vertical="center" shrinkToFit="1"/>
    </xf>
    <xf numFmtId="0" fontId="31" fillId="0" borderId="14" xfId="46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32" fillId="0" borderId="14" xfId="46" applyFont="1" applyFill="1" applyBorder="1" applyAlignment="1">
      <alignment horizontal="center" vertical="center" shrinkToFit="1"/>
    </xf>
    <xf numFmtId="0" fontId="32" fillId="0" borderId="14" xfId="46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3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7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horizontal="center" vertical="center"/>
    </xf>
    <xf numFmtId="45" fontId="9" fillId="36" borderId="0" xfId="0" applyNumberFormat="1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6" fillId="37" borderId="0" xfId="0" applyFont="1" applyFill="1" applyAlignment="1">
      <alignment vertical="center"/>
    </xf>
    <xf numFmtId="0" fontId="33" fillId="37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 shrinkToFit="1"/>
    </xf>
    <xf numFmtId="0" fontId="3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left" vertical="center"/>
    </xf>
    <xf numFmtId="14" fontId="35" fillId="0" borderId="14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14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/>
    </xf>
    <xf numFmtId="0" fontId="10" fillId="0" borderId="14" xfId="0" applyFont="1" applyBorder="1" applyAlignment="1">
      <alignment horizontal="left" vertical="center"/>
    </xf>
    <xf numFmtId="0" fontId="3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0" fontId="35" fillId="0" borderId="14" xfId="0" applyFont="1" applyBorder="1"/>
    <xf numFmtId="0" fontId="37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0" fillId="38" borderId="14" xfId="0" applyFont="1" applyFill="1" applyBorder="1" applyAlignment="1">
      <alignment horizontal="left" vertical="center"/>
    </xf>
    <xf numFmtId="14" fontId="10" fillId="38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/>
    </xf>
    <xf numFmtId="0" fontId="35" fillId="0" borderId="14" xfId="0" applyFont="1" applyFill="1" applyBorder="1"/>
    <xf numFmtId="0" fontId="36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left" vertical="center"/>
    </xf>
    <xf numFmtId="14" fontId="35" fillId="0" borderId="16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left" vertical="center"/>
    </xf>
    <xf numFmtId="0" fontId="3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left" vertical="center"/>
    </xf>
    <xf numFmtId="14" fontId="35" fillId="0" borderId="18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14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3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left" vertical="center"/>
    </xf>
    <xf numFmtId="14" fontId="35" fillId="3" borderId="14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center" vertical="center"/>
    </xf>
    <xf numFmtId="0" fontId="35" fillId="0" borderId="0" xfId="0" applyFont="1" applyBorder="1"/>
    <xf numFmtId="14" fontId="0" fillId="0" borderId="14" xfId="0" applyNumberFormat="1" applyBorder="1"/>
    <xf numFmtId="0" fontId="10" fillId="0" borderId="0" xfId="0" applyFont="1" applyBorder="1" applyAlignment="1">
      <alignment horizontal="center"/>
    </xf>
    <xf numFmtId="0" fontId="35" fillId="39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35" fillId="39" borderId="14" xfId="0" applyFont="1" applyFill="1" applyBorder="1"/>
    <xf numFmtId="14" fontId="35" fillId="39" borderId="14" xfId="0" applyNumberFormat="1" applyFont="1" applyFill="1" applyBorder="1" applyAlignment="1">
      <alignment horizontal="center" vertical="center"/>
    </xf>
    <xf numFmtId="0" fontId="35" fillId="39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12" fillId="3" borderId="14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1" fillId="0" borderId="0" xfId="46" applyNumberFormat="1" applyFont="1" applyFill="1" applyBorder="1" applyAlignment="1">
      <alignment horizontal="center" vertical="center" shrinkToFit="1"/>
    </xf>
    <xf numFmtId="0" fontId="31" fillId="0" borderId="0" xfId="46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/>
    </xf>
  </cellXfs>
  <cellStyles count="63">
    <cellStyle name="20% - Cor1" xfId="20" builtinId="30" customBuiltin="1"/>
    <cellStyle name="20% - Cor1 2" xfId="49"/>
    <cellStyle name="20% - Cor2" xfId="24" builtinId="34" customBuiltin="1"/>
    <cellStyle name="20% - Cor2 2" xfId="51"/>
    <cellStyle name="20% - Cor3" xfId="28" builtinId="38" customBuiltin="1"/>
    <cellStyle name="20% - Cor3 2" xfId="53"/>
    <cellStyle name="20% - Cor4" xfId="32" builtinId="42" customBuiltin="1"/>
    <cellStyle name="20% - Cor4 2" xfId="55"/>
    <cellStyle name="20% - Cor5" xfId="36" builtinId="46" customBuiltin="1"/>
    <cellStyle name="20% - Cor5 2" xfId="57"/>
    <cellStyle name="20% - Cor6" xfId="40" builtinId="50" customBuiltin="1"/>
    <cellStyle name="20% - Cor6 2" xfId="59"/>
    <cellStyle name="40% - Cor1" xfId="21" builtinId="31" customBuiltin="1"/>
    <cellStyle name="40% - Cor1 2" xfId="50"/>
    <cellStyle name="40% - Cor2" xfId="25" builtinId="35" customBuiltin="1"/>
    <cellStyle name="40% - Cor2 2" xfId="52"/>
    <cellStyle name="40% - Cor3" xfId="29" builtinId="39" customBuiltin="1"/>
    <cellStyle name="40% - Cor3 2" xfId="54"/>
    <cellStyle name="40% - Cor4" xfId="33" builtinId="43" customBuiltin="1"/>
    <cellStyle name="40% - Cor4 2" xfId="56"/>
    <cellStyle name="40% - Cor5" xfId="37" builtinId="47" customBuiltin="1"/>
    <cellStyle name="40% - Cor5 2" xfId="58"/>
    <cellStyle name="40% - Cor6" xfId="41" builtinId="51" customBuiltin="1"/>
    <cellStyle name="40% - Cor6 2" xfId="60"/>
    <cellStyle name="60% - Cor1" xfId="22" builtinId="32" customBuiltin="1"/>
    <cellStyle name="60% - Cor2" xfId="26" builtinId="36" customBuiltin="1"/>
    <cellStyle name="60% - Cor3" xfId="30" builtinId="40" customBuiltin="1"/>
    <cellStyle name="60% - Cor4" xfId="34" builtinId="44" customBuiltin="1"/>
    <cellStyle name="60% - Cor5" xfId="38" builtinId="48" customBuiltin="1"/>
    <cellStyle name="60% - Cor6" xfId="42" builtinId="52" customBuiltin="1"/>
    <cellStyle name="Cabeçalho 1" xfId="4" builtinId="16" customBuiltin="1"/>
    <cellStyle name="Cabeçalho 2" xfId="5" builtinId="17" customBuiltin="1"/>
    <cellStyle name="Cabeçalho 3" xfId="6" builtinId="18" customBuiltin="1"/>
    <cellStyle name="Cabeçalho 4" xfId="7" builtinId="19" customBuiltin="1"/>
    <cellStyle name="Cálculo" xfId="13" builtinId="22" customBuiltin="1"/>
    <cellStyle name="Célula Ligada" xfId="14" builtinId="24" customBuiltin="1"/>
    <cellStyle name="Cor1" xfId="19" builtinId="29" customBuiltin="1"/>
    <cellStyle name="Cor2" xfId="23" builtinId="33" customBuiltin="1"/>
    <cellStyle name="Cor3" xfId="27" builtinId="37" customBuiltin="1"/>
    <cellStyle name="Cor4" xfId="31" builtinId="41" customBuiltin="1"/>
    <cellStyle name="Cor5" xfId="35" builtinId="45" customBuiltin="1"/>
    <cellStyle name="Cor6" xfId="39" builtinId="49" customBuiltin="1"/>
    <cellStyle name="Correto" xfId="8" builtinId="26" customBuiltin="1"/>
    <cellStyle name="Entrada" xfId="11" builtinId="20" customBuiltin="1"/>
    <cellStyle name="Incorreto" xfId="9" builtinId="27" customBuiltin="1"/>
    <cellStyle name="Neutro" xfId="10" builtinId="28" customBuiltin="1"/>
    <cellStyle name="Normal" xfId="0" builtinId="0"/>
    <cellStyle name="Normal 2" xfId="1"/>
    <cellStyle name="Normal 2 2" xfId="47"/>
    <cellStyle name="Normal 3" xfId="2"/>
    <cellStyle name="Normal 3 2" xfId="48"/>
    <cellStyle name="Normal 4" xfId="43"/>
    <cellStyle name="Normal 4 2" xfId="61"/>
    <cellStyle name="Normal 5" xfId="45"/>
    <cellStyle name="Normal_Folha1" xfId="46"/>
    <cellStyle name="Nota 2" xfId="44"/>
    <cellStyle name="Nota 2 2" xfId="62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otal" xfId="18" builtinId="25" customBuiltin="1"/>
    <cellStyle name="Verificar Célula" xfId="1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zoomScaleNormal="100" zoomScaleSheetLayoutView="100" workbookViewId="0">
      <pane ySplit="1" topLeftCell="A56" activePane="bottomLeft" state="frozen"/>
      <selection pane="bottomLeft" activeCell="A44" sqref="A44"/>
    </sheetView>
  </sheetViews>
  <sheetFormatPr defaultColWidth="9.140625" defaultRowHeight="15" x14ac:dyDescent="0.25"/>
  <cols>
    <col min="1" max="1" width="7.7109375" style="23" customWidth="1"/>
    <col min="2" max="2" width="9.140625" style="23" customWidth="1"/>
    <col min="3" max="3" width="11" style="23" customWidth="1"/>
    <col min="4" max="4" width="21.7109375" style="24" bestFit="1" customWidth="1"/>
    <col min="5" max="5" width="12.7109375" style="23" customWidth="1"/>
    <col min="6" max="6" width="7.7109375" style="23" bestFit="1" customWidth="1"/>
    <col min="7" max="7" width="4.5703125" style="23" customWidth="1"/>
    <col min="8" max="8" width="59.28515625" style="30" customWidth="1"/>
    <col min="9" max="16384" width="9.140625" style="22"/>
  </cols>
  <sheetData>
    <row r="1" spans="1:9" ht="18" customHeight="1" x14ac:dyDescent="0.25">
      <c r="A1" s="27"/>
      <c r="B1" s="28"/>
      <c r="C1" s="28"/>
      <c r="D1" s="26" t="s">
        <v>13</v>
      </c>
      <c r="E1" s="28"/>
      <c r="F1" s="28"/>
      <c r="G1" s="28"/>
      <c r="H1" s="29"/>
    </row>
    <row r="2" spans="1:9" ht="31.5" customHeight="1" x14ac:dyDescent="0.25">
      <c r="A2" s="107" t="s">
        <v>19</v>
      </c>
      <c r="B2" s="107"/>
      <c r="C2" s="107"/>
      <c r="D2" s="107"/>
      <c r="E2" s="25"/>
      <c r="F2" s="25"/>
    </row>
    <row r="3" spans="1:9" ht="18.75" customHeight="1" x14ac:dyDescent="0.25">
      <c r="A3" s="69" t="s">
        <v>0</v>
      </c>
      <c r="B3" s="69" t="s">
        <v>1</v>
      </c>
      <c r="C3" s="70" t="s">
        <v>14</v>
      </c>
      <c r="D3" s="69" t="s">
        <v>3</v>
      </c>
      <c r="E3" s="69" t="s">
        <v>4</v>
      </c>
      <c r="F3" s="69" t="s">
        <v>5</v>
      </c>
      <c r="G3" s="70"/>
      <c r="H3" s="69" t="s">
        <v>12</v>
      </c>
    </row>
    <row r="4" spans="1:9" ht="15" customHeight="1" x14ac:dyDescent="0.25">
      <c r="A4" s="41">
        <v>45</v>
      </c>
      <c r="B4" s="41">
        <v>104125</v>
      </c>
      <c r="C4" s="42" t="s">
        <v>14</v>
      </c>
      <c r="D4" s="43" t="s">
        <v>24</v>
      </c>
      <c r="E4" s="44">
        <v>39944</v>
      </c>
      <c r="F4" s="41" t="s">
        <v>11</v>
      </c>
      <c r="G4" s="42"/>
      <c r="H4" s="43" t="s">
        <v>41</v>
      </c>
    </row>
    <row r="5" spans="1:9" ht="15" customHeight="1" x14ac:dyDescent="0.25">
      <c r="A5" s="41">
        <v>917</v>
      </c>
      <c r="B5" s="41">
        <v>104029</v>
      </c>
      <c r="C5" s="42" t="s">
        <v>14</v>
      </c>
      <c r="D5" s="43" t="s">
        <v>25</v>
      </c>
      <c r="E5" s="44">
        <v>39584</v>
      </c>
      <c r="F5" s="41" t="s">
        <v>18</v>
      </c>
      <c r="G5" s="42"/>
      <c r="H5" s="43" t="s">
        <v>41</v>
      </c>
    </row>
    <row r="6" spans="1:9" ht="15" customHeight="1" x14ac:dyDescent="0.25">
      <c r="A6" s="41">
        <v>1014</v>
      </c>
      <c r="B6" s="41">
        <v>105807</v>
      </c>
      <c r="C6" s="42" t="s">
        <v>14</v>
      </c>
      <c r="D6" s="43" t="s">
        <v>26</v>
      </c>
      <c r="E6" s="44">
        <v>40791</v>
      </c>
      <c r="F6" s="41" t="s">
        <v>18</v>
      </c>
      <c r="G6" s="42"/>
      <c r="H6" s="43" t="s">
        <v>41</v>
      </c>
    </row>
    <row r="7" spans="1:9" ht="15" customHeight="1" x14ac:dyDescent="0.25">
      <c r="A7" s="45"/>
      <c r="B7" s="45"/>
      <c r="C7" s="12"/>
      <c r="D7" s="46"/>
      <c r="E7" s="47"/>
      <c r="F7" s="45"/>
      <c r="G7" s="12"/>
      <c r="H7" s="48"/>
    </row>
    <row r="8" spans="1:9" ht="15" customHeight="1" x14ac:dyDescent="0.25">
      <c r="A8" s="41">
        <v>167</v>
      </c>
      <c r="B8" s="41">
        <v>103871</v>
      </c>
      <c r="C8" s="42" t="s">
        <v>14</v>
      </c>
      <c r="D8" s="43" t="s">
        <v>46</v>
      </c>
      <c r="E8" s="44">
        <v>39515</v>
      </c>
      <c r="F8" s="41" t="s">
        <v>18</v>
      </c>
      <c r="G8" s="42"/>
      <c r="H8" s="49" t="s">
        <v>55</v>
      </c>
    </row>
    <row r="9" spans="1:9" ht="15" customHeight="1" x14ac:dyDescent="0.25">
      <c r="A9" s="41">
        <v>1026</v>
      </c>
      <c r="B9" s="41">
        <v>105697</v>
      </c>
      <c r="C9" s="42" t="s">
        <v>14</v>
      </c>
      <c r="D9" s="43" t="s">
        <v>47</v>
      </c>
      <c r="E9" s="44">
        <v>41264</v>
      </c>
      <c r="F9" s="41" t="s">
        <v>11</v>
      </c>
      <c r="G9" s="42"/>
      <c r="H9" s="49" t="s">
        <v>55</v>
      </c>
    </row>
    <row r="10" spans="1:9" ht="15" customHeight="1" x14ac:dyDescent="0.25">
      <c r="A10" s="41">
        <v>554</v>
      </c>
      <c r="B10" s="41">
        <v>103873</v>
      </c>
      <c r="C10" s="42" t="s">
        <v>14</v>
      </c>
      <c r="D10" s="43" t="s">
        <v>48</v>
      </c>
      <c r="E10" s="44">
        <v>40326</v>
      </c>
      <c r="F10" s="41" t="s">
        <v>18</v>
      </c>
      <c r="G10" s="42"/>
      <c r="H10" s="49" t="s">
        <v>55</v>
      </c>
    </row>
    <row r="11" spans="1:9" ht="15" customHeight="1" x14ac:dyDescent="0.25">
      <c r="A11" s="50"/>
      <c r="B11" s="50"/>
      <c r="C11" s="51"/>
      <c r="D11" s="50"/>
      <c r="E11" s="50"/>
      <c r="F11" s="50"/>
      <c r="G11" s="51"/>
      <c r="H11" s="52"/>
    </row>
    <row r="12" spans="1:9" ht="15" customHeight="1" x14ac:dyDescent="0.25">
      <c r="A12" s="53">
        <v>152</v>
      </c>
      <c r="B12" s="53">
        <v>104889</v>
      </c>
      <c r="C12" s="42" t="s">
        <v>14</v>
      </c>
      <c r="D12" s="49" t="s">
        <v>58</v>
      </c>
      <c r="E12" s="54" t="s">
        <v>59</v>
      </c>
      <c r="F12" s="53" t="s">
        <v>18</v>
      </c>
      <c r="G12" s="42"/>
      <c r="H12" s="55" t="s">
        <v>86</v>
      </c>
    </row>
    <row r="13" spans="1:9" ht="15" customHeight="1" x14ac:dyDescent="0.25">
      <c r="A13" s="53">
        <v>5503</v>
      </c>
      <c r="B13" s="53">
        <v>105123</v>
      </c>
      <c r="C13" s="42" t="s">
        <v>14</v>
      </c>
      <c r="D13" s="49" t="s">
        <v>60</v>
      </c>
      <c r="E13" s="54">
        <v>40747</v>
      </c>
      <c r="F13" s="54" t="s">
        <v>11</v>
      </c>
      <c r="G13" s="42"/>
      <c r="H13" s="55" t="s">
        <v>86</v>
      </c>
    </row>
    <row r="14" spans="1:9" ht="15" customHeight="1" x14ac:dyDescent="0.25">
      <c r="A14" s="53">
        <v>64</v>
      </c>
      <c r="B14" s="56">
        <v>103202</v>
      </c>
      <c r="C14" s="42" t="s">
        <v>14</v>
      </c>
      <c r="D14" s="49" t="s">
        <v>61</v>
      </c>
      <c r="E14" s="54">
        <v>39504</v>
      </c>
      <c r="F14" s="54" t="s">
        <v>18</v>
      </c>
      <c r="G14" s="42"/>
      <c r="H14" s="55" t="s">
        <v>86</v>
      </c>
    </row>
    <row r="15" spans="1:9" ht="15" customHeight="1" x14ac:dyDescent="0.25">
      <c r="A15" s="50"/>
      <c r="B15" s="50"/>
      <c r="C15" s="51"/>
      <c r="D15" s="52"/>
      <c r="E15" s="50"/>
      <c r="F15" s="50"/>
      <c r="G15" s="51"/>
      <c r="H15" s="52"/>
    </row>
    <row r="16" spans="1:9" ht="15" customHeight="1" x14ac:dyDescent="0.25">
      <c r="A16" s="53">
        <v>5514</v>
      </c>
      <c r="B16" s="57">
        <v>105124</v>
      </c>
      <c r="C16" s="42" t="s">
        <v>14</v>
      </c>
      <c r="D16" s="49" t="s">
        <v>104</v>
      </c>
      <c r="E16" s="54">
        <v>40775</v>
      </c>
      <c r="F16" s="54" t="s">
        <v>18</v>
      </c>
      <c r="G16" s="42"/>
      <c r="H16" s="55" t="s">
        <v>87</v>
      </c>
      <c r="I16" s="22">
        <v>615</v>
      </c>
    </row>
    <row r="17" spans="1:9" ht="15" customHeight="1" x14ac:dyDescent="0.25">
      <c r="A17" s="53">
        <v>5503</v>
      </c>
      <c r="B17" s="53">
        <v>105122</v>
      </c>
      <c r="C17" s="42" t="s">
        <v>14</v>
      </c>
      <c r="D17" s="49" t="s">
        <v>62</v>
      </c>
      <c r="E17" s="54">
        <v>40830</v>
      </c>
      <c r="F17" s="54" t="s">
        <v>18</v>
      </c>
      <c r="G17" s="42"/>
      <c r="H17" s="55" t="s">
        <v>87</v>
      </c>
      <c r="I17" s="22">
        <v>613</v>
      </c>
    </row>
    <row r="18" spans="1:9" ht="15" customHeight="1" x14ac:dyDescent="0.25">
      <c r="A18" s="53">
        <v>1090</v>
      </c>
      <c r="B18" s="53">
        <v>105887</v>
      </c>
      <c r="C18" s="42" t="s">
        <v>14</v>
      </c>
      <c r="D18" s="49" t="s">
        <v>63</v>
      </c>
      <c r="E18" s="54">
        <v>40874</v>
      </c>
      <c r="F18" s="54" t="s">
        <v>18</v>
      </c>
      <c r="G18" s="42"/>
      <c r="H18" s="55" t="s">
        <v>87</v>
      </c>
    </row>
    <row r="19" spans="1:9" ht="15" customHeight="1" x14ac:dyDescent="0.25">
      <c r="A19" s="45"/>
      <c r="B19" s="45"/>
      <c r="C19" s="12"/>
      <c r="D19" s="46"/>
      <c r="E19" s="47"/>
      <c r="F19" s="45"/>
      <c r="G19" s="12"/>
      <c r="H19" s="46"/>
    </row>
    <row r="20" spans="1:9" ht="15" customHeight="1" x14ac:dyDescent="0.25">
      <c r="A20" s="53">
        <v>1375</v>
      </c>
      <c r="B20" s="53">
        <v>105491</v>
      </c>
      <c r="C20" s="42" t="s">
        <v>14</v>
      </c>
      <c r="D20" s="49" t="s">
        <v>64</v>
      </c>
      <c r="E20" s="54">
        <v>39949</v>
      </c>
      <c r="F20" s="54" t="s">
        <v>18</v>
      </c>
      <c r="G20" s="58"/>
      <c r="H20" s="55" t="s">
        <v>87</v>
      </c>
    </row>
    <row r="21" spans="1:9" ht="15" customHeight="1" x14ac:dyDescent="0.25">
      <c r="A21" s="53">
        <v>201</v>
      </c>
      <c r="B21" s="53">
        <v>104184</v>
      </c>
      <c r="C21" s="42" t="s">
        <v>14</v>
      </c>
      <c r="D21" s="49" t="s">
        <v>65</v>
      </c>
      <c r="E21" s="54">
        <v>40117</v>
      </c>
      <c r="F21" s="54" t="s">
        <v>18</v>
      </c>
      <c r="G21" s="58"/>
      <c r="H21" s="55" t="s">
        <v>87</v>
      </c>
    </row>
    <row r="22" spans="1:9" ht="15" customHeight="1" x14ac:dyDescent="0.25">
      <c r="A22" s="53">
        <v>681</v>
      </c>
      <c r="B22" s="56">
        <v>105151</v>
      </c>
      <c r="C22" s="42" t="s">
        <v>14</v>
      </c>
      <c r="D22" s="49" t="s">
        <v>93</v>
      </c>
      <c r="E22" s="54">
        <v>40097</v>
      </c>
      <c r="F22" s="54" t="s">
        <v>18</v>
      </c>
      <c r="G22" s="58"/>
      <c r="H22" s="55" t="s">
        <v>87</v>
      </c>
    </row>
    <row r="23" spans="1:9" ht="15" customHeight="1" x14ac:dyDescent="0.25">
      <c r="A23" s="59"/>
      <c r="B23" s="60"/>
      <c r="C23" s="12"/>
      <c r="D23" s="61"/>
      <c r="E23" s="60"/>
      <c r="F23" s="60"/>
      <c r="G23" s="62"/>
      <c r="H23" s="63"/>
    </row>
    <row r="24" spans="1:9" ht="15" customHeight="1" x14ac:dyDescent="0.25">
      <c r="A24" s="53"/>
      <c r="B24" s="53"/>
      <c r="C24" s="42" t="s">
        <v>14</v>
      </c>
      <c r="D24" s="49" t="s">
        <v>66</v>
      </c>
      <c r="E24" s="54"/>
      <c r="F24" s="54" t="s">
        <v>11</v>
      </c>
      <c r="G24" s="58"/>
      <c r="H24" s="55" t="s">
        <v>87</v>
      </c>
    </row>
    <row r="25" spans="1:9" ht="15" customHeight="1" x14ac:dyDescent="0.25">
      <c r="A25" s="53">
        <v>1154</v>
      </c>
      <c r="B25" s="53">
        <v>105989</v>
      </c>
      <c r="C25" s="42" t="s">
        <v>14</v>
      </c>
      <c r="D25" s="64" t="s">
        <v>67</v>
      </c>
      <c r="E25" s="65">
        <v>40002</v>
      </c>
      <c r="F25" s="65" t="s">
        <v>18</v>
      </c>
      <c r="G25" s="58"/>
      <c r="H25" s="55" t="s">
        <v>87</v>
      </c>
    </row>
    <row r="26" spans="1:9" ht="15" customHeight="1" x14ac:dyDescent="0.25">
      <c r="A26" s="53">
        <v>1262</v>
      </c>
      <c r="B26" s="53">
        <v>106200</v>
      </c>
      <c r="C26" s="42" t="s">
        <v>14</v>
      </c>
      <c r="D26" s="49" t="s">
        <v>68</v>
      </c>
      <c r="E26" s="54">
        <v>40938</v>
      </c>
      <c r="F26" s="65" t="s">
        <v>18</v>
      </c>
      <c r="G26" s="58"/>
      <c r="H26" s="55" t="s">
        <v>87</v>
      </c>
    </row>
    <row r="27" spans="1:9" ht="15" customHeight="1" x14ac:dyDescent="0.25">
      <c r="A27" s="45"/>
      <c r="B27" s="45"/>
      <c r="C27" s="62"/>
      <c r="D27" s="46"/>
      <c r="E27" s="47"/>
      <c r="F27" s="45"/>
      <c r="G27" s="62"/>
      <c r="H27" s="63"/>
    </row>
    <row r="28" spans="1:9" ht="15" customHeight="1" x14ac:dyDescent="0.25">
      <c r="A28" s="99">
        <v>170</v>
      </c>
      <c r="B28" s="99">
        <v>104886</v>
      </c>
      <c r="C28" s="100" t="s">
        <v>14</v>
      </c>
      <c r="D28" s="103" t="s">
        <v>40</v>
      </c>
      <c r="E28" s="102">
        <v>38958</v>
      </c>
      <c r="F28" s="99" t="s">
        <v>11</v>
      </c>
      <c r="G28" s="100"/>
      <c r="H28" s="103" t="s">
        <v>106</v>
      </c>
    </row>
    <row r="29" spans="1:9" ht="15" customHeight="1" x14ac:dyDescent="0.25">
      <c r="A29" s="99">
        <v>565</v>
      </c>
      <c r="B29" s="99">
        <v>104450</v>
      </c>
      <c r="C29" s="100" t="s">
        <v>14</v>
      </c>
      <c r="D29" s="103" t="s">
        <v>39</v>
      </c>
      <c r="E29" s="102">
        <v>38859</v>
      </c>
      <c r="F29" s="99" t="s">
        <v>18</v>
      </c>
      <c r="G29" s="100"/>
      <c r="H29" s="103" t="s">
        <v>106</v>
      </c>
    </row>
    <row r="30" spans="1:9" ht="15" customHeight="1" x14ac:dyDescent="0.25">
      <c r="A30" s="99">
        <v>1057</v>
      </c>
      <c r="B30" s="99">
        <v>105807</v>
      </c>
      <c r="C30" s="100" t="s">
        <v>14</v>
      </c>
      <c r="D30" s="101" t="s">
        <v>105</v>
      </c>
      <c r="E30" s="102">
        <v>41137</v>
      </c>
      <c r="F30" s="99" t="s">
        <v>18</v>
      </c>
      <c r="G30" s="100"/>
      <c r="H30" s="103" t="s">
        <v>106</v>
      </c>
    </row>
    <row r="31" spans="1:9" ht="15" customHeight="1" x14ac:dyDescent="0.25">
      <c r="A31" s="45"/>
      <c r="B31" s="45"/>
      <c r="C31" s="62"/>
      <c r="D31" s="46"/>
      <c r="E31" s="47"/>
      <c r="F31" s="45"/>
      <c r="G31" s="62"/>
      <c r="H31" s="63"/>
    </row>
    <row r="32" spans="1:9" ht="34.5" customHeight="1" x14ac:dyDescent="0.25">
      <c r="A32" s="107" t="s">
        <v>23</v>
      </c>
      <c r="B32" s="107"/>
      <c r="C32" s="107"/>
      <c r="D32" s="107"/>
      <c r="E32" s="107"/>
      <c r="F32" s="107"/>
      <c r="G32" s="107"/>
      <c r="H32" s="107"/>
    </row>
    <row r="33" spans="1:8" ht="15" customHeight="1" x14ac:dyDescent="0.25">
      <c r="A33" s="69" t="s">
        <v>0</v>
      </c>
      <c r="B33" s="69" t="s">
        <v>1</v>
      </c>
      <c r="C33" s="70"/>
      <c r="D33" s="69" t="s">
        <v>3</v>
      </c>
      <c r="E33" s="69" t="s">
        <v>4</v>
      </c>
      <c r="F33" s="69" t="s">
        <v>5</v>
      </c>
      <c r="G33" s="70"/>
      <c r="H33" s="71" t="s">
        <v>17</v>
      </c>
    </row>
    <row r="34" spans="1:8" ht="15" customHeight="1" x14ac:dyDescent="0.25">
      <c r="A34" s="41">
        <v>328</v>
      </c>
      <c r="B34" s="41">
        <v>103416</v>
      </c>
      <c r="C34" s="42" t="s">
        <v>15</v>
      </c>
      <c r="D34" s="43" t="s">
        <v>27</v>
      </c>
      <c r="E34" s="44">
        <v>38117</v>
      </c>
      <c r="F34" s="41" t="s">
        <v>18</v>
      </c>
      <c r="G34" s="42"/>
      <c r="H34" s="43" t="s">
        <v>42</v>
      </c>
    </row>
    <row r="35" spans="1:8" ht="15" customHeight="1" x14ac:dyDescent="0.25">
      <c r="A35" s="41">
        <v>891</v>
      </c>
      <c r="B35" s="41">
        <v>101938</v>
      </c>
      <c r="C35" s="42" t="s">
        <v>15</v>
      </c>
      <c r="D35" s="43" t="s">
        <v>28</v>
      </c>
      <c r="E35" s="44">
        <v>38178</v>
      </c>
      <c r="F35" s="41" t="s">
        <v>18</v>
      </c>
      <c r="G35" s="42"/>
      <c r="H35" s="43" t="s">
        <v>42</v>
      </c>
    </row>
    <row r="36" spans="1:8" ht="15" customHeight="1" x14ac:dyDescent="0.25">
      <c r="A36" s="41">
        <v>708</v>
      </c>
      <c r="B36" s="41">
        <v>105160</v>
      </c>
      <c r="C36" s="42" t="s">
        <v>15</v>
      </c>
      <c r="D36" s="43" t="s">
        <v>29</v>
      </c>
      <c r="E36" s="44">
        <v>39424</v>
      </c>
      <c r="F36" s="41" t="s">
        <v>11</v>
      </c>
      <c r="G36" s="42"/>
      <c r="H36" s="43" t="s">
        <v>42</v>
      </c>
    </row>
    <row r="37" spans="1:8" ht="15" customHeight="1" x14ac:dyDescent="0.25">
      <c r="A37" s="72"/>
      <c r="B37" s="72"/>
      <c r="C37" s="73"/>
      <c r="D37" s="74"/>
      <c r="E37" s="75"/>
      <c r="F37" s="72"/>
      <c r="G37" s="73"/>
      <c r="H37" s="76"/>
    </row>
    <row r="38" spans="1:8" ht="15" customHeight="1" x14ac:dyDescent="0.25">
      <c r="A38" s="41">
        <v>331</v>
      </c>
      <c r="B38" s="41">
        <v>103417</v>
      </c>
      <c r="C38" s="42" t="s">
        <v>15</v>
      </c>
      <c r="D38" s="43" t="s">
        <v>30</v>
      </c>
      <c r="E38" s="44">
        <v>39311</v>
      </c>
      <c r="F38" s="41" t="s">
        <v>11</v>
      </c>
      <c r="G38" s="42"/>
      <c r="H38" s="43" t="s">
        <v>43</v>
      </c>
    </row>
    <row r="39" spans="1:8" ht="15" customHeight="1" x14ac:dyDescent="0.25">
      <c r="A39" s="41">
        <v>12</v>
      </c>
      <c r="B39" s="41">
        <v>101940</v>
      </c>
      <c r="C39" s="42" t="s">
        <v>15</v>
      </c>
      <c r="D39" s="43" t="s">
        <v>34</v>
      </c>
      <c r="E39" s="44">
        <v>38942</v>
      </c>
      <c r="F39" s="41" t="s">
        <v>18</v>
      </c>
      <c r="G39" s="42"/>
      <c r="H39" s="43" t="s">
        <v>43</v>
      </c>
    </row>
    <row r="40" spans="1:8" ht="15" customHeight="1" x14ac:dyDescent="0.25">
      <c r="A40" s="41">
        <v>73</v>
      </c>
      <c r="B40" s="41">
        <v>101936</v>
      </c>
      <c r="C40" s="42" t="s">
        <v>15</v>
      </c>
      <c r="D40" s="43" t="s">
        <v>32</v>
      </c>
      <c r="E40" s="44">
        <v>38977</v>
      </c>
      <c r="F40" s="41" t="s">
        <v>18</v>
      </c>
      <c r="G40" s="42"/>
      <c r="H40" s="43" t="s">
        <v>43</v>
      </c>
    </row>
    <row r="41" spans="1:8" ht="15" customHeight="1" x14ac:dyDescent="0.25">
      <c r="A41" s="77"/>
      <c r="B41" s="77"/>
      <c r="C41" s="78"/>
      <c r="D41" s="79"/>
      <c r="E41" s="80"/>
      <c r="F41" s="77"/>
      <c r="G41" s="78"/>
      <c r="H41" s="81"/>
    </row>
    <row r="42" spans="1:8" ht="15" customHeight="1" x14ac:dyDescent="0.25">
      <c r="A42" s="41">
        <v>732</v>
      </c>
      <c r="B42" s="41">
        <v>104562</v>
      </c>
      <c r="C42" s="42" t="s">
        <v>15</v>
      </c>
      <c r="D42" s="43" t="s">
        <v>33</v>
      </c>
      <c r="E42" s="44">
        <v>39308</v>
      </c>
      <c r="F42" s="41" t="s">
        <v>11</v>
      </c>
      <c r="G42" s="42"/>
      <c r="H42" s="43" t="s">
        <v>44</v>
      </c>
    </row>
    <row r="43" spans="1:8" ht="15" customHeight="1" x14ac:dyDescent="0.25">
      <c r="A43" s="41">
        <v>43</v>
      </c>
      <c r="B43" s="41">
        <v>104124</v>
      </c>
      <c r="C43" s="42" t="s">
        <v>15</v>
      </c>
      <c r="D43" s="43" t="s">
        <v>31</v>
      </c>
      <c r="E43" s="44">
        <v>38174</v>
      </c>
      <c r="F43" s="12" t="s">
        <v>18</v>
      </c>
      <c r="G43" s="42"/>
      <c r="H43" s="43" t="s">
        <v>44</v>
      </c>
    </row>
    <row r="44" spans="1:8" ht="15" customHeight="1" x14ac:dyDescent="0.25">
      <c r="A44" s="41">
        <v>189</v>
      </c>
      <c r="B44" s="41">
        <v>104890</v>
      </c>
      <c r="C44" s="42" t="s">
        <v>15</v>
      </c>
      <c r="D44" s="43" t="s">
        <v>35</v>
      </c>
      <c r="E44" s="44">
        <v>39368</v>
      </c>
      <c r="F44" s="41" t="s">
        <v>11</v>
      </c>
      <c r="G44" s="42"/>
      <c r="H44" s="43" t="s">
        <v>44</v>
      </c>
    </row>
    <row r="45" spans="1:8" ht="15" customHeight="1" x14ac:dyDescent="0.25">
      <c r="A45" s="82"/>
      <c r="B45" s="82"/>
      <c r="C45" s="12"/>
      <c r="D45" s="83"/>
      <c r="E45" s="84"/>
      <c r="F45" s="82"/>
      <c r="G45" s="12"/>
      <c r="H45" s="85"/>
    </row>
    <row r="46" spans="1:8" ht="15" customHeight="1" x14ac:dyDescent="0.25">
      <c r="A46" s="41">
        <v>802</v>
      </c>
      <c r="B46" s="41">
        <v>102281</v>
      </c>
      <c r="C46" s="42" t="s">
        <v>15</v>
      </c>
      <c r="D46" s="43" t="s">
        <v>36</v>
      </c>
      <c r="E46" s="44">
        <v>39363</v>
      </c>
      <c r="F46" s="41" t="s">
        <v>18</v>
      </c>
      <c r="G46" s="42"/>
      <c r="H46" s="43" t="s">
        <v>45</v>
      </c>
    </row>
    <row r="47" spans="1:8" ht="15" customHeight="1" x14ac:dyDescent="0.25">
      <c r="A47" s="41">
        <v>1070</v>
      </c>
      <c r="B47" s="41">
        <v>105821</v>
      </c>
      <c r="C47" s="42" t="s">
        <v>15</v>
      </c>
      <c r="D47" s="43" t="s">
        <v>37</v>
      </c>
      <c r="E47" s="44">
        <v>39083</v>
      </c>
      <c r="F47" s="41" t="s">
        <v>11</v>
      </c>
      <c r="G47" s="42"/>
      <c r="H47" s="43" t="s">
        <v>45</v>
      </c>
    </row>
    <row r="48" spans="1:8" ht="15" customHeight="1" x14ac:dyDescent="0.25">
      <c r="A48" s="41">
        <v>188</v>
      </c>
      <c r="B48" s="41">
        <v>104887</v>
      </c>
      <c r="C48" s="42" t="s">
        <v>15</v>
      </c>
      <c r="D48" s="43" t="s">
        <v>38</v>
      </c>
      <c r="E48" s="44">
        <v>39322</v>
      </c>
      <c r="F48" s="41" t="s">
        <v>18</v>
      </c>
      <c r="G48" s="42"/>
      <c r="H48" s="43" t="s">
        <v>45</v>
      </c>
    </row>
    <row r="49" spans="1:9" ht="15" customHeight="1" x14ac:dyDescent="0.25">
      <c r="A49" s="82"/>
      <c r="B49" s="82"/>
      <c r="C49" s="12"/>
      <c r="D49" s="83"/>
      <c r="E49" s="84"/>
      <c r="F49" s="82"/>
      <c r="G49" s="12"/>
      <c r="H49" s="85"/>
    </row>
    <row r="50" spans="1:9" ht="15" customHeight="1" x14ac:dyDescent="0.25">
      <c r="A50" s="86">
        <v>1012</v>
      </c>
      <c r="B50" s="86">
        <v>105555</v>
      </c>
      <c r="C50" s="87" t="s">
        <v>15</v>
      </c>
      <c r="D50" s="88" t="s">
        <v>52</v>
      </c>
      <c r="E50" s="89">
        <v>39224</v>
      </c>
      <c r="F50" s="86" t="s">
        <v>11</v>
      </c>
      <c r="G50" s="42"/>
      <c r="H50" s="49" t="s">
        <v>56</v>
      </c>
    </row>
    <row r="51" spans="1:9" ht="15" customHeight="1" x14ac:dyDescent="0.25">
      <c r="A51" s="41">
        <v>1532</v>
      </c>
      <c r="B51" s="41">
        <v>104439</v>
      </c>
      <c r="C51" s="42" t="s">
        <v>15</v>
      </c>
      <c r="D51" s="43" t="s">
        <v>50</v>
      </c>
      <c r="E51" s="44">
        <v>37985</v>
      </c>
      <c r="F51" s="41" t="s">
        <v>18</v>
      </c>
      <c r="G51" s="42"/>
      <c r="H51" s="49" t="s">
        <v>56</v>
      </c>
    </row>
    <row r="52" spans="1:9" ht="15" customHeight="1" x14ac:dyDescent="0.25">
      <c r="A52" s="41">
        <v>1337</v>
      </c>
      <c r="B52" s="41">
        <v>105409</v>
      </c>
      <c r="C52" s="42" t="s">
        <v>15</v>
      </c>
      <c r="D52" s="43" t="s">
        <v>51</v>
      </c>
      <c r="E52" s="44">
        <v>38422</v>
      </c>
      <c r="F52" s="41" t="s">
        <v>18</v>
      </c>
      <c r="G52" s="42"/>
      <c r="H52" s="49" t="s">
        <v>56</v>
      </c>
    </row>
    <row r="53" spans="1:9" ht="15" customHeight="1" x14ac:dyDescent="0.25">
      <c r="A53" s="82"/>
      <c r="B53" s="82"/>
      <c r="C53" s="12"/>
      <c r="D53" s="83"/>
      <c r="E53" s="84"/>
      <c r="F53" s="82"/>
      <c r="G53" s="12"/>
      <c r="H53" s="83"/>
    </row>
    <row r="54" spans="1:9" ht="15" customHeight="1" x14ac:dyDescent="0.25">
      <c r="A54" s="86">
        <v>851</v>
      </c>
      <c r="B54" s="86">
        <v>102043</v>
      </c>
      <c r="C54" s="87" t="s">
        <v>15</v>
      </c>
      <c r="D54" s="88" t="s">
        <v>49</v>
      </c>
      <c r="E54" s="89">
        <v>38202</v>
      </c>
      <c r="F54" s="86" t="s">
        <v>18</v>
      </c>
      <c r="G54" s="58"/>
      <c r="H54" s="49" t="s">
        <v>57</v>
      </c>
    </row>
    <row r="55" spans="1:9" ht="15" customHeight="1" x14ac:dyDescent="0.25">
      <c r="A55" s="41">
        <v>535</v>
      </c>
      <c r="B55" s="41">
        <v>105108</v>
      </c>
      <c r="C55" s="42" t="s">
        <v>15</v>
      </c>
      <c r="D55" s="43" t="s">
        <v>53</v>
      </c>
      <c r="E55" s="44">
        <v>38852</v>
      </c>
      <c r="F55" s="41" t="s">
        <v>18</v>
      </c>
      <c r="G55" s="58"/>
      <c r="H55" s="49" t="s">
        <v>57</v>
      </c>
    </row>
    <row r="56" spans="1:9" ht="15" customHeight="1" x14ac:dyDescent="0.25">
      <c r="A56" s="41">
        <v>143</v>
      </c>
      <c r="B56" s="41">
        <v>103274</v>
      </c>
      <c r="C56" s="42" t="s">
        <v>15</v>
      </c>
      <c r="D56" s="43" t="s">
        <v>54</v>
      </c>
      <c r="E56" s="44">
        <v>38164</v>
      </c>
      <c r="F56" s="41" t="s">
        <v>11</v>
      </c>
      <c r="G56" s="58"/>
      <c r="H56" s="49" t="s">
        <v>57</v>
      </c>
    </row>
    <row r="57" spans="1:9" ht="15" customHeight="1" x14ac:dyDescent="0.25">
      <c r="A57" s="82"/>
      <c r="B57" s="82"/>
      <c r="C57" s="12"/>
      <c r="D57" s="83"/>
      <c r="E57" s="84"/>
      <c r="F57" s="82"/>
      <c r="G57" s="12"/>
      <c r="H57" s="90"/>
    </row>
    <row r="58" spans="1:9" ht="15" customHeight="1" x14ac:dyDescent="0.25">
      <c r="A58" s="53">
        <v>15</v>
      </c>
      <c r="B58" s="57">
        <v>101659</v>
      </c>
      <c r="C58" s="42" t="s">
        <v>15</v>
      </c>
      <c r="D58" s="49" t="s">
        <v>69</v>
      </c>
      <c r="E58" s="54">
        <v>38003</v>
      </c>
      <c r="F58" s="54" t="s">
        <v>18</v>
      </c>
      <c r="G58" s="42"/>
      <c r="H58" s="55" t="s">
        <v>88</v>
      </c>
    </row>
    <row r="59" spans="1:9" ht="15" customHeight="1" x14ac:dyDescent="0.25">
      <c r="A59" s="53">
        <v>1674</v>
      </c>
      <c r="B59" s="57">
        <v>105119</v>
      </c>
      <c r="C59" s="42" t="s">
        <v>15</v>
      </c>
      <c r="D59" s="49" t="s">
        <v>70</v>
      </c>
      <c r="E59" s="54">
        <v>37886</v>
      </c>
      <c r="F59" s="54" t="s">
        <v>18</v>
      </c>
      <c r="G59" s="42"/>
      <c r="H59" s="55" t="s">
        <v>88</v>
      </c>
    </row>
    <row r="60" spans="1:9" ht="15" customHeight="1" x14ac:dyDescent="0.25">
      <c r="A60" s="53">
        <v>5518</v>
      </c>
      <c r="B60" s="57">
        <v>101669</v>
      </c>
      <c r="C60" s="42" t="s">
        <v>15</v>
      </c>
      <c r="D60" s="49" t="s">
        <v>71</v>
      </c>
      <c r="E60" s="54">
        <v>38470</v>
      </c>
      <c r="F60" s="54" t="s">
        <v>11</v>
      </c>
      <c r="G60" s="42"/>
      <c r="H60" s="55" t="s">
        <v>88</v>
      </c>
      <c r="I60" s="22">
        <v>242</v>
      </c>
    </row>
    <row r="61" spans="1:9" ht="15" customHeight="1" x14ac:dyDescent="0.25">
      <c r="A61" s="93"/>
      <c r="B61" s="98"/>
      <c r="C61" s="12"/>
      <c r="D61" s="94"/>
      <c r="E61" s="95"/>
      <c r="F61" s="95"/>
      <c r="G61" s="12"/>
      <c r="H61" s="96"/>
    </row>
    <row r="62" spans="1:9" ht="15" customHeight="1" x14ac:dyDescent="0.25">
      <c r="A62" s="93"/>
      <c r="B62" s="98"/>
      <c r="C62" s="12"/>
      <c r="D62" s="94"/>
      <c r="E62" s="95"/>
      <c r="F62" s="95"/>
      <c r="G62" s="12"/>
      <c r="H62" s="96"/>
    </row>
    <row r="63" spans="1:9" ht="15" customHeight="1" x14ac:dyDescent="0.25">
      <c r="A63" s="93"/>
      <c r="B63" s="98"/>
      <c r="C63" s="12"/>
      <c r="D63" s="94"/>
      <c r="E63" s="95"/>
      <c r="F63" s="95"/>
      <c r="G63" s="12"/>
      <c r="H63" s="96"/>
    </row>
    <row r="64" spans="1:9" ht="15" customHeight="1" x14ac:dyDescent="0.25">
      <c r="A64" s="12"/>
      <c r="B64" s="12"/>
      <c r="C64" s="12"/>
      <c r="D64" s="91"/>
      <c r="E64" s="12"/>
      <c r="F64" s="12"/>
      <c r="G64" s="12"/>
      <c r="H64" s="61"/>
    </row>
    <row r="65" spans="1:8" ht="15.75" x14ac:dyDescent="0.25">
      <c r="A65" s="53">
        <v>984</v>
      </c>
      <c r="B65" s="56">
        <v>102410</v>
      </c>
      <c r="C65" s="42" t="s">
        <v>15</v>
      </c>
      <c r="D65" s="49" t="s">
        <v>72</v>
      </c>
      <c r="E65" s="54">
        <v>39342</v>
      </c>
      <c r="F65" s="54" t="s">
        <v>18</v>
      </c>
      <c r="G65" s="42"/>
      <c r="H65" s="55" t="s">
        <v>89</v>
      </c>
    </row>
    <row r="66" spans="1:8" ht="15.75" x14ac:dyDescent="0.25">
      <c r="A66" s="53">
        <v>671</v>
      </c>
      <c r="B66" s="53">
        <v>105150</v>
      </c>
      <c r="C66" s="42" t="s">
        <v>15</v>
      </c>
      <c r="D66" s="49" t="s">
        <v>73</v>
      </c>
      <c r="E66" s="54">
        <v>39043</v>
      </c>
      <c r="F66" s="54" t="s">
        <v>11</v>
      </c>
      <c r="G66" s="42"/>
      <c r="H66" s="55" t="s">
        <v>89</v>
      </c>
    </row>
    <row r="67" spans="1:8" ht="15.75" x14ac:dyDescent="0.25">
      <c r="A67" s="53">
        <v>85</v>
      </c>
      <c r="B67" s="56">
        <v>103226</v>
      </c>
      <c r="C67" s="42" t="s">
        <v>15</v>
      </c>
      <c r="D67" s="49" t="s">
        <v>74</v>
      </c>
      <c r="E67" s="44">
        <v>39035</v>
      </c>
      <c r="F67" s="54" t="s">
        <v>18</v>
      </c>
      <c r="G67" s="42"/>
      <c r="H67" s="55" t="s">
        <v>89</v>
      </c>
    </row>
    <row r="68" spans="1:8" ht="15.75" x14ac:dyDescent="0.25">
      <c r="A68" s="92"/>
      <c r="B68" s="12"/>
      <c r="C68" s="12"/>
      <c r="D68" s="91"/>
      <c r="E68" s="12"/>
      <c r="F68" s="12"/>
      <c r="G68" s="12"/>
      <c r="H68" s="81"/>
    </row>
    <row r="69" spans="1:8" ht="15.75" x14ac:dyDescent="0.25">
      <c r="A69" s="53">
        <v>210</v>
      </c>
      <c r="B69" s="53">
        <v>104185</v>
      </c>
      <c r="C69" s="42" t="s">
        <v>15</v>
      </c>
      <c r="D69" s="49" t="s">
        <v>75</v>
      </c>
      <c r="E69" s="54">
        <v>38917</v>
      </c>
      <c r="F69" s="54" t="s">
        <v>18</v>
      </c>
      <c r="G69" s="42"/>
      <c r="H69" s="55" t="s">
        <v>90</v>
      </c>
    </row>
    <row r="70" spans="1:8" ht="15.75" x14ac:dyDescent="0.25">
      <c r="A70" s="53">
        <v>747</v>
      </c>
      <c r="B70" s="57">
        <v>102409</v>
      </c>
      <c r="C70" s="42" t="s">
        <v>15</v>
      </c>
      <c r="D70" s="49" t="s">
        <v>76</v>
      </c>
      <c r="E70" s="54">
        <v>39021</v>
      </c>
      <c r="F70" s="54" t="s">
        <v>18</v>
      </c>
      <c r="G70" s="42"/>
      <c r="H70" s="55" t="s">
        <v>90</v>
      </c>
    </row>
    <row r="71" spans="1:8" ht="15.75" x14ac:dyDescent="0.25">
      <c r="A71" s="53">
        <v>463</v>
      </c>
      <c r="B71" s="53">
        <v>101681</v>
      </c>
      <c r="C71" s="42" t="s">
        <v>15</v>
      </c>
      <c r="D71" s="49" t="s">
        <v>77</v>
      </c>
      <c r="E71" s="54">
        <v>39271</v>
      </c>
      <c r="F71" s="54" t="s">
        <v>11</v>
      </c>
      <c r="G71" s="42"/>
      <c r="H71" s="55" t="s">
        <v>90</v>
      </c>
    </row>
    <row r="72" spans="1:8" ht="15.75" x14ac:dyDescent="0.25">
      <c r="A72" s="12"/>
      <c r="B72" s="12"/>
      <c r="C72" s="12"/>
      <c r="D72" s="91"/>
      <c r="E72" s="12"/>
      <c r="F72" s="12"/>
      <c r="G72" s="12"/>
      <c r="H72" s="81"/>
    </row>
    <row r="73" spans="1:8" ht="15.75" x14ac:dyDescent="0.25">
      <c r="A73" s="53">
        <v>1071</v>
      </c>
      <c r="B73" s="53">
        <v>105828</v>
      </c>
      <c r="C73" s="42" t="s">
        <v>15</v>
      </c>
      <c r="D73" s="49" t="s">
        <v>78</v>
      </c>
      <c r="E73" s="54">
        <v>38699</v>
      </c>
      <c r="F73" s="54" t="s">
        <v>11</v>
      </c>
      <c r="G73" s="42"/>
      <c r="H73" s="55" t="s">
        <v>91</v>
      </c>
    </row>
    <row r="74" spans="1:8" ht="15.75" x14ac:dyDescent="0.25">
      <c r="A74" s="53">
        <v>62</v>
      </c>
      <c r="B74" s="57">
        <v>103201</v>
      </c>
      <c r="C74" s="42" t="s">
        <v>15</v>
      </c>
      <c r="D74" s="49" t="s">
        <v>79</v>
      </c>
      <c r="E74" s="54">
        <v>38714</v>
      </c>
      <c r="F74" s="54" t="s">
        <v>18</v>
      </c>
      <c r="G74" s="42"/>
      <c r="H74" s="55" t="s">
        <v>91</v>
      </c>
    </row>
    <row r="75" spans="1:8" ht="15.75" x14ac:dyDescent="0.25">
      <c r="A75" s="53">
        <v>685</v>
      </c>
      <c r="B75" s="57">
        <v>105153</v>
      </c>
      <c r="C75" s="42" t="s">
        <v>15</v>
      </c>
      <c r="D75" s="49" t="s">
        <v>80</v>
      </c>
      <c r="E75" s="54">
        <v>38240</v>
      </c>
      <c r="F75" s="54" t="s">
        <v>18</v>
      </c>
      <c r="G75" s="42"/>
      <c r="H75" s="55" t="s">
        <v>91</v>
      </c>
    </row>
    <row r="76" spans="1:8" ht="15.75" x14ac:dyDescent="0.25">
      <c r="A76" s="12"/>
      <c r="B76" s="12"/>
      <c r="C76" s="12"/>
      <c r="D76" s="91"/>
      <c r="E76" s="12"/>
      <c r="F76" s="12"/>
      <c r="G76" s="12"/>
      <c r="H76" s="81"/>
    </row>
    <row r="77" spans="1:8" ht="15.75" x14ac:dyDescent="0.25">
      <c r="A77" s="53">
        <v>1250</v>
      </c>
      <c r="B77" s="53">
        <v>106151</v>
      </c>
      <c r="C77" s="42" t="s">
        <v>15</v>
      </c>
      <c r="D77" s="49" t="s">
        <v>81</v>
      </c>
      <c r="E77" s="54">
        <v>39066</v>
      </c>
      <c r="F77" s="54" t="s">
        <v>11</v>
      </c>
      <c r="G77" s="42"/>
      <c r="H77" s="55" t="s">
        <v>92</v>
      </c>
    </row>
    <row r="78" spans="1:8" ht="15.75" x14ac:dyDescent="0.25">
      <c r="A78" s="53">
        <v>678</v>
      </c>
      <c r="B78" s="53">
        <v>103704</v>
      </c>
      <c r="C78" s="42" t="s">
        <v>15</v>
      </c>
      <c r="D78" s="49" t="s">
        <v>82</v>
      </c>
      <c r="E78" s="54">
        <v>38886</v>
      </c>
      <c r="F78" s="54" t="s">
        <v>18</v>
      </c>
      <c r="G78" s="42"/>
      <c r="H78" s="55" t="s">
        <v>92</v>
      </c>
    </row>
    <row r="79" spans="1:8" ht="15.75" x14ac:dyDescent="0.25">
      <c r="A79" s="53">
        <v>1376</v>
      </c>
      <c r="B79" s="57">
        <v>105492</v>
      </c>
      <c r="C79" s="42" t="s">
        <v>15</v>
      </c>
      <c r="D79" s="49" t="s">
        <v>83</v>
      </c>
      <c r="E79" s="54">
        <v>38051</v>
      </c>
      <c r="F79" s="54" t="s">
        <v>18</v>
      </c>
      <c r="G79" s="42"/>
      <c r="H79" s="55" t="s">
        <v>92</v>
      </c>
    </row>
    <row r="80" spans="1:8" ht="15.75" x14ac:dyDescent="0.25">
      <c r="A80" s="12"/>
      <c r="B80" s="12"/>
      <c r="C80" s="12"/>
      <c r="D80" s="91"/>
      <c r="E80" s="12"/>
      <c r="F80" s="12"/>
      <c r="G80" s="12"/>
      <c r="H80" s="81"/>
    </row>
    <row r="81" spans="1:10" ht="15.75" x14ac:dyDescent="0.25">
      <c r="A81" s="53">
        <v>552</v>
      </c>
      <c r="B81" s="53">
        <v>101694</v>
      </c>
      <c r="C81" s="42" t="s">
        <v>15</v>
      </c>
      <c r="D81" s="49" t="s">
        <v>84</v>
      </c>
      <c r="E81" s="54">
        <v>38985</v>
      </c>
      <c r="F81" s="54" t="s">
        <v>18</v>
      </c>
      <c r="G81" s="42"/>
      <c r="H81" s="55" t="s">
        <v>87</v>
      </c>
    </row>
    <row r="82" spans="1:10" ht="15.75" x14ac:dyDescent="0.25">
      <c r="A82" s="53">
        <v>69</v>
      </c>
      <c r="B82" s="53">
        <v>103222</v>
      </c>
      <c r="C82" s="42" t="s">
        <v>15</v>
      </c>
      <c r="D82" s="49" t="s">
        <v>85</v>
      </c>
      <c r="E82" s="54">
        <v>39331</v>
      </c>
      <c r="F82" s="54" t="s">
        <v>18</v>
      </c>
      <c r="G82" s="42"/>
      <c r="H82" s="55" t="s">
        <v>87</v>
      </c>
    </row>
    <row r="83" spans="1:10" ht="15.75" x14ac:dyDescent="0.25">
      <c r="A83" s="53"/>
      <c r="B83" s="53"/>
      <c r="C83" s="42" t="s">
        <v>15</v>
      </c>
      <c r="D83" s="49"/>
      <c r="E83" s="54"/>
      <c r="F83" s="54"/>
      <c r="G83" s="42"/>
      <c r="H83" s="55" t="s">
        <v>87</v>
      </c>
    </row>
    <row r="84" spans="1:10" ht="15.75" x14ac:dyDescent="0.25">
      <c r="A84" s="93"/>
      <c r="B84" s="93"/>
      <c r="C84" s="12"/>
      <c r="D84" s="94"/>
      <c r="E84" s="95"/>
      <c r="F84" s="95"/>
      <c r="G84" s="12"/>
      <c r="H84" s="96"/>
    </row>
    <row r="85" spans="1:10" ht="15.75" x14ac:dyDescent="0.25">
      <c r="A85" s="53">
        <v>1661</v>
      </c>
      <c r="B85" s="53">
        <v>105729</v>
      </c>
      <c r="C85" s="42" t="s">
        <v>15</v>
      </c>
      <c r="D85" s="67" t="s">
        <v>94</v>
      </c>
      <c r="E85" s="97">
        <v>37926</v>
      </c>
      <c r="F85" s="66" t="s">
        <v>18</v>
      </c>
      <c r="G85" s="58"/>
      <c r="H85" s="68" t="s">
        <v>97</v>
      </c>
      <c r="J85" s="22" t="s">
        <v>99</v>
      </c>
    </row>
    <row r="86" spans="1:10" ht="15.75" x14ac:dyDescent="0.25">
      <c r="A86" s="53">
        <v>1658</v>
      </c>
      <c r="B86" s="53">
        <v>105726</v>
      </c>
      <c r="C86" s="42" t="s">
        <v>15</v>
      </c>
      <c r="D86" s="67" t="s">
        <v>95</v>
      </c>
      <c r="E86" s="97">
        <v>37586</v>
      </c>
      <c r="F86" s="66" t="s">
        <v>18</v>
      </c>
      <c r="G86" s="58"/>
      <c r="H86" s="68" t="s">
        <v>97</v>
      </c>
      <c r="J86" s="22" t="s">
        <v>101</v>
      </c>
    </row>
    <row r="87" spans="1:10" ht="15.75" x14ac:dyDescent="0.25">
      <c r="A87" s="53">
        <v>1660</v>
      </c>
      <c r="B87" s="53">
        <v>105728</v>
      </c>
      <c r="C87" s="42" t="s">
        <v>15</v>
      </c>
      <c r="D87" s="67" t="s">
        <v>96</v>
      </c>
      <c r="E87" s="97">
        <v>37926</v>
      </c>
      <c r="F87" s="66" t="s">
        <v>18</v>
      </c>
      <c r="G87" s="58"/>
      <c r="H87" s="68" t="s">
        <v>97</v>
      </c>
      <c r="J87" s="22" t="s">
        <v>100</v>
      </c>
    </row>
    <row r="88" spans="1:10" ht="15.75" x14ac:dyDescent="0.25">
      <c r="A88" s="93"/>
      <c r="B88" s="93"/>
      <c r="C88" s="12"/>
      <c r="D88" s="94"/>
      <c r="E88" s="95"/>
      <c r="F88" s="95"/>
      <c r="G88" s="12"/>
      <c r="H88" s="96"/>
    </row>
    <row r="89" spans="1:10" ht="15.75" x14ac:dyDescent="0.25">
      <c r="A89" s="53">
        <v>184</v>
      </c>
      <c r="B89" s="53">
        <v>102540</v>
      </c>
      <c r="C89" s="42" t="s">
        <v>15</v>
      </c>
      <c r="D89" s="67" t="s">
        <v>98</v>
      </c>
      <c r="E89" s="97">
        <v>38798</v>
      </c>
      <c r="F89" s="66" t="s">
        <v>18</v>
      </c>
      <c r="G89" s="58"/>
      <c r="H89" s="68" t="s">
        <v>97</v>
      </c>
      <c r="J89" s="22" t="s">
        <v>99</v>
      </c>
    </row>
    <row r="90" spans="1:10" ht="15.75" x14ac:dyDescent="0.25">
      <c r="A90" s="53">
        <v>365</v>
      </c>
      <c r="B90" s="53">
        <v>104276</v>
      </c>
      <c r="C90" s="42" t="s">
        <v>15</v>
      </c>
      <c r="D90" s="67" t="s">
        <v>102</v>
      </c>
      <c r="E90" s="97">
        <v>38710</v>
      </c>
      <c r="F90" s="66" t="s">
        <v>11</v>
      </c>
      <c r="G90" s="58"/>
      <c r="H90" s="68" t="s">
        <v>97</v>
      </c>
      <c r="J90" s="22" t="s">
        <v>101</v>
      </c>
    </row>
    <row r="91" spans="1:10" ht="15.75" x14ac:dyDescent="0.25">
      <c r="A91" s="53">
        <v>1659</v>
      </c>
      <c r="B91" s="53">
        <v>105727</v>
      </c>
      <c r="C91" s="42" t="s">
        <v>15</v>
      </c>
      <c r="D91" s="67" t="s">
        <v>103</v>
      </c>
      <c r="E91" s="97">
        <v>37926</v>
      </c>
      <c r="F91" s="66" t="s">
        <v>11</v>
      </c>
      <c r="G91" s="58"/>
      <c r="H91" s="68" t="s">
        <v>97</v>
      </c>
      <c r="J91" s="22" t="s">
        <v>100</v>
      </c>
    </row>
  </sheetData>
  <sortState ref="A2:I123">
    <sortCondition descending="1" ref="E2:E123"/>
  </sortState>
  <mergeCells count="3">
    <mergeCell ref="A2:D2"/>
    <mergeCell ref="A32:D32"/>
    <mergeCell ref="E32:H32"/>
  </mergeCells>
  <printOptions horizontalCentered="1"/>
  <pageMargins left="0.35433070866141736" right="0.15748031496062992" top="0.35433070866141736" bottom="0.15748031496062992" header="0.51181102362204722" footer="0.51181102362204722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Y34"/>
  <sheetViews>
    <sheetView tabSelected="1" zoomScaleNormal="100" workbookViewId="0">
      <selection activeCell="L24" sqref="L24"/>
    </sheetView>
  </sheetViews>
  <sheetFormatPr defaultColWidth="9.140625" defaultRowHeight="15.75" x14ac:dyDescent="0.25"/>
  <cols>
    <col min="1" max="1" width="9.140625" style="6"/>
    <col min="2" max="2" width="9.140625" style="13"/>
    <col min="3" max="4" width="9.140625" style="6"/>
    <col min="5" max="5" width="35.85546875" style="6" customWidth="1"/>
    <col min="6" max="6" width="8.140625" style="6" bestFit="1" customWidth="1"/>
    <col min="7" max="7" width="57.5703125" style="6" bestFit="1" customWidth="1"/>
    <col min="8" max="8" width="9.140625" style="2"/>
    <col min="9" max="1013" width="9.140625" style="6"/>
    <col min="1014" max="16384" width="9.140625" style="8"/>
  </cols>
  <sheetData>
    <row r="1" spans="1:1013" ht="18" customHeight="1" x14ac:dyDescent="0.25">
      <c r="A1" s="31" t="s">
        <v>21</v>
      </c>
      <c r="B1" s="32"/>
      <c r="C1" s="33"/>
      <c r="D1" s="33"/>
      <c r="E1" s="31"/>
      <c r="F1" s="31"/>
      <c r="G1" s="31"/>
      <c r="H1" s="34"/>
    </row>
    <row r="2" spans="1:1013" ht="18" customHeight="1" x14ac:dyDescent="0.25">
      <c r="A2" s="31" t="s">
        <v>20</v>
      </c>
      <c r="B2" s="32"/>
      <c r="C2" s="33"/>
      <c r="D2" s="33"/>
      <c r="E2" s="31"/>
      <c r="F2" s="31"/>
      <c r="G2" s="31"/>
      <c r="H2" s="35"/>
    </row>
    <row r="3" spans="1:1013" ht="18" customHeight="1" x14ac:dyDescent="0.25">
      <c r="A3" s="3"/>
      <c r="B3" s="10"/>
      <c r="C3" s="3"/>
      <c r="D3" s="3"/>
      <c r="E3" s="3"/>
      <c r="F3" s="7"/>
      <c r="H3" s="3"/>
    </row>
    <row r="4" spans="1:1013" ht="18" customHeight="1" x14ac:dyDescent="0.25">
      <c r="A4" s="36"/>
      <c r="B4" s="37"/>
      <c r="C4" s="37"/>
      <c r="D4" s="38"/>
      <c r="E4" s="39" t="s">
        <v>13</v>
      </c>
      <c r="F4" s="37"/>
      <c r="G4" s="37"/>
      <c r="H4" s="40"/>
    </row>
    <row r="5" spans="1:1013" ht="18" customHeight="1" x14ac:dyDescent="0.25">
      <c r="A5" s="14" t="s">
        <v>16</v>
      </c>
      <c r="B5" s="14"/>
      <c r="C5" s="14"/>
      <c r="D5" s="14"/>
      <c r="E5" s="14"/>
      <c r="F5" s="14"/>
      <c r="G5" s="14"/>
      <c r="H5" s="14"/>
    </row>
    <row r="6" spans="1:1013" ht="18" customHeight="1" x14ac:dyDescent="0.25">
      <c r="A6" s="4" t="s">
        <v>7</v>
      </c>
      <c r="B6" s="11" t="s">
        <v>0</v>
      </c>
      <c r="C6" s="4" t="s">
        <v>1</v>
      </c>
      <c r="D6" s="4" t="s">
        <v>2</v>
      </c>
      <c r="E6" s="4" t="s">
        <v>3</v>
      </c>
      <c r="F6" s="4" t="s">
        <v>5</v>
      </c>
      <c r="G6" s="4" t="s">
        <v>6</v>
      </c>
      <c r="H6" s="4" t="s">
        <v>8</v>
      </c>
    </row>
    <row r="7" spans="1:1013" ht="18" customHeight="1" x14ac:dyDescent="0.25">
      <c r="A7" s="104"/>
      <c r="B7" s="15">
        <v>1057</v>
      </c>
      <c r="C7" s="104">
        <f>IFERROR((VLOOKUP(B7,INSCRITOS!A:B,2,0)),"")</f>
        <v>105807</v>
      </c>
      <c r="D7" s="104" t="str">
        <f>IFERROR((VLOOKUP(B7,INSCRITOS!A:C,3,0)),"")</f>
        <v>1º Agrup</v>
      </c>
      <c r="E7" s="18" t="str">
        <f>IFERROR((VLOOKUP(B7,INSCRITOS!A:D,4,0)),"")</f>
        <v>Edgar Barata</v>
      </c>
      <c r="F7" s="104" t="str">
        <f>IFERROR((VLOOKUP(B7,INSCRITOS!A:F,6,0)),"")</f>
        <v>M</v>
      </c>
      <c r="G7" s="18" t="str">
        <f>IFERROR((VLOOKUP(B7,INSCRITOS!A:H,8,0)),"")</f>
        <v>Lusitano Setúbal F - EXTRA</v>
      </c>
      <c r="H7" s="16"/>
    </row>
    <row r="8" spans="1:1013" ht="18" customHeight="1" x14ac:dyDescent="0.25">
      <c r="A8" s="104">
        <v>1</v>
      </c>
      <c r="B8" s="15">
        <v>64</v>
      </c>
      <c r="C8" s="104">
        <f>IFERROR((VLOOKUP(B8,INSCRITOS!A:B,2,0)),"")</f>
        <v>103202</v>
      </c>
      <c r="D8" s="104" t="str">
        <f>IFERROR((VLOOKUP(B8,INSCRITOS!A:C,3,0)),"")</f>
        <v>1º Agrup</v>
      </c>
      <c r="E8" s="18" t="str">
        <f>IFERROR((VLOOKUP(B8,INSCRITOS!A:D,4,0)),"")</f>
        <v>Guilherme Marques</v>
      </c>
      <c r="F8" s="104" t="str">
        <f>IFERROR((VLOOKUP(B8,INSCRITOS!A:F,6,0)),"")</f>
        <v>M</v>
      </c>
      <c r="G8" s="18" t="str">
        <f>IFERROR((VLOOKUP(B8,INSCRITOS!A:H,8,0)),"")</f>
        <v>Escola Triatlo Santo António Évora A</v>
      </c>
      <c r="H8" s="16">
        <v>210</v>
      </c>
    </row>
    <row r="9" spans="1:1013" ht="18" customHeight="1" x14ac:dyDescent="0.25">
      <c r="A9" s="104">
        <v>2</v>
      </c>
      <c r="B9" s="15">
        <v>1014</v>
      </c>
      <c r="C9" s="104">
        <f>IFERROR((VLOOKUP(B9,INSCRITOS!A:B,2,0)),"")</f>
        <v>105807</v>
      </c>
      <c r="D9" s="104" t="str">
        <f>IFERROR((VLOOKUP(B9,INSCRITOS!A:C,3,0)),"")</f>
        <v>1º Agrup</v>
      </c>
      <c r="E9" s="18" t="str">
        <f>IFERROR((VLOOKUP(B9,INSCRITOS!A:D,4,0)),"")</f>
        <v>Miguel Borregana</v>
      </c>
      <c r="F9" s="104" t="str">
        <f>IFERROR((VLOOKUP(B9,INSCRITOS!A:F,6,0)),"")</f>
        <v>M</v>
      </c>
      <c r="G9" s="18" t="str">
        <f>IFERROR((VLOOKUP(B9,INSCRITOS!A:H,8,0)),"")</f>
        <v>Lusitano Setúbal A</v>
      </c>
      <c r="H9" s="16">
        <v>190</v>
      </c>
    </row>
    <row r="10" spans="1:1013" ht="18" customHeight="1" x14ac:dyDescent="0.25">
      <c r="A10" s="104">
        <v>3</v>
      </c>
      <c r="B10" s="15">
        <v>5503</v>
      </c>
      <c r="C10" s="104">
        <f>IFERROR((VLOOKUP(B10,INSCRITOS!A:B,2,0)),"")</f>
        <v>105123</v>
      </c>
      <c r="D10" s="104" t="str">
        <f>IFERROR((VLOOKUP(B10,INSCRITOS!A:C,3,0)),"")</f>
        <v>1º Agrup</v>
      </c>
      <c r="E10" s="18" t="str">
        <f>IFERROR((VLOOKUP(B10,INSCRITOS!A:D,4,0)),"")</f>
        <v>Margarida Magro</v>
      </c>
      <c r="F10" s="104" t="str">
        <f>IFERROR((VLOOKUP(B10,INSCRITOS!A:F,6,0)),"")</f>
        <v>F</v>
      </c>
      <c r="G10" s="18" t="str">
        <f>IFERROR((VLOOKUP(B10,INSCRITOS!A:H,8,0)),"")</f>
        <v>Escola Triatlo Santo António Évora A</v>
      </c>
      <c r="H10" s="16">
        <v>180</v>
      </c>
    </row>
    <row r="11" spans="1:1013" ht="18" customHeight="1" x14ac:dyDescent="0.25">
      <c r="A11" s="104">
        <v>4</v>
      </c>
      <c r="B11" s="15">
        <v>554</v>
      </c>
      <c r="C11" s="104">
        <f>IFERROR((VLOOKUP(B11,INSCRITOS!A:B,2,0)),"")</f>
        <v>103873</v>
      </c>
      <c r="D11" s="104" t="str">
        <f>IFERROR((VLOOKUP(B11,INSCRITOS!A:C,3,0)),"")</f>
        <v>1º Agrup</v>
      </c>
      <c r="E11" s="18" t="str">
        <f>IFERROR((VLOOKUP(B11,INSCRITOS!A:D,4,0)),"")</f>
        <v>Alexandre Maquinista</v>
      </c>
      <c r="F11" s="104" t="str">
        <f>IFERROR((VLOOKUP(B11,INSCRITOS!A:F,6,0)),"")</f>
        <v>M</v>
      </c>
      <c r="G11" s="18" t="str">
        <f>IFERROR((VLOOKUP(B11,INSCRITOS!A:H,8,0)),"")</f>
        <v>REPSOL TRIATLO A</v>
      </c>
      <c r="H11" s="16">
        <v>170</v>
      </c>
    </row>
    <row r="12" spans="1:1013" s="6" customFormat="1" ht="18" customHeight="1" x14ac:dyDescent="0.25">
      <c r="A12" s="2"/>
      <c r="B12" s="114"/>
      <c r="C12" s="2" t="str">
        <f>IFERROR((VLOOKUP(B12,INSCRITOS!A:B,2,0)),"")</f>
        <v/>
      </c>
      <c r="D12" s="2" t="str">
        <f>IFERROR((VLOOKUP(B12,INSCRITOS!A:C,3,0)),"")</f>
        <v/>
      </c>
      <c r="E12" s="6" t="str">
        <f>IFERROR((VLOOKUP(B12,INSCRITOS!A:D,4,0)),"")</f>
        <v/>
      </c>
      <c r="F12" s="2" t="str">
        <f>IFERROR((VLOOKUP(B12,INSCRITOS!A:F,6,0)),"")</f>
        <v/>
      </c>
      <c r="G12" s="6" t="str">
        <f>IFERROR((VLOOKUP(B12,INSCRITOS!A:H,8,0)),"")</f>
        <v/>
      </c>
      <c r="H12" s="115"/>
    </row>
    <row r="13" spans="1:1013" ht="18" customHeight="1" x14ac:dyDescent="0.25">
      <c r="A13" s="14" t="s">
        <v>22</v>
      </c>
      <c r="B13" s="14"/>
      <c r="C13" s="14"/>
      <c r="D13" s="14"/>
      <c r="E13" s="14"/>
      <c r="F13" s="14"/>
      <c r="G13" s="14"/>
      <c r="H13" s="1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</row>
    <row r="14" spans="1:1013" ht="18" customHeight="1" x14ac:dyDescent="0.25">
      <c r="A14" s="4" t="s">
        <v>7</v>
      </c>
      <c r="B14" s="11" t="s">
        <v>0</v>
      </c>
      <c r="C14" s="4" t="s">
        <v>1</v>
      </c>
      <c r="D14" s="4" t="s">
        <v>2</v>
      </c>
      <c r="E14" s="4" t="s">
        <v>3</v>
      </c>
      <c r="F14" s="4" t="s">
        <v>5</v>
      </c>
      <c r="G14" s="4" t="s">
        <v>6</v>
      </c>
      <c r="H14" s="4" t="s">
        <v>8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</row>
    <row r="15" spans="1:1013" ht="18" customHeight="1" x14ac:dyDescent="0.25">
      <c r="A15" s="1">
        <v>1</v>
      </c>
      <c r="B15" s="20">
        <v>708</v>
      </c>
      <c r="C15" s="1">
        <f>IFERROR((VLOOKUP(B15,INSCRITOS!A:B,2,0)),"")</f>
        <v>105160</v>
      </c>
      <c r="D15" s="1" t="str">
        <f>IFERROR((VLOOKUP(B15,INSCRITOS!A:C,3,0)),"")</f>
        <v>2º Agrup</v>
      </c>
      <c r="E15" s="5" t="str">
        <f>IFERROR((VLOOKUP(B15,INSCRITOS!A:D,4,0)),"")</f>
        <v>Mariana Poeira</v>
      </c>
      <c r="F15" s="1" t="str">
        <f>IFERROR((VLOOKUP(B15,INSCRITOS!A:F,6,0)),"")</f>
        <v>F</v>
      </c>
      <c r="G15" s="5" t="str">
        <f>IFERROR((VLOOKUP(B15,INSCRITOS!A:H,8,0)),"")</f>
        <v>Lusitano Setúbal B</v>
      </c>
      <c r="H15" s="19">
        <v>210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</row>
    <row r="16" spans="1:1013" ht="18" customHeight="1" x14ac:dyDescent="0.25">
      <c r="A16" s="1">
        <v>2</v>
      </c>
      <c r="B16" s="20">
        <v>685</v>
      </c>
      <c r="C16" s="1">
        <f>IFERROR((VLOOKUP(B16,INSCRITOS!A:B,2,0)),"")</f>
        <v>105153</v>
      </c>
      <c r="D16" s="1" t="str">
        <f>IFERROR((VLOOKUP(B16,INSCRITOS!A:C,3,0)),"")</f>
        <v>2º Agrup</v>
      </c>
      <c r="E16" s="5" t="str">
        <f>IFERROR((VLOOKUP(B16,INSCRITOS!A:D,4,0)),"")</f>
        <v>Gonçalo Raposo</v>
      </c>
      <c r="F16" s="1" t="str">
        <f>IFERROR((VLOOKUP(B16,INSCRITOS!A:F,6,0)),"")</f>
        <v>M</v>
      </c>
      <c r="G16" s="5" t="str">
        <f>IFERROR((VLOOKUP(B16,INSCRITOS!A:H,8,0)),"")</f>
        <v>Escola Triatlo Santo António Évora E</v>
      </c>
      <c r="H16" s="19">
        <v>190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</row>
    <row r="17" spans="1:1013" ht="18" customHeight="1" x14ac:dyDescent="0.25">
      <c r="A17" s="1">
        <v>3</v>
      </c>
      <c r="B17" s="20">
        <v>5518</v>
      </c>
      <c r="C17" s="1">
        <f>IFERROR((VLOOKUP(B17,INSCRITOS!A:B,2,0)),"")</f>
        <v>101669</v>
      </c>
      <c r="D17" s="1" t="str">
        <f>IFERROR((VLOOKUP(B17,INSCRITOS!A:C,3,0)),"")</f>
        <v>2º Agrup</v>
      </c>
      <c r="E17" s="5" t="str">
        <f>IFERROR((VLOOKUP(B17,INSCRITOS!A:D,4,0)),"")</f>
        <v>Inês Santos</v>
      </c>
      <c r="F17" s="1" t="str">
        <f>IFERROR((VLOOKUP(B17,INSCRITOS!A:F,6,0)),"")</f>
        <v>F</v>
      </c>
      <c r="G17" s="5" t="str">
        <f>IFERROR((VLOOKUP(B17,INSCRITOS!A:H,8,0)),"")</f>
        <v>Escola Triatlo Santo António Évora B</v>
      </c>
      <c r="H17" s="19">
        <v>180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</row>
    <row r="18" spans="1:1013" ht="18" customHeight="1" x14ac:dyDescent="0.25">
      <c r="A18" s="1">
        <v>4</v>
      </c>
      <c r="B18" s="20">
        <v>1376</v>
      </c>
      <c r="C18" s="1">
        <f>IFERROR((VLOOKUP(B18,INSCRITOS!A:B,2,0)),"")</f>
        <v>105492</v>
      </c>
      <c r="D18" s="1" t="str">
        <f>IFERROR((VLOOKUP(B18,INSCRITOS!A:C,3,0)),"")</f>
        <v>2º Agrup</v>
      </c>
      <c r="E18" s="5" t="str">
        <f>IFERROR((VLOOKUP(B18,INSCRITOS!A:D,4,0)),"")</f>
        <v>Pedro Cintra</v>
      </c>
      <c r="F18" s="1" t="str">
        <f>IFERROR((VLOOKUP(B18,INSCRITOS!A:F,6,0)),"")</f>
        <v>M</v>
      </c>
      <c r="G18" s="5" t="str">
        <f>IFERROR((VLOOKUP(B18,INSCRITOS!A:H,8,0)),"")</f>
        <v>Escola Triatlo Santo António Évora F</v>
      </c>
      <c r="H18" s="19">
        <v>170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</row>
    <row r="19" spans="1:1013" ht="18" customHeight="1" x14ac:dyDescent="0.25">
      <c r="A19" s="1">
        <v>5</v>
      </c>
      <c r="B19" s="20">
        <v>1660</v>
      </c>
      <c r="C19" s="1">
        <f>IFERROR((VLOOKUP(B19,INSCRITOS!A:B,2,0)),"")</f>
        <v>105728</v>
      </c>
      <c r="D19" s="1" t="str">
        <f>IFERROR((VLOOKUP(B19,INSCRITOS!A:C,3,0)),"")</f>
        <v>2º Agrup</v>
      </c>
      <c r="E19" s="5" t="str">
        <f>IFERROR((VLOOKUP(B19,INSCRITOS!A:D,4,0)),"")</f>
        <v>Pedro Paisana</v>
      </c>
      <c r="F19" s="1" t="str">
        <f>IFERROR((VLOOKUP(B19,INSCRITOS!A:F,6,0)),"")</f>
        <v>M</v>
      </c>
      <c r="G19" s="5" t="str">
        <f>IFERROR((VLOOKUP(B19,INSCRITOS!A:H,8,0)),"")</f>
        <v>Clube Desportivo e Recreativo Ribeirinho da Baixa da Banheira</v>
      </c>
      <c r="H19" s="19">
        <v>160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</row>
    <row r="20" spans="1:1013" ht="18" customHeight="1" x14ac:dyDescent="0.25">
      <c r="A20" s="1">
        <v>6</v>
      </c>
      <c r="B20" s="20">
        <v>1337</v>
      </c>
      <c r="C20" s="1">
        <f>IFERROR((VLOOKUP(B20,INSCRITOS!A:B,2,0)),"")</f>
        <v>105409</v>
      </c>
      <c r="D20" s="1" t="str">
        <f>IFERROR((VLOOKUP(B20,INSCRITOS!A:C,3,0)),"")</f>
        <v>2º Agrup</v>
      </c>
      <c r="E20" s="5" t="str">
        <f>IFERROR((VLOOKUP(B20,INSCRITOS!A:D,4,0)),"")</f>
        <v>Huno Nunes</v>
      </c>
      <c r="F20" s="1" t="str">
        <f>IFERROR((VLOOKUP(B20,INSCRITOS!A:F,6,0)),"")</f>
        <v>M</v>
      </c>
      <c r="G20" s="5" t="str">
        <f>IFERROR((VLOOKUP(B20,INSCRITOS!A:H,8,0)),"")</f>
        <v>REPSOL TRIATLO B</v>
      </c>
      <c r="H20" s="19">
        <v>150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</row>
    <row r="21" spans="1:1013" ht="18" customHeight="1" x14ac:dyDescent="0.25">
      <c r="A21" s="1">
        <v>7</v>
      </c>
      <c r="B21" s="20">
        <v>85</v>
      </c>
      <c r="C21" s="1">
        <f>IFERROR((VLOOKUP(B21,INSCRITOS!A:B,2,0)),"")</f>
        <v>103226</v>
      </c>
      <c r="D21" s="1" t="str">
        <f>IFERROR((VLOOKUP(B21,INSCRITOS!A:C,3,0)),"")</f>
        <v>2º Agrup</v>
      </c>
      <c r="E21" s="5" t="str">
        <f>IFERROR((VLOOKUP(B21,INSCRITOS!A:D,4,0)),"")</f>
        <v>Guilherme Alves</v>
      </c>
      <c r="F21" s="1" t="str">
        <f>IFERROR((VLOOKUP(B21,INSCRITOS!A:F,6,0)),"")</f>
        <v>M</v>
      </c>
      <c r="G21" s="5" t="str">
        <f>IFERROR((VLOOKUP(B21,INSCRITOS!A:H,8,0)),"")</f>
        <v>Escola Triatlo Santo António Évora C</v>
      </c>
      <c r="H21" s="19">
        <v>140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</row>
    <row r="22" spans="1:1013" ht="18" customHeight="1" x14ac:dyDescent="0.25">
      <c r="A22" s="1">
        <v>8</v>
      </c>
      <c r="B22" s="20">
        <v>189</v>
      </c>
      <c r="C22" s="1">
        <f>IFERROR((VLOOKUP(B22,INSCRITOS!A:B,2,0)),"")</f>
        <v>104890</v>
      </c>
      <c r="D22" s="1" t="str">
        <f>IFERROR((VLOOKUP(B22,INSCRITOS!A:C,3,0)),"")</f>
        <v>2º Agrup</v>
      </c>
      <c r="E22" s="5" t="str">
        <f>IFERROR((VLOOKUP(B22,INSCRITOS!A:D,4,0)),"")</f>
        <v>Beatriz Borregana</v>
      </c>
      <c r="F22" s="1" t="str">
        <f>IFERROR((VLOOKUP(B22,INSCRITOS!A:F,6,0)),"")</f>
        <v>F</v>
      </c>
      <c r="G22" s="5" t="str">
        <f>IFERROR((VLOOKUP(B22,INSCRITOS!A:H,8,0)),"")</f>
        <v>Lusitano Setúbal D</v>
      </c>
      <c r="H22" s="19">
        <v>130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</row>
    <row r="23" spans="1:1013" ht="18" customHeight="1" x14ac:dyDescent="0.25">
      <c r="A23" s="1">
        <v>9</v>
      </c>
      <c r="B23" s="20">
        <v>73</v>
      </c>
      <c r="C23" s="1">
        <f>IFERROR((VLOOKUP(B23,INSCRITOS!A:B,2,0)),"")</f>
        <v>101936</v>
      </c>
      <c r="D23" s="1" t="str">
        <f>IFERROR((VLOOKUP(B23,INSCRITOS!A:C,3,0)),"")</f>
        <v>2º Agrup</v>
      </c>
      <c r="E23" s="5" t="str">
        <f>IFERROR((VLOOKUP(B23,INSCRITOS!A:D,4,0)),"")</f>
        <v>Artur Ogando</v>
      </c>
      <c r="F23" s="1" t="str">
        <f>IFERROR((VLOOKUP(B23,INSCRITOS!A:F,6,0)),"")</f>
        <v>M</v>
      </c>
      <c r="G23" s="5" t="str">
        <f>IFERROR((VLOOKUP(B23,INSCRITOS!A:H,8,0)),"")</f>
        <v>Lusitano Setúbal C</v>
      </c>
      <c r="H23" s="19">
        <v>120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  <c r="ABT23" s="8"/>
      <c r="ABU23" s="8"/>
      <c r="ABV23" s="8"/>
      <c r="ABW23" s="8"/>
      <c r="ABX23" s="8"/>
      <c r="ABY23" s="8"/>
      <c r="ABZ23" s="8"/>
      <c r="ACA23" s="8"/>
      <c r="ACB23" s="8"/>
      <c r="ACC23" s="8"/>
      <c r="ACD23" s="8"/>
      <c r="ACE23" s="8"/>
      <c r="ACF23" s="8"/>
      <c r="ACG23" s="8"/>
      <c r="ACH23" s="8"/>
      <c r="ACI23" s="8"/>
      <c r="ACJ23" s="8"/>
      <c r="ACK23" s="8"/>
      <c r="ACL23" s="8"/>
      <c r="ACM23" s="8"/>
      <c r="ACN23" s="8"/>
      <c r="ACO23" s="8"/>
      <c r="ACP23" s="8"/>
      <c r="ACQ23" s="8"/>
      <c r="ACR23" s="8"/>
      <c r="ACS23" s="8"/>
      <c r="ACT23" s="8"/>
      <c r="ACU23" s="8"/>
      <c r="ACV23" s="8"/>
      <c r="ACW23" s="8"/>
      <c r="ACX23" s="8"/>
      <c r="ACY23" s="8"/>
      <c r="ACZ23" s="8"/>
      <c r="ADA23" s="8"/>
      <c r="ADB23" s="8"/>
      <c r="ADC23" s="8"/>
      <c r="ADD23" s="8"/>
      <c r="ADE23" s="8"/>
      <c r="ADF23" s="8"/>
      <c r="ADG23" s="8"/>
      <c r="ADH23" s="8"/>
      <c r="ADI23" s="8"/>
      <c r="ADJ23" s="8"/>
      <c r="ADK23" s="8"/>
      <c r="ADL23" s="8"/>
      <c r="ADM23" s="8"/>
      <c r="ADN23" s="8"/>
      <c r="ADO23" s="8"/>
      <c r="ADP23" s="8"/>
      <c r="ADQ23" s="8"/>
      <c r="ADR23" s="8"/>
      <c r="ADS23" s="8"/>
      <c r="ADT23" s="8"/>
      <c r="ADU23" s="8"/>
      <c r="ADV23" s="8"/>
      <c r="ADW23" s="8"/>
      <c r="ADX23" s="8"/>
      <c r="ADY23" s="8"/>
      <c r="ADZ23" s="8"/>
      <c r="AEA23" s="8"/>
      <c r="AEB23" s="8"/>
      <c r="AEC23" s="8"/>
      <c r="AED23" s="8"/>
      <c r="AEE23" s="8"/>
      <c r="AEF23" s="8"/>
      <c r="AEG23" s="8"/>
      <c r="AEH23" s="8"/>
      <c r="AEI23" s="8"/>
      <c r="AEJ23" s="8"/>
      <c r="AEK23" s="8"/>
      <c r="AEL23" s="8"/>
      <c r="AEM23" s="8"/>
      <c r="AEN23" s="8"/>
      <c r="AEO23" s="8"/>
      <c r="AEP23" s="8"/>
      <c r="AEQ23" s="8"/>
      <c r="AER23" s="8"/>
      <c r="AES23" s="8"/>
      <c r="AET23" s="8"/>
      <c r="AEU23" s="8"/>
      <c r="AEV23" s="8"/>
      <c r="AEW23" s="8"/>
      <c r="AEX23" s="8"/>
      <c r="AEY23" s="8"/>
      <c r="AEZ23" s="8"/>
      <c r="AFA23" s="8"/>
      <c r="AFB23" s="8"/>
      <c r="AFC23" s="8"/>
      <c r="AFD23" s="8"/>
      <c r="AFE23" s="8"/>
      <c r="AFF23" s="8"/>
      <c r="AFG23" s="8"/>
      <c r="AFH23" s="8"/>
      <c r="AFI23" s="8"/>
      <c r="AFJ23" s="8"/>
      <c r="AFK23" s="8"/>
      <c r="AFL23" s="8"/>
      <c r="AFM23" s="8"/>
      <c r="AFN23" s="8"/>
      <c r="AFO23" s="8"/>
      <c r="AFP23" s="8"/>
      <c r="AFQ23" s="8"/>
      <c r="AFR23" s="8"/>
      <c r="AFS23" s="8"/>
      <c r="AFT23" s="8"/>
      <c r="AFU23" s="8"/>
      <c r="AFV23" s="8"/>
      <c r="AFW23" s="8"/>
      <c r="AFX23" s="8"/>
      <c r="AFY23" s="8"/>
      <c r="AFZ23" s="8"/>
      <c r="AGA23" s="8"/>
      <c r="AGB23" s="8"/>
      <c r="AGC23" s="8"/>
      <c r="AGD23" s="8"/>
      <c r="AGE23" s="8"/>
      <c r="AGF23" s="8"/>
      <c r="AGG23" s="8"/>
      <c r="AGH23" s="8"/>
      <c r="AGI23" s="8"/>
      <c r="AGJ23" s="8"/>
      <c r="AGK23" s="8"/>
      <c r="AGL23" s="8"/>
      <c r="AGM23" s="8"/>
      <c r="AGN23" s="8"/>
      <c r="AGO23" s="8"/>
      <c r="AGP23" s="8"/>
      <c r="AGQ23" s="8"/>
      <c r="AGR23" s="8"/>
      <c r="AGS23" s="8"/>
      <c r="AGT23" s="8"/>
      <c r="AGU23" s="8"/>
      <c r="AGV23" s="8"/>
      <c r="AGW23" s="8"/>
      <c r="AGX23" s="8"/>
      <c r="AGY23" s="8"/>
      <c r="AGZ23" s="8"/>
      <c r="AHA23" s="8"/>
      <c r="AHB23" s="8"/>
      <c r="AHC23" s="8"/>
      <c r="AHD23" s="8"/>
      <c r="AHE23" s="8"/>
      <c r="AHF23" s="8"/>
      <c r="AHG23" s="8"/>
      <c r="AHH23" s="8"/>
      <c r="AHI23" s="8"/>
      <c r="AHJ23" s="8"/>
      <c r="AHK23" s="8"/>
      <c r="AHL23" s="8"/>
      <c r="AHM23" s="8"/>
      <c r="AHN23" s="8"/>
      <c r="AHO23" s="8"/>
      <c r="AHP23" s="8"/>
      <c r="AHQ23" s="8"/>
      <c r="AHR23" s="8"/>
      <c r="AHS23" s="8"/>
      <c r="AHT23" s="8"/>
      <c r="AHU23" s="8"/>
      <c r="AHV23" s="8"/>
      <c r="AHW23" s="8"/>
      <c r="AHX23" s="8"/>
      <c r="AHY23" s="8"/>
      <c r="AHZ23" s="8"/>
      <c r="AIA23" s="8"/>
      <c r="AIB23" s="8"/>
      <c r="AIC23" s="8"/>
      <c r="AID23" s="8"/>
      <c r="AIE23" s="8"/>
      <c r="AIF23" s="8"/>
      <c r="AIG23" s="8"/>
      <c r="AIH23" s="8"/>
      <c r="AII23" s="8"/>
      <c r="AIJ23" s="8"/>
      <c r="AIK23" s="8"/>
      <c r="AIL23" s="8"/>
      <c r="AIM23" s="8"/>
      <c r="AIN23" s="8"/>
      <c r="AIO23" s="8"/>
      <c r="AIP23" s="8"/>
      <c r="AIQ23" s="8"/>
      <c r="AIR23" s="8"/>
      <c r="AIS23" s="8"/>
      <c r="AIT23" s="8"/>
      <c r="AIU23" s="8"/>
      <c r="AIV23" s="8"/>
      <c r="AIW23" s="8"/>
      <c r="AIX23" s="8"/>
      <c r="AIY23" s="8"/>
      <c r="AIZ23" s="8"/>
      <c r="AJA23" s="8"/>
      <c r="AJB23" s="8"/>
      <c r="AJC23" s="8"/>
      <c r="AJD23" s="8"/>
      <c r="AJE23" s="8"/>
      <c r="AJF23" s="8"/>
      <c r="AJG23" s="8"/>
      <c r="AJH23" s="8"/>
      <c r="AJI23" s="8"/>
      <c r="AJJ23" s="8"/>
      <c r="AJK23" s="8"/>
      <c r="AJL23" s="8"/>
      <c r="AJM23" s="8"/>
      <c r="AJN23" s="8"/>
      <c r="AJO23" s="8"/>
      <c r="AJP23" s="8"/>
      <c r="AJQ23" s="8"/>
      <c r="AJR23" s="8"/>
      <c r="AJS23" s="8"/>
      <c r="AJT23" s="8"/>
      <c r="AJU23" s="8"/>
      <c r="AJV23" s="8"/>
      <c r="AJW23" s="8"/>
      <c r="AJX23" s="8"/>
      <c r="AJY23" s="8"/>
      <c r="AJZ23" s="8"/>
      <c r="AKA23" s="8"/>
      <c r="AKB23" s="8"/>
      <c r="AKC23" s="8"/>
      <c r="AKD23" s="8"/>
      <c r="AKE23" s="8"/>
      <c r="AKF23" s="8"/>
      <c r="AKG23" s="8"/>
      <c r="AKH23" s="8"/>
      <c r="AKI23" s="8"/>
      <c r="AKJ23" s="8"/>
      <c r="AKK23" s="8"/>
      <c r="AKL23" s="8"/>
      <c r="AKM23" s="8"/>
      <c r="AKN23" s="8"/>
      <c r="AKO23" s="8"/>
      <c r="AKP23" s="8"/>
      <c r="AKQ23" s="8"/>
      <c r="AKR23" s="8"/>
      <c r="AKS23" s="8"/>
      <c r="AKT23" s="8"/>
      <c r="AKU23" s="8"/>
      <c r="AKV23" s="8"/>
      <c r="AKW23" s="8"/>
      <c r="AKX23" s="8"/>
      <c r="AKY23" s="8"/>
      <c r="AKZ23" s="8"/>
      <c r="ALA23" s="8"/>
      <c r="ALB23" s="8"/>
      <c r="ALC23" s="8"/>
      <c r="ALD23" s="8"/>
      <c r="ALE23" s="8"/>
      <c r="ALF23" s="8"/>
      <c r="ALG23" s="8"/>
      <c r="ALH23" s="8"/>
      <c r="ALI23" s="8"/>
      <c r="ALJ23" s="8"/>
      <c r="ALK23" s="8"/>
      <c r="ALL23" s="8"/>
      <c r="ALM23" s="8"/>
      <c r="ALN23" s="8"/>
      <c r="ALO23" s="8"/>
      <c r="ALP23" s="8"/>
      <c r="ALQ23" s="8"/>
      <c r="ALR23" s="8"/>
      <c r="ALS23" s="8"/>
      <c r="ALT23" s="8"/>
      <c r="ALU23" s="8"/>
      <c r="ALV23" s="8"/>
      <c r="ALW23" s="8"/>
      <c r="ALX23" s="8"/>
      <c r="ALY23" s="8"/>
    </row>
    <row r="24" spans="1:1013" ht="18" customHeight="1" x14ac:dyDescent="0.25">
      <c r="A24" s="1">
        <v>10</v>
      </c>
      <c r="B24" s="20">
        <v>143</v>
      </c>
      <c r="C24" s="1">
        <f>IFERROR((VLOOKUP(B24,INSCRITOS!A:B,2,0)),"")</f>
        <v>103274</v>
      </c>
      <c r="D24" s="1" t="str">
        <f>IFERROR((VLOOKUP(B24,INSCRITOS!A:C,3,0)),"")</f>
        <v>2º Agrup</v>
      </c>
      <c r="E24" s="5" t="str">
        <f>IFERROR((VLOOKUP(B24,INSCRITOS!A:D,4,0)),"")</f>
        <v>Vanda Stanislavskiy</v>
      </c>
      <c r="F24" s="1" t="str">
        <f>IFERROR((VLOOKUP(B24,INSCRITOS!A:F,6,0)),"")</f>
        <v>F</v>
      </c>
      <c r="G24" s="5" t="str">
        <f>IFERROR((VLOOKUP(B24,INSCRITOS!A:H,8,0)),"")</f>
        <v>REPSOL TRIATLO C</v>
      </c>
      <c r="H24" s="19">
        <v>110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</row>
    <row r="25" spans="1:1013" ht="18" customHeight="1" x14ac:dyDescent="0.25">
      <c r="A25" s="1">
        <v>11</v>
      </c>
      <c r="B25" s="20">
        <v>1659</v>
      </c>
      <c r="C25" s="1">
        <f>IFERROR((VLOOKUP(B25,INSCRITOS!A:B,2,0)),"")</f>
        <v>105727</v>
      </c>
      <c r="D25" s="1" t="str">
        <f>IFERROR((VLOOKUP(B25,INSCRITOS!A:C,3,0)),"")</f>
        <v>2º Agrup</v>
      </c>
      <c r="E25" s="5" t="str">
        <f>IFERROR((VLOOKUP(B25,INSCRITOS!A:D,4,0)),"")</f>
        <v>Joana Paisana</v>
      </c>
      <c r="F25" s="1" t="str">
        <f>IFERROR((VLOOKUP(B25,INSCRITOS!A:F,6,0)),"")</f>
        <v>F</v>
      </c>
      <c r="G25" s="5" t="str">
        <f>IFERROR((VLOOKUP(B25,INSCRITOS!A:H,8,0)),"")</f>
        <v>Clube Desportivo e Recreativo Ribeirinho da Baixa da Banheira</v>
      </c>
      <c r="H25" s="19">
        <v>100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8"/>
      <c r="VD25" s="8"/>
      <c r="VE25" s="8"/>
      <c r="VF25" s="8"/>
      <c r="VG25" s="8"/>
      <c r="VH25" s="8"/>
      <c r="VI25" s="8"/>
      <c r="VJ25" s="8"/>
      <c r="VK25" s="8"/>
      <c r="VL25" s="8"/>
      <c r="VM25" s="8"/>
      <c r="VN25" s="8"/>
      <c r="VO25" s="8"/>
      <c r="VP25" s="8"/>
      <c r="VQ25" s="8"/>
      <c r="VR25" s="8"/>
      <c r="VS25" s="8"/>
      <c r="VT25" s="8"/>
      <c r="VU25" s="8"/>
      <c r="VV25" s="8"/>
      <c r="VW25" s="8"/>
      <c r="VX25" s="8"/>
      <c r="VY25" s="8"/>
      <c r="VZ25" s="8"/>
      <c r="WA25" s="8"/>
      <c r="WB25" s="8"/>
      <c r="WC25" s="8"/>
      <c r="WD25" s="8"/>
      <c r="WE25" s="8"/>
      <c r="WF25" s="8"/>
      <c r="WG25" s="8"/>
      <c r="WH25" s="8"/>
      <c r="WI25" s="8"/>
      <c r="WJ25" s="8"/>
      <c r="WK25" s="8"/>
      <c r="WL25" s="8"/>
      <c r="WM25" s="8"/>
      <c r="WN25" s="8"/>
      <c r="WO25" s="8"/>
      <c r="WP25" s="8"/>
      <c r="WQ25" s="8"/>
      <c r="WR25" s="8"/>
      <c r="WS25" s="8"/>
      <c r="WT25" s="8"/>
      <c r="WU25" s="8"/>
      <c r="WV25" s="8"/>
      <c r="WW25" s="8"/>
      <c r="WX25" s="8"/>
      <c r="WY25" s="8"/>
      <c r="WZ25" s="8"/>
      <c r="XA25" s="8"/>
      <c r="XB25" s="8"/>
      <c r="XC25" s="8"/>
      <c r="XD25" s="8"/>
      <c r="XE25" s="8"/>
      <c r="XF25" s="8"/>
      <c r="XG25" s="8"/>
      <c r="XH25" s="8"/>
      <c r="XI25" s="8"/>
      <c r="XJ25" s="8"/>
      <c r="XK25" s="8"/>
      <c r="XL25" s="8"/>
      <c r="XM25" s="8"/>
      <c r="XN25" s="8"/>
      <c r="XO25" s="8"/>
      <c r="XP25" s="8"/>
      <c r="XQ25" s="8"/>
      <c r="XR25" s="8"/>
      <c r="XS25" s="8"/>
      <c r="XT25" s="8"/>
      <c r="XU25" s="8"/>
      <c r="XV25" s="8"/>
      <c r="XW25" s="8"/>
      <c r="XX25" s="8"/>
      <c r="XY25" s="8"/>
      <c r="XZ25" s="8"/>
      <c r="YA25" s="8"/>
      <c r="YB25" s="8"/>
      <c r="YC25" s="8"/>
      <c r="YD25" s="8"/>
      <c r="YE25" s="8"/>
      <c r="YF25" s="8"/>
      <c r="YG25" s="8"/>
      <c r="YH25" s="8"/>
      <c r="YI25" s="8"/>
      <c r="YJ25" s="8"/>
      <c r="YK25" s="8"/>
      <c r="YL25" s="8"/>
      <c r="YM25" s="8"/>
      <c r="YN25" s="8"/>
      <c r="YO25" s="8"/>
      <c r="YP25" s="8"/>
      <c r="YQ25" s="8"/>
      <c r="YR25" s="8"/>
      <c r="YS25" s="8"/>
      <c r="YT25" s="8"/>
      <c r="YU25" s="8"/>
      <c r="YV25" s="8"/>
      <c r="YW25" s="8"/>
      <c r="YX25" s="8"/>
      <c r="YY25" s="8"/>
      <c r="YZ25" s="8"/>
      <c r="ZA25" s="8"/>
      <c r="ZB25" s="8"/>
      <c r="ZC25" s="8"/>
      <c r="ZD25" s="8"/>
      <c r="ZE25" s="8"/>
      <c r="ZF25" s="8"/>
      <c r="ZG25" s="8"/>
      <c r="ZH25" s="8"/>
      <c r="ZI25" s="8"/>
      <c r="ZJ25" s="8"/>
      <c r="ZK25" s="8"/>
      <c r="ZL25" s="8"/>
      <c r="ZM25" s="8"/>
      <c r="ZN25" s="8"/>
      <c r="ZO25" s="8"/>
      <c r="ZP25" s="8"/>
      <c r="ZQ25" s="8"/>
      <c r="ZR25" s="8"/>
      <c r="ZS25" s="8"/>
      <c r="ZT25" s="8"/>
      <c r="ZU25" s="8"/>
      <c r="ZV25" s="8"/>
      <c r="ZW25" s="8"/>
      <c r="ZX25" s="8"/>
      <c r="ZY25" s="8"/>
      <c r="ZZ25" s="8"/>
      <c r="AAA25" s="8"/>
      <c r="AAB25" s="8"/>
      <c r="AAC25" s="8"/>
      <c r="AAD25" s="8"/>
      <c r="AAE25" s="8"/>
      <c r="AAF25" s="8"/>
      <c r="AAG25" s="8"/>
      <c r="AAH25" s="8"/>
      <c r="AAI25" s="8"/>
      <c r="AAJ25" s="8"/>
      <c r="AAK25" s="8"/>
      <c r="AAL25" s="8"/>
      <c r="AAM25" s="8"/>
      <c r="AAN25" s="8"/>
      <c r="AAO25" s="8"/>
      <c r="AAP25" s="8"/>
      <c r="AAQ25" s="8"/>
      <c r="AAR25" s="8"/>
      <c r="AAS25" s="8"/>
      <c r="AAT25" s="8"/>
      <c r="AAU25" s="8"/>
      <c r="AAV25" s="8"/>
      <c r="AAW25" s="8"/>
      <c r="AAX25" s="8"/>
      <c r="AAY25" s="8"/>
      <c r="AAZ25" s="8"/>
      <c r="ABA25" s="8"/>
      <c r="ABB25" s="8"/>
      <c r="ABC25" s="8"/>
      <c r="ABD25" s="8"/>
      <c r="ABE25" s="8"/>
      <c r="ABF25" s="8"/>
      <c r="ABG25" s="8"/>
      <c r="ABH25" s="8"/>
      <c r="ABI25" s="8"/>
      <c r="ABJ25" s="8"/>
      <c r="ABK25" s="8"/>
      <c r="ABL25" s="8"/>
      <c r="ABM25" s="8"/>
      <c r="ABN25" s="8"/>
      <c r="ABO25" s="8"/>
      <c r="ABP25" s="8"/>
      <c r="ABQ25" s="8"/>
      <c r="ABR25" s="8"/>
      <c r="ABS25" s="8"/>
      <c r="ABT25" s="8"/>
      <c r="ABU25" s="8"/>
      <c r="ABV25" s="8"/>
      <c r="ABW25" s="8"/>
      <c r="ABX25" s="8"/>
      <c r="ABY25" s="8"/>
      <c r="ABZ25" s="8"/>
      <c r="ACA25" s="8"/>
      <c r="ACB25" s="8"/>
      <c r="ACC25" s="8"/>
      <c r="ACD25" s="8"/>
      <c r="ACE25" s="8"/>
      <c r="ACF25" s="8"/>
      <c r="ACG25" s="8"/>
      <c r="ACH25" s="8"/>
      <c r="ACI25" s="8"/>
      <c r="ACJ25" s="8"/>
      <c r="ACK25" s="8"/>
      <c r="ACL25" s="8"/>
      <c r="ACM25" s="8"/>
      <c r="ACN25" s="8"/>
      <c r="ACO25" s="8"/>
      <c r="ACP25" s="8"/>
      <c r="ACQ25" s="8"/>
      <c r="ACR25" s="8"/>
      <c r="ACS25" s="8"/>
      <c r="ACT25" s="8"/>
      <c r="ACU25" s="8"/>
      <c r="ACV25" s="8"/>
      <c r="ACW25" s="8"/>
      <c r="ACX25" s="8"/>
      <c r="ACY25" s="8"/>
      <c r="ACZ25" s="8"/>
      <c r="ADA25" s="8"/>
      <c r="ADB25" s="8"/>
      <c r="ADC25" s="8"/>
      <c r="ADD25" s="8"/>
      <c r="ADE25" s="8"/>
      <c r="ADF25" s="8"/>
      <c r="ADG25" s="8"/>
      <c r="ADH25" s="8"/>
      <c r="ADI25" s="8"/>
      <c r="ADJ25" s="8"/>
      <c r="ADK25" s="8"/>
      <c r="ADL25" s="8"/>
      <c r="ADM25" s="8"/>
      <c r="ADN25" s="8"/>
      <c r="ADO25" s="8"/>
      <c r="ADP25" s="8"/>
      <c r="ADQ25" s="8"/>
      <c r="ADR25" s="8"/>
      <c r="ADS25" s="8"/>
      <c r="ADT25" s="8"/>
      <c r="ADU25" s="8"/>
      <c r="ADV25" s="8"/>
      <c r="ADW25" s="8"/>
      <c r="ADX25" s="8"/>
      <c r="ADY25" s="8"/>
      <c r="ADZ25" s="8"/>
      <c r="AEA25" s="8"/>
      <c r="AEB25" s="8"/>
      <c r="AEC25" s="8"/>
      <c r="AED25" s="8"/>
      <c r="AEE25" s="8"/>
      <c r="AEF25" s="8"/>
      <c r="AEG25" s="8"/>
      <c r="AEH25" s="8"/>
      <c r="AEI25" s="8"/>
      <c r="AEJ25" s="8"/>
      <c r="AEK25" s="8"/>
      <c r="AEL25" s="8"/>
      <c r="AEM25" s="8"/>
      <c r="AEN25" s="8"/>
      <c r="AEO25" s="8"/>
      <c r="AEP25" s="8"/>
      <c r="AEQ25" s="8"/>
      <c r="AER25" s="8"/>
      <c r="AES25" s="8"/>
      <c r="AET25" s="8"/>
      <c r="AEU25" s="8"/>
      <c r="AEV25" s="8"/>
      <c r="AEW25" s="8"/>
      <c r="AEX25" s="8"/>
      <c r="AEY25" s="8"/>
      <c r="AEZ25" s="8"/>
      <c r="AFA25" s="8"/>
      <c r="AFB25" s="8"/>
      <c r="AFC25" s="8"/>
      <c r="AFD25" s="8"/>
      <c r="AFE25" s="8"/>
      <c r="AFF25" s="8"/>
      <c r="AFG25" s="8"/>
      <c r="AFH25" s="8"/>
      <c r="AFI25" s="8"/>
      <c r="AFJ25" s="8"/>
      <c r="AFK25" s="8"/>
      <c r="AFL25" s="8"/>
      <c r="AFM25" s="8"/>
      <c r="AFN25" s="8"/>
      <c r="AFO25" s="8"/>
      <c r="AFP25" s="8"/>
      <c r="AFQ25" s="8"/>
      <c r="AFR25" s="8"/>
      <c r="AFS25" s="8"/>
      <c r="AFT25" s="8"/>
      <c r="AFU25" s="8"/>
      <c r="AFV25" s="8"/>
      <c r="AFW25" s="8"/>
      <c r="AFX25" s="8"/>
      <c r="AFY25" s="8"/>
      <c r="AFZ25" s="8"/>
      <c r="AGA25" s="8"/>
      <c r="AGB25" s="8"/>
      <c r="AGC25" s="8"/>
      <c r="AGD25" s="8"/>
      <c r="AGE25" s="8"/>
      <c r="AGF25" s="8"/>
      <c r="AGG25" s="8"/>
      <c r="AGH25" s="8"/>
      <c r="AGI25" s="8"/>
      <c r="AGJ25" s="8"/>
      <c r="AGK25" s="8"/>
      <c r="AGL25" s="8"/>
      <c r="AGM25" s="8"/>
      <c r="AGN25" s="8"/>
      <c r="AGO25" s="8"/>
      <c r="AGP25" s="8"/>
      <c r="AGQ25" s="8"/>
      <c r="AGR25" s="8"/>
      <c r="AGS25" s="8"/>
      <c r="AGT25" s="8"/>
      <c r="AGU25" s="8"/>
      <c r="AGV25" s="8"/>
      <c r="AGW25" s="8"/>
      <c r="AGX25" s="8"/>
      <c r="AGY25" s="8"/>
      <c r="AGZ25" s="8"/>
      <c r="AHA25" s="8"/>
      <c r="AHB25" s="8"/>
      <c r="AHC25" s="8"/>
      <c r="AHD25" s="8"/>
      <c r="AHE25" s="8"/>
      <c r="AHF25" s="8"/>
      <c r="AHG25" s="8"/>
      <c r="AHH25" s="8"/>
      <c r="AHI25" s="8"/>
      <c r="AHJ25" s="8"/>
      <c r="AHK25" s="8"/>
      <c r="AHL25" s="8"/>
      <c r="AHM25" s="8"/>
      <c r="AHN25" s="8"/>
      <c r="AHO25" s="8"/>
      <c r="AHP25" s="8"/>
      <c r="AHQ25" s="8"/>
      <c r="AHR25" s="8"/>
      <c r="AHS25" s="8"/>
      <c r="AHT25" s="8"/>
      <c r="AHU25" s="8"/>
      <c r="AHV25" s="8"/>
      <c r="AHW25" s="8"/>
      <c r="AHX25" s="8"/>
      <c r="AHY25" s="8"/>
      <c r="AHZ25" s="8"/>
      <c r="AIA25" s="8"/>
      <c r="AIB25" s="8"/>
      <c r="AIC25" s="8"/>
      <c r="AID25" s="8"/>
      <c r="AIE25" s="8"/>
      <c r="AIF25" s="8"/>
      <c r="AIG25" s="8"/>
      <c r="AIH25" s="8"/>
      <c r="AII25" s="8"/>
      <c r="AIJ25" s="8"/>
      <c r="AIK25" s="8"/>
      <c r="AIL25" s="8"/>
      <c r="AIM25" s="8"/>
      <c r="AIN25" s="8"/>
      <c r="AIO25" s="8"/>
      <c r="AIP25" s="8"/>
      <c r="AIQ25" s="8"/>
      <c r="AIR25" s="8"/>
      <c r="AIS25" s="8"/>
      <c r="AIT25" s="8"/>
      <c r="AIU25" s="8"/>
      <c r="AIV25" s="8"/>
      <c r="AIW25" s="8"/>
      <c r="AIX25" s="8"/>
      <c r="AIY25" s="8"/>
      <c r="AIZ25" s="8"/>
      <c r="AJA25" s="8"/>
      <c r="AJB25" s="8"/>
      <c r="AJC25" s="8"/>
      <c r="AJD25" s="8"/>
      <c r="AJE25" s="8"/>
      <c r="AJF25" s="8"/>
      <c r="AJG25" s="8"/>
      <c r="AJH25" s="8"/>
      <c r="AJI25" s="8"/>
      <c r="AJJ25" s="8"/>
      <c r="AJK25" s="8"/>
      <c r="AJL25" s="8"/>
      <c r="AJM25" s="8"/>
      <c r="AJN25" s="8"/>
      <c r="AJO25" s="8"/>
      <c r="AJP25" s="8"/>
      <c r="AJQ25" s="8"/>
      <c r="AJR25" s="8"/>
      <c r="AJS25" s="8"/>
      <c r="AJT25" s="8"/>
      <c r="AJU25" s="8"/>
      <c r="AJV25" s="8"/>
      <c r="AJW25" s="8"/>
      <c r="AJX25" s="8"/>
      <c r="AJY25" s="8"/>
      <c r="AJZ25" s="8"/>
      <c r="AKA25" s="8"/>
      <c r="AKB25" s="8"/>
      <c r="AKC25" s="8"/>
      <c r="AKD25" s="8"/>
      <c r="AKE25" s="8"/>
      <c r="AKF25" s="8"/>
      <c r="AKG25" s="8"/>
      <c r="AKH25" s="8"/>
      <c r="AKI25" s="8"/>
      <c r="AKJ25" s="8"/>
      <c r="AKK25" s="8"/>
      <c r="AKL25" s="8"/>
      <c r="AKM25" s="8"/>
      <c r="AKN25" s="8"/>
      <c r="AKO25" s="8"/>
      <c r="AKP25" s="8"/>
      <c r="AKQ25" s="8"/>
      <c r="AKR25" s="8"/>
      <c r="AKS25" s="8"/>
      <c r="AKT25" s="8"/>
      <c r="AKU25" s="8"/>
      <c r="AKV25" s="8"/>
      <c r="AKW25" s="8"/>
      <c r="AKX25" s="8"/>
      <c r="AKY25" s="8"/>
      <c r="AKZ25" s="8"/>
      <c r="ALA25" s="8"/>
      <c r="ALB25" s="8"/>
      <c r="ALC25" s="8"/>
      <c r="ALD25" s="8"/>
      <c r="ALE25" s="8"/>
      <c r="ALF25" s="8"/>
      <c r="ALG25" s="8"/>
      <c r="ALH25" s="8"/>
      <c r="ALI25" s="8"/>
      <c r="ALJ25" s="8"/>
      <c r="ALK25" s="8"/>
      <c r="ALL25" s="8"/>
      <c r="ALM25" s="8"/>
      <c r="ALN25" s="8"/>
      <c r="ALO25" s="8"/>
      <c r="ALP25" s="8"/>
      <c r="ALQ25" s="8"/>
      <c r="ALR25" s="8"/>
      <c r="ALS25" s="8"/>
      <c r="ALT25" s="8"/>
      <c r="ALU25" s="8"/>
      <c r="ALV25" s="8"/>
      <c r="ALW25" s="8"/>
      <c r="ALX25" s="8"/>
      <c r="ALY25" s="8"/>
    </row>
    <row r="26" spans="1:1013" ht="18" customHeight="1" x14ac:dyDescent="0.25">
      <c r="A26" s="1">
        <v>12</v>
      </c>
      <c r="B26" s="20">
        <v>188</v>
      </c>
      <c r="C26" s="1">
        <f>IFERROR((VLOOKUP(B26,INSCRITOS!A:B,2,0)),"")</f>
        <v>104887</v>
      </c>
      <c r="D26" s="1" t="str">
        <f>IFERROR((VLOOKUP(B26,INSCRITOS!A:C,3,0)),"")</f>
        <v>2º Agrup</v>
      </c>
      <c r="E26" s="5" t="str">
        <f>IFERROR((VLOOKUP(B26,INSCRITOS!A:D,4,0)),"")</f>
        <v>Tiago Lopes</v>
      </c>
      <c r="F26" s="1" t="str">
        <f>IFERROR((VLOOKUP(B26,INSCRITOS!A:F,6,0)),"")</f>
        <v>M</v>
      </c>
      <c r="G26" s="5" t="str">
        <f>IFERROR((VLOOKUP(B26,INSCRITOS!A:H,8,0)),"")</f>
        <v>Lusitano Setúbal E</v>
      </c>
      <c r="H26" s="19">
        <v>90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</row>
    <row r="27" spans="1:1013" s="6" customFormat="1" ht="18" customHeight="1" x14ac:dyDescent="0.25">
      <c r="A27" s="2"/>
      <c r="B27" s="13"/>
      <c r="C27" s="2"/>
      <c r="D27" s="2"/>
      <c r="F27" s="2"/>
      <c r="H27" s="2"/>
    </row>
    <row r="28" spans="1:1013" x14ac:dyDescent="0.25">
      <c r="D28" s="111" t="s">
        <v>9</v>
      </c>
      <c r="E28" s="112"/>
      <c r="F28" s="112"/>
      <c r="G28" s="112"/>
      <c r="H28" s="11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</row>
    <row r="29" spans="1:1013" x14ac:dyDescent="0.25">
      <c r="D29" s="21" t="s">
        <v>10</v>
      </c>
      <c r="E29" s="108" t="s">
        <v>6</v>
      </c>
      <c r="F29" s="109"/>
      <c r="G29" s="110"/>
      <c r="H29" s="106" t="s">
        <v>8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</row>
    <row r="30" spans="1:1013" x14ac:dyDescent="0.25">
      <c r="D30" s="9">
        <v>1</v>
      </c>
      <c r="E30" s="116" t="s">
        <v>108</v>
      </c>
      <c r="F30" s="116"/>
      <c r="G30" s="116"/>
      <c r="H30" s="17">
        <f>H8+H10+H16+H17+H18+H21</f>
        <v>1070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  <c r="AAA30" s="8"/>
      <c r="AAB30" s="8"/>
      <c r="AAC30" s="8"/>
      <c r="AAD30" s="8"/>
      <c r="AAE30" s="8"/>
      <c r="AAF30" s="8"/>
      <c r="AAG30" s="8"/>
      <c r="AAH30" s="8"/>
      <c r="AAI30" s="8"/>
      <c r="AAJ30" s="8"/>
      <c r="AAK30" s="8"/>
      <c r="AAL30" s="8"/>
      <c r="AAM30" s="8"/>
      <c r="AAN30" s="8"/>
      <c r="AAO30" s="8"/>
      <c r="AAP30" s="8"/>
      <c r="AAQ30" s="8"/>
      <c r="AAR30" s="8"/>
      <c r="AAS30" s="8"/>
      <c r="AAT30" s="8"/>
      <c r="AAU30" s="8"/>
      <c r="AAV30" s="8"/>
      <c r="AAW30" s="8"/>
      <c r="AAX30" s="8"/>
      <c r="AAY30" s="8"/>
      <c r="AAZ30" s="8"/>
      <c r="ABA30" s="8"/>
      <c r="ABB30" s="8"/>
      <c r="ABC30" s="8"/>
      <c r="ABD30" s="8"/>
      <c r="ABE30" s="8"/>
      <c r="ABF30" s="8"/>
      <c r="ABG30" s="8"/>
      <c r="ABH30" s="8"/>
      <c r="ABI30" s="8"/>
      <c r="ABJ30" s="8"/>
      <c r="ABK30" s="8"/>
      <c r="ABL30" s="8"/>
      <c r="ABM30" s="8"/>
      <c r="ABN30" s="8"/>
      <c r="ABO30" s="8"/>
      <c r="ABP30" s="8"/>
      <c r="ABQ30" s="8"/>
      <c r="ABR30" s="8"/>
      <c r="ABS30" s="8"/>
      <c r="ABT30" s="8"/>
      <c r="ABU30" s="8"/>
      <c r="ABV30" s="8"/>
      <c r="ABW30" s="8"/>
      <c r="ABX30" s="8"/>
      <c r="ABY30" s="8"/>
      <c r="ABZ30" s="8"/>
      <c r="ACA30" s="8"/>
      <c r="ACB30" s="8"/>
      <c r="ACC30" s="8"/>
      <c r="ACD30" s="8"/>
      <c r="ACE30" s="8"/>
      <c r="ACF30" s="8"/>
      <c r="ACG30" s="8"/>
      <c r="ACH30" s="8"/>
      <c r="ACI30" s="8"/>
      <c r="ACJ30" s="8"/>
      <c r="ACK30" s="8"/>
      <c r="ACL30" s="8"/>
      <c r="ACM30" s="8"/>
      <c r="ACN30" s="8"/>
      <c r="ACO30" s="8"/>
      <c r="ACP30" s="8"/>
      <c r="ACQ30" s="8"/>
      <c r="ACR30" s="8"/>
      <c r="ACS30" s="8"/>
      <c r="ACT30" s="8"/>
      <c r="ACU30" s="8"/>
      <c r="ACV30" s="8"/>
      <c r="ACW30" s="8"/>
      <c r="ACX30" s="8"/>
      <c r="ACY30" s="8"/>
      <c r="ACZ30" s="8"/>
      <c r="ADA30" s="8"/>
      <c r="ADB30" s="8"/>
      <c r="ADC30" s="8"/>
      <c r="ADD30" s="8"/>
      <c r="ADE30" s="8"/>
      <c r="ADF30" s="8"/>
      <c r="ADG30" s="8"/>
      <c r="ADH30" s="8"/>
      <c r="ADI30" s="8"/>
      <c r="ADJ30" s="8"/>
      <c r="ADK30" s="8"/>
      <c r="ADL30" s="8"/>
      <c r="ADM30" s="8"/>
      <c r="ADN30" s="8"/>
      <c r="ADO30" s="8"/>
      <c r="ADP30" s="8"/>
      <c r="ADQ30" s="8"/>
      <c r="ADR30" s="8"/>
      <c r="ADS30" s="8"/>
      <c r="ADT30" s="8"/>
      <c r="ADU30" s="8"/>
      <c r="ADV30" s="8"/>
      <c r="ADW30" s="8"/>
      <c r="ADX30" s="8"/>
      <c r="ADY30" s="8"/>
      <c r="ADZ30" s="8"/>
      <c r="AEA30" s="8"/>
      <c r="AEB30" s="8"/>
      <c r="AEC30" s="8"/>
      <c r="AED30" s="8"/>
      <c r="AEE30" s="8"/>
      <c r="AEF30" s="8"/>
      <c r="AEG30" s="8"/>
      <c r="AEH30" s="8"/>
      <c r="AEI30" s="8"/>
      <c r="AEJ30" s="8"/>
      <c r="AEK30" s="8"/>
      <c r="AEL30" s="8"/>
      <c r="AEM30" s="8"/>
      <c r="AEN30" s="8"/>
      <c r="AEO30" s="8"/>
      <c r="AEP30" s="8"/>
      <c r="AEQ30" s="8"/>
      <c r="AER30" s="8"/>
      <c r="AES30" s="8"/>
      <c r="AET30" s="8"/>
      <c r="AEU30" s="8"/>
      <c r="AEV30" s="8"/>
      <c r="AEW30" s="8"/>
      <c r="AEX30" s="8"/>
      <c r="AEY30" s="8"/>
      <c r="AEZ30" s="8"/>
      <c r="AFA30" s="8"/>
      <c r="AFB30" s="8"/>
      <c r="AFC30" s="8"/>
      <c r="AFD30" s="8"/>
      <c r="AFE30" s="8"/>
      <c r="AFF30" s="8"/>
      <c r="AFG30" s="8"/>
      <c r="AFH30" s="8"/>
      <c r="AFI30" s="8"/>
      <c r="AFJ30" s="8"/>
      <c r="AFK30" s="8"/>
      <c r="AFL30" s="8"/>
      <c r="AFM30" s="8"/>
      <c r="AFN30" s="8"/>
      <c r="AFO30" s="8"/>
      <c r="AFP30" s="8"/>
      <c r="AFQ30" s="8"/>
      <c r="AFR30" s="8"/>
      <c r="AFS30" s="8"/>
      <c r="AFT30" s="8"/>
      <c r="AFU30" s="8"/>
      <c r="AFV30" s="8"/>
      <c r="AFW30" s="8"/>
      <c r="AFX30" s="8"/>
      <c r="AFY30" s="8"/>
      <c r="AFZ30" s="8"/>
      <c r="AGA30" s="8"/>
      <c r="AGB30" s="8"/>
      <c r="AGC30" s="8"/>
      <c r="AGD30" s="8"/>
      <c r="AGE30" s="8"/>
      <c r="AGF30" s="8"/>
      <c r="AGG30" s="8"/>
      <c r="AGH30" s="8"/>
      <c r="AGI30" s="8"/>
      <c r="AGJ30" s="8"/>
      <c r="AGK30" s="8"/>
      <c r="AGL30" s="8"/>
      <c r="AGM30" s="8"/>
      <c r="AGN30" s="8"/>
      <c r="AGO30" s="8"/>
      <c r="AGP30" s="8"/>
      <c r="AGQ30" s="8"/>
      <c r="AGR30" s="8"/>
      <c r="AGS30" s="8"/>
      <c r="AGT30" s="8"/>
      <c r="AGU30" s="8"/>
      <c r="AGV30" s="8"/>
      <c r="AGW30" s="8"/>
      <c r="AGX30" s="8"/>
      <c r="AGY30" s="8"/>
      <c r="AGZ30" s="8"/>
      <c r="AHA30" s="8"/>
      <c r="AHB30" s="8"/>
      <c r="AHC30" s="8"/>
      <c r="AHD30" s="8"/>
      <c r="AHE30" s="8"/>
      <c r="AHF30" s="8"/>
      <c r="AHG30" s="8"/>
      <c r="AHH30" s="8"/>
      <c r="AHI30" s="8"/>
      <c r="AHJ30" s="8"/>
      <c r="AHK30" s="8"/>
      <c r="AHL30" s="8"/>
      <c r="AHM30" s="8"/>
      <c r="AHN30" s="8"/>
      <c r="AHO30" s="8"/>
      <c r="AHP30" s="8"/>
      <c r="AHQ30" s="8"/>
      <c r="AHR30" s="8"/>
      <c r="AHS30" s="8"/>
      <c r="AHT30" s="8"/>
      <c r="AHU30" s="8"/>
      <c r="AHV30" s="8"/>
      <c r="AHW30" s="8"/>
      <c r="AHX30" s="8"/>
      <c r="AHY30" s="8"/>
      <c r="AHZ30" s="8"/>
      <c r="AIA30" s="8"/>
      <c r="AIB30" s="8"/>
      <c r="AIC30" s="8"/>
      <c r="AID30" s="8"/>
      <c r="AIE30" s="8"/>
      <c r="AIF30" s="8"/>
      <c r="AIG30" s="8"/>
      <c r="AIH30" s="8"/>
      <c r="AII30" s="8"/>
      <c r="AIJ30" s="8"/>
      <c r="AIK30" s="8"/>
      <c r="AIL30" s="8"/>
      <c r="AIM30" s="8"/>
      <c r="AIN30" s="8"/>
      <c r="AIO30" s="8"/>
      <c r="AIP30" s="8"/>
      <c r="AIQ30" s="8"/>
      <c r="AIR30" s="8"/>
      <c r="AIS30" s="8"/>
      <c r="AIT30" s="8"/>
      <c r="AIU30" s="8"/>
      <c r="AIV30" s="8"/>
      <c r="AIW30" s="8"/>
      <c r="AIX30" s="8"/>
      <c r="AIY30" s="8"/>
      <c r="AIZ30" s="8"/>
      <c r="AJA30" s="8"/>
      <c r="AJB30" s="8"/>
      <c r="AJC30" s="8"/>
      <c r="AJD30" s="8"/>
      <c r="AJE30" s="8"/>
      <c r="AJF30" s="8"/>
      <c r="AJG30" s="8"/>
      <c r="AJH30" s="8"/>
      <c r="AJI30" s="8"/>
      <c r="AJJ30" s="8"/>
      <c r="AJK30" s="8"/>
      <c r="AJL30" s="8"/>
      <c r="AJM30" s="8"/>
      <c r="AJN30" s="8"/>
      <c r="AJO30" s="8"/>
      <c r="AJP30" s="8"/>
      <c r="AJQ30" s="8"/>
      <c r="AJR30" s="8"/>
      <c r="AJS30" s="8"/>
      <c r="AJT30" s="8"/>
      <c r="AJU30" s="8"/>
      <c r="AJV30" s="8"/>
      <c r="AJW30" s="8"/>
      <c r="AJX30" s="8"/>
      <c r="AJY30" s="8"/>
      <c r="AJZ30" s="8"/>
      <c r="AKA30" s="8"/>
      <c r="AKB30" s="8"/>
      <c r="AKC30" s="8"/>
      <c r="AKD30" s="8"/>
      <c r="AKE30" s="8"/>
      <c r="AKF30" s="8"/>
      <c r="AKG30" s="8"/>
      <c r="AKH30" s="8"/>
      <c r="AKI30" s="8"/>
      <c r="AKJ30" s="8"/>
      <c r="AKK30" s="8"/>
      <c r="AKL30" s="8"/>
      <c r="AKM30" s="8"/>
      <c r="AKN30" s="8"/>
      <c r="AKO30" s="8"/>
      <c r="AKP30" s="8"/>
      <c r="AKQ30" s="8"/>
      <c r="AKR30" s="8"/>
      <c r="AKS30" s="8"/>
      <c r="AKT30" s="8"/>
      <c r="AKU30" s="8"/>
      <c r="AKV30" s="8"/>
      <c r="AKW30" s="8"/>
      <c r="AKX30" s="8"/>
      <c r="AKY30" s="8"/>
      <c r="AKZ30" s="8"/>
      <c r="ALA30" s="8"/>
      <c r="ALB30" s="8"/>
      <c r="ALC30" s="8"/>
      <c r="ALD30" s="8"/>
      <c r="ALE30" s="8"/>
      <c r="ALF30" s="8"/>
      <c r="ALG30" s="8"/>
      <c r="ALH30" s="8"/>
      <c r="ALI30" s="8"/>
      <c r="ALJ30" s="8"/>
      <c r="ALK30" s="8"/>
      <c r="ALL30" s="8"/>
      <c r="ALM30" s="8"/>
      <c r="ALN30" s="8"/>
      <c r="ALO30" s="8"/>
      <c r="ALP30" s="8"/>
      <c r="ALQ30" s="8"/>
      <c r="ALR30" s="8"/>
      <c r="ALS30" s="8"/>
      <c r="ALT30" s="8"/>
      <c r="ALU30" s="8"/>
      <c r="ALV30" s="8"/>
      <c r="ALW30" s="8"/>
      <c r="ALX30" s="8"/>
      <c r="ALY30" s="8"/>
    </row>
    <row r="31" spans="1:1013" x14ac:dyDescent="0.25">
      <c r="A31" s="8"/>
      <c r="B31" s="8"/>
      <c r="C31" s="8"/>
      <c r="D31" s="9">
        <v>2</v>
      </c>
      <c r="E31" s="116" t="s">
        <v>107</v>
      </c>
      <c r="F31" s="116"/>
      <c r="G31" s="116"/>
      <c r="H31" s="17">
        <f>H9+H15+H22+H23+H26</f>
        <v>740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  <c r="AAA31" s="8"/>
      <c r="AAB31" s="8"/>
      <c r="AAC31" s="8"/>
      <c r="AAD31" s="8"/>
      <c r="AAE31" s="8"/>
      <c r="AAF31" s="8"/>
      <c r="AAG31" s="8"/>
      <c r="AAH31" s="8"/>
      <c r="AAI31" s="8"/>
      <c r="AAJ31" s="8"/>
      <c r="AAK31" s="8"/>
      <c r="AAL31" s="8"/>
      <c r="AAM31" s="8"/>
      <c r="AAN31" s="8"/>
      <c r="AAO31" s="8"/>
      <c r="AAP31" s="8"/>
      <c r="AAQ31" s="8"/>
      <c r="AAR31" s="8"/>
      <c r="AAS31" s="8"/>
      <c r="AAT31" s="8"/>
      <c r="AAU31" s="8"/>
      <c r="AAV31" s="8"/>
      <c r="AAW31" s="8"/>
      <c r="AAX31" s="8"/>
      <c r="AAY31" s="8"/>
      <c r="AAZ31" s="8"/>
      <c r="ABA31" s="8"/>
      <c r="ABB31" s="8"/>
      <c r="ABC31" s="8"/>
      <c r="ABD31" s="8"/>
      <c r="ABE31" s="8"/>
      <c r="ABF31" s="8"/>
      <c r="ABG31" s="8"/>
      <c r="ABH31" s="8"/>
      <c r="ABI31" s="8"/>
      <c r="ABJ31" s="8"/>
      <c r="ABK31" s="8"/>
      <c r="ABL31" s="8"/>
      <c r="ABM31" s="8"/>
      <c r="ABN31" s="8"/>
      <c r="ABO31" s="8"/>
      <c r="ABP31" s="8"/>
      <c r="ABQ31" s="8"/>
      <c r="ABR31" s="8"/>
      <c r="ABS31" s="8"/>
      <c r="ABT31" s="8"/>
      <c r="ABU31" s="8"/>
      <c r="ABV31" s="8"/>
      <c r="ABW31" s="8"/>
      <c r="ABX31" s="8"/>
      <c r="ABY31" s="8"/>
      <c r="ABZ31" s="8"/>
      <c r="ACA31" s="8"/>
      <c r="ACB31" s="8"/>
      <c r="ACC31" s="8"/>
      <c r="ACD31" s="8"/>
      <c r="ACE31" s="8"/>
      <c r="ACF31" s="8"/>
      <c r="ACG31" s="8"/>
      <c r="ACH31" s="8"/>
      <c r="ACI31" s="8"/>
      <c r="ACJ31" s="8"/>
      <c r="ACK31" s="8"/>
      <c r="ACL31" s="8"/>
      <c r="ACM31" s="8"/>
      <c r="ACN31" s="8"/>
      <c r="ACO31" s="8"/>
      <c r="ACP31" s="8"/>
      <c r="ACQ31" s="8"/>
      <c r="ACR31" s="8"/>
      <c r="ACS31" s="8"/>
      <c r="ACT31" s="8"/>
      <c r="ACU31" s="8"/>
      <c r="ACV31" s="8"/>
      <c r="ACW31" s="8"/>
      <c r="ACX31" s="8"/>
      <c r="ACY31" s="8"/>
      <c r="ACZ31" s="8"/>
      <c r="ADA31" s="8"/>
      <c r="ADB31" s="8"/>
      <c r="ADC31" s="8"/>
      <c r="ADD31" s="8"/>
      <c r="ADE31" s="8"/>
      <c r="ADF31" s="8"/>
      <c r="ADG31" s="8"/>
      <c r="ADH31" s="8"/>
      <c r="ADI31" s="8"/>
      <c r="ADJ31" s="8"/>
      <c r="ADK31" s="8"/>
      <c r="ADL31" s="8"/>
      <c r="ADM31" s="8"/>
      <c r="ADN31" s="8"/>
      <c r="ADO31" s="8"/>
      <c r="ADP31" s="8"/>
      <c r="ADQ31" s="8"/>
      <c r="ADR31" s="8"/>
      <c r="ADS31" s="8"/>
      <c r="ADT31" s="8"/>
      <c r="ADU31" s="8"/>
      <c r="ADV31" s="8"/>
      <c r="ADW31" s="8"/>
      <c r="ADX31" s="8"/>
      <c r="ADY31" s="8"/>
      <c r="ADZ31" s="8"/>
      <c r="AEA31" s="8"/>
      <c r="AEB31" s="8"/>
      <c r="AEC31" s="8"/>
      <c r="AED31" s="8"/>
      <c r="AEE31" s="8"/>
      <c r="AEF31" s="8"/>
      <c r="AEG31" s="8"/>
      <c r="AEH31" s="8"/>
      <c r="AEI31" s="8"/>
      <c r="AEJ31" s="8"/>
      <c r="AEK31" s="8"/>
      <c r="AEL31" s="8"/>
      <c r="AEM31" s="8"/>
      <c r="AEN31" s="8"/>
      <c r="AEO31" s="8"/>
      <c r="AEP31" s="8"/>
      <c r="AEQ31" s="8"/>
      <c r="AER31" s="8"/>
      <c r="AES31" s="8"/>
      <c r="AET31" s="8"/>
      <c r="AEU31" s="8"/>
      <c r="AEV31" s="8"/>
      <c r="AEW31" s="8"/>
      <c r="AEX31" s="8"/>
      <c r="AEY31" s="8"/>
      <c r="AEZ31" s="8"/>
      <c r="AFA31" s="8"/>
      <c r="AFB31" s="8"/>
      <c r="AFC31" s="8"/>
      <c r="AFD31" s="8"/>
      <c r="AFE31" s="8"/>
      <c r="AFF31" s="8"/>
      <c r="AFG31" s="8"/>
      <c r="AFH31" s="8"/>
      <c r="AFI31" s="8"/>
      <c r="AFJ31" s="8"/>
      <c r="AFK31" s="8"/>
      <c r="AFL31" s="8"/>
      <c r="AFM31" s="8"/>
      <c r="AFN31" s="8"/>
      <c r="AFO31" s="8"/>
      <c r="AFP31" s="8"/>
      <c r="AFQ31" s="8"/>
      <c r="AFR31" s="8"/>
      <c r="AFS31" s="8"/>
      <c r="AFT31" s="8"/>
      <c r="AFU31" s="8"/>
      <c r="AFV31" s="8"/>
      <c r="AFW31" s="8"/>
      <c r="AFX31" s="8"/>
      <c r="AFY31" s="8"/>
      <c r="AFZ31" s="8"/>
      <c r="AGA31" s="8"/>
      <c r="AGB31" s="8"/>
      <c r="AGC31" s="8"/>
      <c r="AGD31" s="8"/>
      <c r="AGE31" s="8"/>
      <c r="AGF31" s="8"/>
      <c r="AGG31" s="8"/>
      <c r="AGH31" s="8"/>
      <c r="AGI31" s="8"/>
      <c r="AGJ31" s="8"/>
      <c r="AGK31" s="8"/>
      <c r="AGL31" s="8"/>
      <c r="AGM31" s="8"/>
      <c r="AGN31" s="8"/>
      <c r="AGO31" s="8"/>
      <c r="AGP31" s="8"/>
      <c r="AGQ31" s="8"/>
      <c r="AGR31" s="8"/>
      <c r="AGS31" s="8"/>
      <c r="AGT31" s="8"/>
      <c r="AGU31" s="8"/>
      <c r="AGV31" s="8"/>
      <c r="AGW31" s="8"/>
      <c r="AGX31" s="8"/>
      <c r="AGY31" s="8"/>
      <c r="AGZ31" s="8"/>
      <c r="AHA31" s="8"/>
      <c r="AHB31" s="8"/>
      <c r="AHC31" s="8"/>
      <c r="AHD31" s="8"/>
      <c r="AHE31" s="8"/>
      <c r="AHF31" s="8"/>
      <c r="AHG31" s="8"/>
      <c r="AHH31" s="8"/>
      <c r="AHI31" s="8"/>
      <c r="AHJ31" s="8"/>
      <c r="AHK31" s="8"/>
      <c r="AHL31" s="8"/>
      <c r="AHM31" s="8"/>
      <c r="AHN31" s="8"/>
      <c r="AHO31" s="8"/>
      <c r="AHP31" s="8"/>
      <c r="AHQ31" s="8"/>
      <c r="AHR31" s="8"/>
      <c r="AHS31" s="8"/>
      <c r="AHT31" s="8"/>
      <c r="AHU31" s="8"/>
      <c r="AHV31" s="8"/>
      <c r="AHW31" s="8"/>
      <c r="AHX31" s="8"/>
      <c r="AHY31" s="8"/>
      <c r="AHZ31" s="8"/>
      <c r="AIA31" s="8"/>
      <c r="AIB31" s="8"/>
      <c r="AIC31" s="8"/>
      <c r="AID31" s="8"/>
      <c r="AIE31" s="8"/>
      <c r="AIF31" s="8"/>
      <c r="AIG31" s="8"/>
      <c r="AIH31" s="8"/>
      <c r="AII31" s="8"/>
      <c r="AIJ31" s="8"/>
      <c r="AIK31" s="8"/>
      <c r="AIL31" s="8"/>
      <c r="AIM31" s="8"/>
      <c r="AIN31" s="8"/>
      <c r="AIO31" s="8"/>
      <c r="AIP31" s="8"/>
      <c r="AIQ31" s="8"/>
      <c r="AIR31" s="8"/>
      <c r="AIS31" s="8"/>
      <c r="AIT31" s="8"/>
      <c r="AIU31" s="8"/>
      <c r="AIV31" s="8"/>
      <c r="AIW31" s="8"/>
      <c r="AIX31" s="8"/>
      <c r="AIY31" s="8"/>
      <c r="AIZ31" s="8"/>
      <c r="AJA31" s="8"/>
      <c r="AJB31" s="8"/>
      <c r="AJC31" s="8"/>
      <c r="AJD31" s="8"/>
      <c r="AJE31" s="8"/>
      <c r="AJF31" s="8"/>
      <c r="AJG31" s="8"/>
      <c r="AJH31" s="8"/>
      <c r="AJI31" s="8"/>
      <c r="AJJ31" s="8"/>
      <c r="AJK31" s="8"/>
      <c r="AJL31" s="8"/>
      <c r="AJM31" s="8"/>
      <c r="AJN31" s="8"/>
      <c r="AJO31" s="8"/>
      <c r="AJP31" s="8"/>
      <c r="AJQ31" s="8"/>
      <c r="AJR31" s="8"/>
      <c r="AJS31" s="8"/>
      <c r="AJT31" s="8"/>
      <c r="AJU31" s="8"/>
      <c r="AJV31" s="8"/>
      <c r="AJW31" s="8"/>
      <c r="AJX31" s="8"/>
      <c r="AJY31" s="8"/>
      <c r="AJZ31" s="8"/>
      <c r="AKA31" s="8"/>
      <c r="AKB31" s="8"/>
      <c r="AKC31" s="8"/>
      <c r="AKD31" s="8"/>
      <c r="AKE31" s="8"/>
      <c r="AKF31" s="8"/>
      <c r="AKG31" s="8"/>
      <c r="AKH31" s="8"/>
      <c r="AKI31" s="8"/>
      <c r="AKJ31" s="8"/>
      <c r="AKK31" s="8"/>
      <c r="AKL31" s="8"/>
      <c r="AKM31" s="8"/>
      <c r="AKN31" s="8"/>
      <c r="AKO31" s="8"/>
      <c r="AKP31" s="8"/>
      <c r="AKQ31" s="8"/>
      <c r="AKR31" s="8"/>
      <c r="AKS31" s="8"/>
      <c r="AKT31" s="8"/>
      <c r="AKU31" s="8"/>
      <c r="AKV31" s="8"/>
      <c r="AKW31" s="8"/>
      <c r="AKX31" s="8"/>
      <c r="AKY31" s="8"/>
      <c r="AKZ31" s="8"/>
      <c r="ALA31" s="8"/>
      <c r="ALB31" s="8"/>
      <c r="ALC31" s="8"/>
      <c r="ALD31" s="8"/>
      <c r="ALE31" s="8"/>
      <c r="ALF31" s="8"/>
      <c r="ALG31" s="8"/>
      <c r="ALH31" s="8"/>
      <c r="ALI31" s="8"/>
      <c r="ALJ31" s="8"/>
      <c r="ALK31" s="8"/>
      <c r="ALL31" s="8"/>
      <c r="ALM31" s="8"/>
      <c r="ALN31" s="8"/>
      <c r="ALO31" s="8"/>
      <c r="ALP31" s="8"/>
      <c r="ALQ31" s="8"/>
      <c r="ALR31" s="8"/>
      <c r="ALS31" s="8"/>
      <c r="ALT31" s="8"/>
      <c r="ALU31" s="8"/>
      <c r="ALV31" s="8"/>
      <c r="ALW31" s="8"/>
      <c r="ALX31" s="8"/>
      <c r="ALY31" s="8"/>
    </row>
    <row r="32" spans="1:1013" x14ac:dyDescent="0.25">
      <c r="A32" s="8"/>
      <c r="B32" s="8"/>
      <c r="C32" s="8"/>
      <c r="D32" s="9">
        <v>3</v>
      </c>
      <c r="E32" s="116" t="s">
        <v>109</v>
      </c>
      <c r="F32" s="116"/>
      <c r="G32" s="116"/>
      <c r="H32" s="17">
        <f>H11+H20+H24</f>
        <v>430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</row>
    <row r="33" spans="1:1013" x14ac:dyDescent="0.25">
      <c r="A33" s="8"/>
      <c r="B33" s="8"/>
      <c r="C33" s="8"/>
      <c r="D33" s="9">
        <v>4</v>
      </c>
      <c r="E33" s="116" t="s">
        <v>97</v>
      </c>
      <c r="F33" s="116"/>
      <c r="G33" s="116"/>
      <c r="H33" s="17">
        <f>H19+H25</f>
        <v>260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  <c r="ALY33" s="8"/>
    </row>
    <row r="34" spans="1:1013" ht="15" hidden="1" x14ac:dyDescent="0.25">
      <c r="A34" s="8"/>
      <c r="B34" s="8"/>
      <c r="C34" s="8"/>
      <c r="G34" s="105" t="s">
        <v>110</v>
      </c>
      <c r="H34" s="17">
        <f>SUM(H30:H33)</f>
        <v>2500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</row>
  </sheetData>
  <sortState ref="D36:F42">
    <sortCondition descending="1" ref="F36:F42"/>
  </sortState>
  <mergeCells count="6">
    <mergeCell ref="D28:H28"/>
    <mergeCell ref="E30:G30"/>
    <mergeCell ref="E31:G31"/>
    <mergeCell ref="E32:G32"/>
    <mergeCell ref="E33:G33"/>
    <mergeCell ref="E29:G29"/>
  </mergeCells>
  <pageMargins left="0.7" right="0.7" top="0.75" bottom="0.75" header="0.3" footer="0.3"/>
  <pageSetup paperSize="9" scale="81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INSCRITOS</vt:lpstr>
      <vt:lpstr>Estafetas</vt:lpstr>
      <vt:lpstr>INSCRITOS!Área_de_Impressão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2019-06-16T11:08:04Z</cp:lastPrinted>
  <dcterms:created xsi:type="dcterms:W3CDTF">2016-04-26T14:30:14Z</dcterms:created>
  <dcterms:modified xsi:type="dcterms:W3CDTF">2019-06-17T11:28:09Z</dcterms:modified>
  <dc:language>pt-PT</dc:language>
</cp:coreProperties>
</file>