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CENTRO LITORAL\2019_05_25 Triatlo Jovem Marinha Grande\INSCRIÇÕES E RESULTADOS\"/>
    </mc:Choice>
  </mc:AlternateContent>
  <bookViews>
    <workbookView xWindow="0" yWindow="0" windowWidth="19005" windowHeight="9060" tabRatio="801" firstSheet="2" activeTab="2"/>
  </bookViews>
  <sheets>
    <sheet name="INSCRITOS" sheetId="1" state="hidden" r:id="rId1"/>
    <sheet name="SÉRIES" sheetId="2" state="hidden" r:id="rId2"/>
    <sheet name="RESULTADOS" sheetId="15" r:id="rId3"/>
  </sheets>
  <definedNames>
    <definedName name="_xlnm._FilterDatabase" localSheetId="0" hidden="1">INSCRITOS!$A$1:$J$196</definedName>
    <definedName name="_xlnm._FilterDatabase" localSheetId="2" hidden="1">RESULTADOS!$B$130:$K$130</definedName>
    <definedName name="_xlnm._FilterDatabase" localSheetId="1" hidden="1">SÉRIES!$B$151:$G$151</definedName>
    <definedName name="_xlnm.Print_Area" localSheetId="0">INSCRITOS!$A$1:$P$208</definedName>
    <definedName name="_xlnm.Print_Titles" localSheetId="2">RESULTADOS!$4:$5</definedName>
    <definedName name="_xlnm.Print_Titles" localSheetId="1">SÉRIES!$1:$2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4" i="15" l="1"/>
  <c r="E134" i="15"/>
  <c r="F134" i="15"/>
  <c r="G134" i="15"/>
  <c r="H134" i="15"/>
  <c r="J134" i="15"/>
  <c r="K134" i="15" s="1"/>
  <c r="L134" i="15"/>
  <c r="J155" i="15"/>
  <c r="J156" i="15"/>
  <c r="J157" i="15"/>
  <c r="J158" i="15"/>
  <c r="J159" i="15"/>
  <c r="J160" i="15"/>
  <c r="J161" i="15"/>
  <c r="J162" i="15"/>
  <c r="J163" i="15"/>
  <c r="J164" i="15"/>
  <c r="J154" i="15"/>
  <c r="J116" i="15"/>
  <c r="J117" i="15"/>
  <c r="J118" i="15"/>
  <c r="J119" i="15"/>
  <c r="J120" i="15"/>
  <c r="J121" i="15"/>
  <c r="J122" i="15"/>
  <c r="J123" i="15"/>
  <c r="J124" i="15"/>
  <c r="J125" i="15"/>
  <c r="J126" i="15"/>
  <c r="J115" i="15"/>
  <c r="J71" i="15" l="1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70" i="15"/>
  <c r="L26" i="15" l="1"/>
  <c r="J26" i="15"/>
  <c r="H26" i="15"/>
  <c r="G26" i="15"/>
  <c r="F26" i="15"/>
  <c r="E26" i="15"/>
  <c r="D26" i="15"/>
  <c r="G241" i="2" l="1"/>
  <c r="F241" i="2"/>
  <c r="E241" i="2"/>
  <c r="D241" i="2"/>
  <c r="C241" i="2"/>
  <c r="G170" i="2"/>
  <c r="F170" i="2"/>
  <c r="E170" i="2"/>
  <c r="D170" i="2"/>
  <c r="C170" i="2"/>
  <c r="G109" i="2"/>
  <c r="F109" i="2"/>
  <c r="E109" i="2"/>
  <c r="D109" i="2"/>
  <c r="C109" i="2"/>
  <c r="G84" i="2"/>
  <c r="F84" i="2"/>
  <c r="E84" i="2"/>
  <c r="D84" i="2"/>
  <c r="C84" i="2"/>
  <c r="L181" i="15"/>
  <c r="J181" i="15"/>
  <c r="H181" i="15"/>
  <c r="G181" i="15"/>
  <c r="F181" i="15"/>
  <c r="E181" i="15"/>
  <c r="D181" i="15"/>
  <c r="L180" i="15"/>
  <c r="J180" i="15"/>
  <c r="H180" i="15"/>
  <c r="G180" i="15"/>
  <c r="F180" i="15"/>
  <c r="E180" i="15"/>
  <c r="D180" i="15"/>
  <c r="L175" i="15"/>
  <c r="J175" i="15"/>
  <c r="H175" i="15"/>
  <c r="G175" i="15"/>
  <c r="F175" i="15"/>
  <c r="E175" i="15"/>
  <c r="D175" i="15"/>
  <c r="L174" i="15"/>
  <c r="J174" i="15"/>
  <c r="H174" i="15"/>
  <c r="G174" i="15"/>
  <c r="F174" i="15"/>
  <c r="E174" i="15"/>
  <c r="D174" i="15"/>
  <c r="L173" i="15"/>
  <c r="J173" i="15"/>
  <c r="H173" i="15"/>
  <c r="G173" i="15"/>
  <c r="F173" i="15"/>
  <c r="E173" i="15"/>
  <c r="D173" i="15"/>
  <c r="L172" i="15"/>
  <c r="J172" i="15"/>
  <c r="H172" i="15"/>
  <c r="G172" i="15"/>
  <c r="F172" i="15"/>
  <c r="E172" i="15"/>
  <c r="D172" i="15"/>
  <c r="L171" i="15"/>
  <c r="J171" i="15"/>
  <c r="H171" i="15"/>
  <c r="G171" i="15"/>
  <c r="F171" i="15"/>
  <c r="E171" i="15"/>
  <c r="D171" i="15"/>
  <c r="L170" i="15"/>
  <c r="J170" i="15"/>
  <c r="H170" i="15"/>
  <c r="G170" i="15"/>
  <c r="F170" i="15"/>
  <c r="E170" i="15"/>
  <c r="D170" i="15"/>
  <c r="L169" i="15"/>
  <c r="J169" i="15"/>
  <c r="H169" i="15"/>
  <c r="G169" i="15"/>
  <c r="F169" i="15"/>
  <c r="E169" i="15"/>
  <c r="D169" i="15"/>
  <c r="L164" i="15"/>
  <c r="H164" i="15"/>
  <c r="G164" i="15"/>
  <c r="F164" i="15"/>
  <c r="E164" i="15"/>
  <c r="D164" i="15"/>
  <c r="L163" i="15"/>
  <c r="K163" i="15"/>
  <c r="H163" i="15"/>
  <c r="G163" i="15"/>
  <c r="F163" i="15"/>
  <c r="E163" i="15"/>
  <c r="D163" i="15"/>
  <c r="L162" i="15"/>
  <c r="K162" i="15"/>
  <c r="H162" i="15"/>
  <c r="G162" i="15"/>
  <c r="F162" i="15"/>
  <c r="E162" i="15"/>
  <c r="D162" i="15"/>
  <c r="L161" i="15"/>
  <c r="K161" i="15"/>
  <c r="H161" i="15"/>
  <c r="G161" i="15"/>
  <c r="F161" i="15"/>
  <c r="E161" i="15"/>
  <c r="D161" i="15"/>
  <c r="L160" i="15"/>
  <c r="K160" i="15"/>
  <c r="H160" i="15"/>
  <c r="G160" i="15"/>
  <c r="F160" i="15"/>
  <c r="E160" i="15"/>
  <c r="D160" i="15"/>
  <c r="L159" i="15"/>
  <c r="K159" i="15"/>
  <c r="H159" i="15"/>
  <c r="G159" i="15"/>
  <c r="F159" i="15"/>
  <c r="E159" i="15"/>
  <c r="D159" i="15"/>
  <c r="L158" i="15"/>
  <c r="K158" i="15"/>
  <c r="H158" i="15"/>
  <c r="G158" i="15"/>
  <c r="F158" i="15"/>
  <c r="E158" i="15"/>
  <c r="D158" i="15"/>
  <c r="L157" i="15"/>
  <c r="K157" i="15"/>
  <c r="H157" i="15"/>
  <c r="G157" i="15"/>
  <c r="F157" i="15"/>
  <c r="E157" i="15"/>
  <c r="D157" i="15"/>
  <c r="L156" i="15"/>
  <c r="K156" i="15"/>
  <c r="H156" i="15"/>
  <c r="G156" i="15"/>
  <c r="F156" i="15"/>
  <c r="E156" i="15"/>
  <c r="D156" i="15"/>
  <c r="L155" i="15"/>
  <c r="K155" i="15"/>
  <c r="H155" i="15"/>
  <c r="G155" i="15"/>
  <c r="F155" i="15"/>
  <c r="E155" i="15"/>
  <c r="D155" i="15"/>
  <c r="L154" i="15"/>
  <c r="K154" i="15"/>
  <c r="H154" i="15"/>
  <c r="G154" i="15"/>
  <c r="F154" i="15"/>
  <c r="E154" i="15"/>
  <c r="D154" i="15"/>
  <c r="L149" i="15"/>
  <c r="J149" i="15"/>
  <c r="K149" i="15" s="1"/>
  <c r="H149" i="15"/>
  <c r="G149" i="15"/>
  <c r="F149" i="15"/>
  <c r="E149" i="15"/>
  <c r="D149" i="15"/>
  <c r="L148" i="15"/>
  <c r="J148" i="15"/>
  <c r="K148" i="15" s="1"/>
  <c r="H148" i="15"/>
  <c r="G148" i="15"/>
  <c r="F148" i="15"/>
  <c r="E148" i="15"/>
  <c r="D148" i="15"/>
  <c r="L147" i="15"/>
  <c r="J147" i="15"/>
  <c r="K147" i="15" s="1"/>
  <c r="H147" i="15"/>
  <c r="G147" i="15"/>
  <c r="F147" i="15"/>
  <c r="E147" i="15"/>
  <c r="D147" i="15"/>
  <c r="L146" i="15"/>
  <c r="J142" i="15"/>
  <c r="K142" i="15" s="1"/>
  <c r="H142" i="15"/>
  <c r="G142" i="15"/>
  <c r="F142" i="15"/>
  <c r="E142" i="15"/>
  <c r="D142" i="15"/>
  <c r="L145" i="15"/>
  <c r="J140" i="15"/>
  <c r="K140" i="15" s="1"/>
  <c r="H140" i="15"/>
  <c r="G140" i="15"/>
  <c r="F140" i="15"/>
  <c r="E140" i="15"/>
  <c r="D140" i="15"/>
  <c r="L144" i="15"/>
  <c r="J139" i="15"/>
  <c r="K139" i="15" s="1"/>
  <c r="H139" i="15"/>
  <c r="G139" i="15"/>
  <c r="F139" i="15"/>
  <c r="E139" i="15"/>
  <c r="D139" i="15"/>
  <c r="L143" i="15"/>
  <c r="J138" i="15"/>
  <c r="K138" i="15" s="1"/>
  <c r="H138" i="15"/>
  <c r="G138" i="15"/>
  <c r="F138" i="15"/>
  <c r="E138" i="15"/>
  <c r="D138" i="15"/>
  <c r="L142" i="15"/>
  <c r="J137" i="15"/>
  <c r="K137" i="15" s="1"/>
  <c r="H137" i="15"/>
  <c r="G137" i="15"/>
  <c r="F137" i="15"/>
  <c r="E137" i="15"/>
  <c r="D137" i="15"/>
  <c r="L141" i="15"/>
  <c r="J146" i="15"/>
  <c r="K146" i="15" s="1"/>
  <c r="H146" i="15"/>
  <c r="G146" i="15"/>
  <c r="F146" i="15"/>
  <c r="E146" i="15"/>
  <c r="D146" i="15"/>
  <c r="L140" i="15"/>
  <c r="J145" i="15"/>
  <c r="K145" i="15" s="1"/>
  <c r="H145" i="15"/>
  <c r="G145" i="15"/>
  <c r="F145" i="15"/>
  <c r="E145" i="15"/>
  <c r="D145" i="15"/>
  <c r="L139" i="15"/>
  <c r="L138" i="15"/>
  <c r="J144" i="15"/>
  <c r="K144" i="15" s="1"/>
  <c r="H144" i="15"/>
  <c r="G144" i="15"/>
  <c r="F144" i="15"/>
  <c r="E144" i="15"/>
  <c r="D144" i="15"/>
  <c r="L137" i="15"/>
  <c r="J143" i="15"/>
  <c r="K143" i="15" s="1"/>
  <c r="H143" i="15"/>
  <c r="G143" i="15"/>
  <c r="F143" i="15"/>
  <c r="E143" i="15"/>
  <c r="D143" i="15"/>
  <c r="L136" i="15"/>
  <c r="J141" i="15"/>
  <c r="K141" i="15" s="1"/>
  <c r="H141" i="15"/>
  <c r="G141" i="15"/>
  <c r="F141" i="15"/>
  <c r="E141" i="15"/>
  <c r="D141" i="15"/>
  <c r="L135" i="15"/>
  <c r="J136" i="15"/>
  <c r="K136" i="15" s="1"/>
  <c r="H136" i="15"/>
  <c r="G136" i="15"/>
  <c r="F136" i="15"/>
  <c r="E136" i="15"/>
  <c r="D136" i="15"/>
  <c r="J135" i="15"/>
  <c r="K135" i="15" s="1"/>
  <c r="H135" i="15"/>
  <c r="G135" i="15"/>
  <c r="F135" i="15"/>
  <c r="E135" i="15"/>
  <c r="D135" i="15"/>
  <c r="L133" i="15"/>
  <c r="J133" i="15"/>
  <c r="K133" i="15" s="1"/>
  <c r="H133" i="15"/>
  <c r="G133" i="15"/>
  <c r="F133" i="15"/>
  <c r="E133" i="15"/>
  <c r="D133" i="15"/>
  <c r="L132" i="15"/>
  <c r="J132" i="15"/>
  <c r="K132" i="15" s="1"/>
  <c r="H132" i="15"/>
  <c r="G132" i="15"/>
  <c r="F132" i="15"/>
  <c r="E132" i="15"/>
  <c r="D132" i="15"/>
  <c r="L131" i="15"/>
  <c r="J131" i="15"/>
  <c r="K131" i="15" s="1"/>
  <c r="H131" i="15"/>
  <c r="G131" i="15"/>
  <c r="F131" i="15"/>
  <c r="E131" i="15"/>
  <c r="D131" i="15"/>
  <c r="L126" i="15"/>
  <c r="K126" i="15"/>
  <c r="H126" i="15"/>
  <c r="G126" i="15"/>
  <c r="F126" i="15"/>
  <c r="E126" i="15"/>
  <c r="D126" i="15"/>
  <c r="L125" i="15"/>
  <c r="K125" i="15"/>
  <c r="H125" i="15"/>
  <c r="G125" i="15"/>
  <c r="F125" i="15"/>
  <c r="E125" i="15"/>
  <c r="D125" i="15"/>
  <c r="L124" i="15"/>
  <c r="K124" i="15"/>
  <c r="H124" i="15"/>
  <c r="G124" i="15"/>
  <c r="F124" i="15"/>
  <c r="E124" i="15"/>
  <c r="D124" i="15"/>
  <c r="L123" i="15"/>
  <c r="K123" i="15"/>
  <c r="H123" i="15"/>
  <c r="G123" i="15"/>
  <c r="F123" i="15"/>
  <c r="E123" i="15"/>
  <c r="D123" i="15"/>
  <c r="L122" i="15"/>
  <c r="K122" i="15"/>
  <c r="H122" i="15"/>
  <c r="G122" i="15"/>
  <c r="F122" i="15"/>
  <c r="E122" i="15"/>
  <c r="D122" i="15"/>
  <c r="L121" i="15"/>
  <c r="K121" i="15"/>
  <c r="H121" i="15"/>
  <c r="G121" i="15"/>
  <c r="F121" i="15"/>
  <c r="E121" i="15"/>
  <c r="D121" i="15"/>
  <c r="L120" i="15"/>
  <c r="K120" i="15"/>
  <c r="H120" i="15"/>
  <c r="G120" i="15"/>
  <c r="F120" i="15"/>
  <c r="E120" i="15"/>
  <c r="D120" i="15"/>
  <c r="L119" i="15"/>
  <c r="K119" i="15"/>
  <c r="H119" i="15"/>
  <c r="G119" i="15"/>
  <c r="F119" i="15"/>
  <c r="E119" i="15"/>
  <c r="D119" i="15"/>
  <c r="L118" i="15"/>
  <c r="K118" i="15"/>
  <c r="H118" i="15"/>
  <c r="G118" i="15"/>
  <c r="F118" i="15"/>
  <c r="E118" i="15"/>
  <c r="D118" i="15"/>
  <c r="L117" i="15"/>
  <c r="K117" i="15"/>
  <c r="H117" i="15"/>
  <c r="G117" i="15"/>
  <c r="F117" i="15"/>
  <c r="E117" i="15"/>
  <c r="D117" i="15"/>
  <c r="L116" i="15"/>
  <c r="K116" i="15"/>
  <c r="H116" i="15"/>
  <c r="G116" i="15"/>
  <c r="F116" i="15"/>
  <c r="E116" i="15"/>
  <c r="D116" i="15"/>
  <c r="L115" i="15"/>
  <c r="K115" i="15"/>
  <c r="H115" i="15"/>
  <c r="G115" i="15"/>
  <c r="F115" i="15"/>
  <c r="E115" i="15"/>
  <c r="D115" i="15"/>
  <c r="L110" i="15"/>
  <c r="J108" i="15"/>
  <c r="K108" i="15" s="1"/>
  <c r="H108" i="15"/>
  <c r="G108" i="15"/>
  <c r="F108" i="15"/>
  <c r="E108" i="15"/>
  <c r="D108" i="15"/>
  <c r="L109" i="15"/>
  <c r="J106" i="15"/>
  <c r="K106" i="15" s="1"/>
  <c r="H106" i="15"/>
  <c r="G106" i="15"/>
  <c r="F106" i="15"/>
  <c r="E106" i="15"/>
  <c r="D106" i="15"/>
  <c r="L108" i="15"/>
  <c r="J104" i="15"/>
  <c r="K104" i="15" s="1"/>
  <c r="H104" i="15"/>
  <c r="G104" i="15"/>
  <c r="F104" i="15"/>
  <c r="E104" i="15"/>
  <c r="D104" i="15"/>
  <c r="L107" i="15"/>
  <c r="J103" i="15"/>
  <c r="K103" i="15" s="1"/>
  <c r="H103" i="15"/>
  <c r="G103" i="15"/>
  <c r="F103" i="15"/>
  <c r="E103" i="15"/>
  <c r="D103" i="15"/>
  <c r="L106" i="15"/>
  <c r="J102" i="15"/>
  <c r="K102" i="15" s="1"/>
  <c r="H102" i="15"/>
  <c r="G102" i="15"/>
  <c r="F102" i="15"/>
  <c r="E102" i="15"/>
  <c r="D102" i="15"/>
  <c r="L105" i="15"/>
  <c r="J95" i="15"/>
  <c r="K95" i="15" s="1"/>
  <c r="H95" i="15"/>
  <c r="G95" i="15"/>
  <c r="F95" i="15"/>
  <c r="E95" i="15"/>
  <c r="D95" i="15"/>
  <c r="L104" i="15"/>
  <c r="J94" i="15"/>
  <c r="K94" i="15" s="1"/>
  <c r="H94" i="15"/>
  <c r="G94" i="15"/>
  <c r="F94" i="15"/>
  <c r="E94" i="15"/>
  <c r="D94" i="15"/>
  <c r="L103" i="15"/>
  <c r="J93" i="15"/>
  <c r="K93" i="15" s="1"/>
  <c r="H93" i="15"/>
  <c r="G93" i="15"/>
  <c r="F93" i="15"/>
  <c r="E93" i="15"/>
  <c r="L102" i="15"/>
  <c r="J110" i="15"/>
  <c r="K110" i="15" s="1"/>
  <c r="H110" i="15"/>
  <c r="G110" i="15"/>
  <c r="F110" i="15"/>
  <c r="E110" i="15"/>
  <c r="D110" i="15"/>
  <c r="L101" i="15"/>
  <c r="J91" i="15"/>
  <c r="K91" i="15" s="1"/>
  <c r="H91" i="15"/>
  <c r="G91" i="15"/>
  <c r="F91" i="15"/>
  <c r="E91" i="15"/>
  <c r="D91" i="15"/>
  <c r="L100" i="15"/>
  <c r="J90" i="15"/>
  <c r="K90" i="15" s="1"/>
  <c r="H90" i="15"/>
  <c r="G90" i="15"/>
  <c r="F90" i="15"/>
  <c r="E90" i="15"/>
  <c r="D90" i="15"/>
  <c r="L99" i="15"/>
  <c r="J109" i="15"/>
  <c r="K109" i="15" s="1"/>
  <c r="H109" i="15"/>
  <c r="G109" i="15"/>
  <c r="F109" i="15"/>
  <c r="E109" i="15"/>
  <c r="L98" i="15"/>
  <c r="J107" i="15"/>
  <c r="K107" i="15" s="1"/>
  <c r="H107" i="15"/>
  <c r="G107" i="15"/>
  <c r="F107" i="15"/>
  <c r="E107" i="15"/>
  <c r="D107" i="15"/>
  <c r="L97" i="15"/>
  <c r="J105" i="15"/>
  <c r="K105" i="15" s="1"/>
  <c r="H105" i="15"/>
  <c r="G105" i="15"/>
  <c r="F105" i="15"/>
  <c r="E105" i="15"/>
  <c r="D105" i="15"/>
  <c r="L96" i="15"/>
  <c r="J101" i="15"/>
  <c r="K101" i="15" s="1"/>
  <c r="H101" i="15"/>
  <c r="G101" i="15"/>
  <c r="F101" i="15"/>
  <c r="E101" i="15"/>
  <c r="D101" i="15"/>
  <c r="L95" i="15"/>
  <c r="J100" i="15"/>
  <c r="K100" i="15" s="1"/>
  <c r="H100" i="15"/>
  <c r="G100" i="15"/>
  <c r="F100" i="15"/>
  <c r="E100" i="15"/>
  <c r="D100" i="15"/>
  <c r="L94" i="15"/>
  <c r="J99" i="15"/>
  <c r="K99" i="15" s="1"/>
  <c r="H99" i="15"/>
  <c r="G99" i="15"/>
  <c r="F99" i="15"/>
  <c r="E99" i="15"/>
  <c r="D99" i="15"/>
  <c r="L93" i="15"/>
  <c r="J98" i="15"/>
  <c r="K98" i="15" s="1"/>
  <c r="H98" i="15"/>
  <c r="G98" i="15"/>
  <c r="F98" i="15"/>
  <c r="E98" i="15"/>
  <c r="D98" i="15"/>
  <c r="L92" i="15"/>
  <c r="J97" i="15"/>
  <c r="K97" i="15" s="1"/>
  <c r="H97" i="15"/>
  <c r="G97" i="15"/>
  <c r="F97" i="15"/>
  <c r="E97" i="15"/>
  <c r="D97" i="15"/>
  <c r="L91" i="15"/>
  <c r="J96" i="15"/>
  <c r="K96" i="15" s="1"/>
  <c r="H96" i="15"/>
  <c r="G96" i="15"/>
  <c r="F96" i="15"/>
  <c r="E96" i="15"/>
  <c r="D96" i="15"/>
  <c r="L90" i="15"/>
  <c r="J92" i="15"/>
  <c r="K92" i="15" s="1"/>
  <c r="H92" i="15"/>
  <c r="G92" i="15"/>
  <c r="F92" i="15"/>
  <c r="E92" i="15"/>
  <c r="D92" i="15"/>
  <c r="L85" i="15"/>
  <c r="K85" i="15"/>
  <c r="H85" i="15"/>
  <c r="G85" i="15"/>
  <c r="F85" i="15"/>
  <c r="E85" i="15"/>
  <c r="D85" i="15"/>
  <c r="L84" i="15"/>
  <c r="K84" i="15"/>
  <c r="H84" i="15"/>
  <c r="G84" i="15"/>
  <c r="F84" i="15"/>
  <c r="E84" i="15"/>
  <c r="L83" i="15"/>
  <c r="K83" i="15"/>
  <c r="H83" i="15"/>
  <c r="G83" i="15"/>
  <c r="F83" i="15"/>
  <c r="E83" i="15"/>
  <c r="D83" i="15"/>
  <c r="L82" i="15"/>
  <c r="K82" i="15"/>
  <c r="H82" i="15"/>
  <c r="G82" i="15"/>
  <c r="F82" i="15"/>
  <c r="E82" i="15"/>
  <c r="D82" i="15"/>
  <c r="L81" i="15"/>
  <c r="K81" i="15"/>
  <c r="H81" i="15"/>
  <c r="G81" i="15"/>
  <c r="F81" i="15"/>
  <c r="E81" i="15"/>
  <c r="D81" i="15"/>
  <c r="L80" i="15"/>
  <c r="K80" i="15"/>
  <c r="H80" i="15"/>
  <c r="G80" i="15"/>
  <c r="F80" i="15"/>
  <c r="E80" i="15"/>
  <c r="D80" i="15"/>
  <c r="L79" i="15"/>
  <c r="K79" i="15"/>
  <c r="H79" i="15"/>
  <c r="G79" i="15"/>
  <c r="F79" i="15"/>
  <c r="E79" i="15"/>
  <c r="D79" i="15"/>
  <c r="L78" i="15"/>
  <c r="K78" i="15"/>
  <c r="H78" i="15"/>
  <c r="G78" i="15"/>
  <c r="F78" i="15"/>
  <c r="E78" i="15"/>
  <c r="D78" i="15"/>
  <c r="L77" i="15"/>
  <c r="K77" i="15"/>
  <c r="H77" i="15"/>
  <c r="G77" i="15"/>
  <c r="F77" i="15"/>
  <c r="E77" i="15"/>
  <c r="D77" i="15"/>
  <c r="L76" i="15"/>
  <c r="K76" i="15"/>
  <c r="H76" i="15"/>
  <c r="G76" i="15"/>
  <c r="F76" i="15"/>
  <c r="E76" i="15"/>
  <c r="D76" i="15"/>
  <c r="L75" i="15"/>
  <c r="K75" i="15"/>
  <c r="H75" i="15"/>
  <c r="G75" i="15"/>
  <c r="F75" i="15"/>
  <c r="E75" i="15"/>
  <c r="D75" i="15"/>
  <c r="L74" i="15"/>
  <c r="K74" i="15"/>
  <c r="H74" i="15"/>
  <c r="G74" i="15"/>
  <c r="F74" i="15"/>
  <c r="E74" i="15"/>
  <c r="D74" i="15"/>
  <c r="L73" i="15"/>
  <c r="K73" i="15"/>
  <c r="H73" i="15"/>
  <c r="G73" i="15"/>
  <c r="F73" i="15"/>
  <c r="E73" i="15"/>
  <c r="D73" i="15"/>
  <c r="L72" i="15"/>
  <c r="K72" i="15"/>
  <c r="H72" i="15"/>
  <c r="G72" i="15"/>
  <c r="F72" i="15"/>
  <c r="E72" i="15"/>
  <c r="D72" i="15"/>
  <c r="L71" i="15"/>
  <c r="K71" i="15"/>
  <c r="H71" i="15"/>
  <c r="G71" i="15"/>
  <c r="F71" i="15"/>
  <c r="E71" i="15"/>
  <c r="D71" i="15"/>
  <c r="L70" i="15"/>
  <c r="K70" i="15"/>
  <c r="H70" i="15"/>
  <c r="G70" i="15"/>
  <c r="F70" i="15"/>
  <c r="E70" i="15"/>
  <c r="D70" i="15"/>
  <c r="L65" i="15"/>
  <c r="J65" i="15"/>
  <c r="K65" i="15" s="1"/>
  <c r="H65" i="15"/>
  <c r="G65" i="15"/>
  <c r="F65" i="15"/>
  <c r="E65" i="15"/>
  <c r="D65" i="15"/>
  <c r="L64" i="15"/>
  <c r="J64" i="15"/>
  <c r="K64" i="15" s="1"/>
  <c r="H64" i="15"/>
  <c r="G64" i="15"/>
  <c r="F64" i="15"/>
  <c r="E64" i="15"/>
  <c r="D64" i="15"/>
  <c r="L63" i="15"/>
  <c r="J63" i="15"/>
  <c r="K63" i="15" s="1"/>
  <c r="H63" i="15"/>
  <c r="G63" i="15"/>
  <c r="F63" i="15"/>
  <c r="E63" i="15"/>
  <c r="D63" i="15"/>
  <c r="L60" i="15"/>
  <c r="J60" i="15"/>
  <c r="K60" i="15" s="1"/>
  <c r="H60" i="15"/>
  <c r="G60" i="15"/>
  <c r="F60" i="15"/>
  <c r="E60" i="15"/>
  <c r="D60" i="15"/>
  <c r="L59" i="15"/>
  <c r="J59" i="15"/>
  <c r="K59" i="15" s="1"/>
  <c r="H59" i="15"/>
  <c r="G59" i="15"/>
  <c r="F59" i="15"/>
  <c r="E59" i="15"/>
  <c r="D59" i="15"/>
  <c r="L58" i="15"/>
  <c r="J58" i="15"/>
  <c r="K58" i="15" s="1"/>
  <c r="H58" i="15"/>
  <c r="G58" i="15"/>
  <c r="F58" i="15"/>
  <c r="E58" i="15"/>
  <c r="D58" i="15"/>
  <c r="L55" i="15"/>
  <c r="J55" i="15"/>
  <c r="K55" i="15" s="1"/>
  <c r="H55" i="15"/>
  <c r="G55" i="15"/>
  <c r="F55" i="15"/>
  <c r="E55" i="15"/>
  <c r="D55" i="15"/>
  <c r="L52" i="15"/>
  <c r="J52" i="15"/>
  <c r="K52" i="15" s="1"/>
  <c r="H52" i="15"/>
  <c r="G52" i="15"/>
  <c r="F52" i="15"/>
  <c r="E52" i="15"/>
  <c r="D52" i="15"/>
  <c r="L47" i="15"/>
  <c r="J47" i="15"/>
  <c r="K47" i="15" s="1"/>
  <c r="H47" i="15"/>
  <c r="G47" i="15"/>
  <c r="F47" i="15"/>
  <c r="E47" i="15"/>
  <c r="D47" i="15"/>
  <c r="L46" i="15"/>
  <c r="J46" i="15"/>
  <c r="K46" i="15" s="1"/>
  <c r="H46" i="15"/>
  <c r="G46" i="15"/>
  <c r="F46" i="15"/>
  <c r="E46" i="15"/>
  <c r="D46" i="15"/>
  <c r="L62" i="15"/>
  <c r="J62" i="15"/>
  <c r="K62" i="15" s="1"/>
  <c r="H62" i="15"/>
  <c r="G62" i="15"/>
  <c r="F62" i="15"/>
  <c r="E62" i="15"/>
  <c r="D62" i="15"/>
  <c r="L61" i="15"/>
  <c r="J61" i="15"/>
  <c r="K61" i="15" s="1"/>
  <c r="H61" i="15"/>
  <c r="G61" i="15"/>
  <c r="F61" i="15"/>
  <c r="E61" i="15"/>
  <c r="D61" i="15"/>
  <c r="L57" i="15"/>
  <c r="J57" i="15"/>
  <c r="K57" i="15" s="1"/>
  <c r="H57" i="15"/>
  <c r="G57" i="15"/>
  <c r="F57" i="15"/>
  <c r="E57" i="15"/>
  <c r="D57" i="15"/>
  <c r="L56" i="15"/>
  <c r="J56" i="15"/>
  <c r="K56" i="15" s="1"/>
  <c r="H56" i="15"/>
  <c r="G56" i="15"/>
  <c r="F56" i="15"/>
  <c r="E56" i="15"/>
  <c r="D56" i="15"/>
  <c r="L54" i="15"/>
  <c r="J54" i="15"/>
  <c r="K54" i="15" s="1"/>
  <c r="H54" i="15"/>
  <c r="G54" i="15"/>
  <c r="F54" i="15"/>
  <c r="E54" i="15"/>
  <c r="D54" i="15"/>
  <c r="L53" i="15"/>
  <c r="J53" i="15"/>
  <c r="K53" i="15" s="1"/>
  <c r="H53" i="15"/>
  <c r="G53" i="15"/>
  <c r="F53" i="15"/>
  <c r="E53" i="15"/>
  <c r="D53" i="15"/>
  <c r="L51" i="15"/>
  <c r="J51" i="15"/>
  <c r="K51" i="15" s="1"/>
  <c r="H51" i="15"/>
  <c r="G51" i="15"/>
  <c r="F51" i="15"/>
  <c r="E51" i="15"/>
  <c r="D51" i="15"/>
  <c r="L50" i="15"/>
  <c r="J50" i="15"/>
  <c r="K50" i="15" s="1"/>
  <c r="H50" i="15"/>
  <c r="G50" i="15"/>
  <c r="F50" i="15"/>
  <c r="E50" i="15"/>
  <c r="D50" i="15"/>
  <c r="L49" i="15"/>
  <c r="J49" i="15"/>
  <c r="K49" i="15" s="1"/>
  <c r="H49" i="15"/>
  <c r="G49" i="15"/>
  <c r="F49" i="15"/>
  <c r="E49" i="15"/>
  <c r="D49" i="15"/>
  <c r="L48" i="15"/>
  <c r="J48" i="15"/>
  <c r="K48" i="15" s="1"/>
  <c r="H48" i="15"/>
  <c r="G48" i="15"/>
  <c r="F48" i="15"/>
  <c r="E48" i="15"/>
  <c r="D48" i="15"/>
  <c r="L45" i="15"/>
  <c r="J45" i="15"/>
  <c r="K45" i="15" s="1"/>
  <c r="H45" i="15"/>
  <c r="G45" i="15"/>
  <c r="F45" i="15"/>
  <c r="E45" i="15"/>
  <c r="D45" i="15"/>
  <c r="L40" i="15"/>
  <c r="K40" i="15"/>
  <c r="H40" i="15"/>
  <c r="G40" i="15"/>
  <c r="F40" i="15"/>
  <c r="E40" i="15"/>
  <c r="D40" i="15"/>
  <c r="L39" i="15"/>
  <c r="K39" i="15"/>
  <c r="H39" i="15"/>
  <c r="G39" i="15"/>
  <c r="F39" i="15"/>
  <c r="E39" i="15"/>
  <c r="D39" i="15"/>
  <c r="L38" i="15"/>
  <c r="K38" i="15"/>
  <c r="H38" i="15"/>
  <c r="G38" i="15"/>
  <c r="F38" i="15"/>
  <c r="E38" i="15"/>
  <c r="D38" i="15"/>
  <c r="L37" i="15"/>
  <c r="K37" i="15"/>
  <c r="H37" i="15"/>
  <c r="G37" i="15"/>
  <c r="F37" i="15"/>
  <c r="E37" i="15"/>
  <c r="D37" i="15"/>
  <c r="L36" i="15"/>
  <c r="K36" i="15"/>
  <c r="H36" i="15"/>
  <c r="G36" i="15"/>
  <c r="F36" i="15"/>
  <c r="E36" i="15"/>
  <c r="D36" i="15"/>
  <c r="L35" i="15"/>
  <c r="K35" i="15"/>
  <c r="H35" i="15"/>
  <c r="G35" i="15"/>
  <c r="F35" i="15"/>
  <c r="E35" i="15"/>
  <c r="D35" i="15"/>
  <c r="L34" i="15"/>
  <c r="K34" i="15"/>
  <c r="H34" i="15"/>
  <c r="G34" i="15"/>
  <c r="F34" i="15"/>
  <c r="E34" i="15"/>
  <c r="D34" i="15"/>
  <c r="L33" i="15"/>
  <c r="K33" i="15"/>
  <c r="H33" i="15"/>
  <c r="G33" i="15"/>
  <c r="F33" i="15"/>
  <c r="E33" i="15"/>
  <c r="D33" i="15"/>
  <c r="L32" i="15"/>
  <c r="K32" i="15"/>
  <c r="H32" i="15"/>
  <c r="G32" i="15"/>
  <c r="F32" i="15"/>
  <c r="E32" i="15"/>
  <c r="D32" i="15"/>
  <c r="L31" i="15"/>
  <c r="K31" i="15"/>
  <c r="H31" i="15"/>
  <c r="G31" i="15"/>
  <c r="F31" i="15"/>
  <c r="E31" i="15"/>
  <c r="D31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13" i="15"/>
  <c r="G230" i="2" l="1"/>
  <c r="F230" i="2"/>
  <c r="E230" i="2"/>
  <c r="D230" i="2"/>
  <c r="C230" i="2"/>
  <c r="C221" i="2"/>
  <c r="C213" i="2"/>
  <c r="D213" i="2"/>
  <c r="E213" i="2"/>
  <c r="F213" i="2"/>
  <c r="G213" i="2"/>
  <c r="G200" i="2"/>
  <c r="F200" i="2"/>
  <c r="E200" i="2"/>
  <c r="D200" i="2"/>
  <c r="C200" i="2"/>
  <c r="G190" i="2"/>
  <c r="F190" i="2"/>
  <c r="E190" i="2"/>
  <c r="D190" i="2"/>
  <c r="C190" i="2"/>
  <c r="G159" i="2"/>
  <c r="F159" i="2"/>
  <c r="E159" i="2"/>
  <c r="D159" i="2"/>
  <c r="C159" i="2"/>
  <c r="G155" i="2"/>
  <c r="F155" i="2"/>
  <c r="E155" i="2"/>
  <c r="D155" i="2"/>
  <c r="C155" i="2"/>
  <c r="G171" i="2"/>
  <c r="F171" i="2"/>
  <c r="E171" i="2"/>
  <c r="D171" i="2"/>
  <c r="C171" i="2"/>
  <c r="C110" i="2"/>
  <c r="G61" i="2"/>
  <c r="F61" i="2"/>
  <c r="E61" i="2"/>
  <c r="D61" i="2"/>
  <c r="C61" i="2"/>
  <c r="C25" i="2"/>
  <c r="G47" i="2" l="1"/>
  <c r="F47" i="2"/>
  <c r="E47" i="2"/>
  <c r="D47" i="2"/>
  <c r="C47" i="2"/>
  <c r="G46" i="2"/>
  <c r="F46" i="2"/>
  <c r="E46" i="2"/>
  <c r="D46" i="2"/>
  <c r="C46" i="2"/>
  <c r="C26" i="2"/>
  <c r="D26" i="2"/>
  <c r="E26" i="2"/>
  <c r="F26" i="2"/>
  <c r="G26" i="2"/>
  <c r="C36" i="2"/>
  <c r="D36" i="2"/>
  <c r="E36" i="2"/>
  <c r="F36" i="2"/>
  <c r="G36" i="2"/>
  <c r="C34" i="2"/>
  <c r="D34" i="2"/>
  <c r="E34" i="2"/>
  <c r="F34" i="2"/>
  <c r="G34" i="2"/>
  <c r="C39" i="2"/>
  <c r="D39" i="2"/>
  <c r="E39" i="2"/>
  <c r="F39" i="2"/>
  <c r="G39" i="2"/>
  <c r="C33" i="2"/>
  <c r="D33" i="2"/>
  <c r="E33" i="2"/>
  <c r="F33" i="2"/>
  <c r="G33" i="2"/>
  <c r="C42" i="2"/>
  <c r="D42" i="2"/>
  <c r="E42" i="2"/>
  <c r="F42" i="2"/>
  <c r="G42" i="2"/>
  <c r="H25" i="15"/>
  <c r="G25" i="15"/>
  <c r="F25" i="15"/>
  <c r="E25" i="15"/>
  <c r="D25" i="15"/>
  <c r="H24" i="15"/>
  <c r="G24" i="15"/>
  <c r="F24" i="15"/>
  <c r="E24" i="15"/>
  <c r="D24" i="15"/>
  <c r="H23" i="15"/>
  <c r="G23" i="15"/>
  <c r="F23" i="15"/>
  <c r="E23" i="15"/>
  <c r="D23" i="15"/>
  <c r="H22" i="15"/>
  <c r="G22" i="15"/>
  <c r="F22" i="15"/>
  <c r="E22" i="15"/>
  <c r="H21" i="15"/>
  <c r="G21" i="15"/>
  <c r="F21" i="15"/>
  <c r="E21" i="15"/>
  <c r="D21" i="15"/>
  <c r="H20" i="15"/>
  <c r="G20" i="15"/>
  <c r="F20" i="15"/>
  <c r="E20" i="15"/>
  <c r="D20" i="15"/>
  <c r="H19" i="15"/>
  <c r="G19" i="15"/>
  <c r="F19" i="15"/>
  <c r="E19" i="15"/>
  <c r="D19" i="15"/>
  <c r="H18" i="15"/>
  <c r="G18" i="15"/>
  <c r="F18" i="15"/>
  <c r="E18" i="15"/>
  <c r="D18" i="15"/>
  <c r="H17" i="15"/>
  <c r="G17" i="15"/>
  <c r="F17" i="15"/>
  <c r="E17" i="15"/>
  <c r="D17" i="15"/>
  <c r="H16" i="15"/>
  <c r="G16" i="15"/>
  <c r="F16" i="15"/>
  <c r="E16" i="15"/>
  <c r="D16" i="15"/>
  <c r="H15" i="15"/>
  <c r="G15" i="15"/>
  <c r="F15" i="15"/>
  <c r="E15" i="15"/>
  <c r="D15" i="15"/>
  <c r="H14" i="15"/>
  <c r="G14" i="15"/>
  <c r="F14" i="15"/>
  <c r="E14" i="15"/>
  <c r="D14" i="15"/>
  <c r="H13" i="15"/>
  <c r="G13" i="15"/>
  <c r="F13" i="15"/>
  <c r="E13" i="15"/>
  <c r="D13" i="15"/>
  <c r="C220" i="2" l="1"/>
  <c r="D220" i="2"/>
  <c r="E220" i="2"/>
  <c r="F220" i="2"/>
  <c r="G220" i="2"/>
  <c r="C205" i="2"/>
  <c r="D205" i="2"/>
  <c r="E205" i="2"/>
  <c r="F205" i="2"/>
  <c r="G205" i="2"/>
  <c r="C219" i="2"/>
  <c r="D219" i="2"/>
  <c r="E219" i="2"/>
  <c r="F219" i="2"/>
  <c r="G219" i="2"/>
  <c r="C212" i="2"/>
  <c r="D212" i="2"/>
  <c r="E212" i="2"/>
  <c r="F212" i="2"/>
  <c r="G212" i="2"/>
  <c r="C210" i="2"/>
  <c r="D210" i="2"/>
  <c r="E210" i="2"/>
  <c r="F210" i="2"/>
  <c r="G210" i="2"/>
  <c r="C222" i="2"/>
  <c r="C208" i="2"/>
  <c r="D208" i="2"/>
  <c r="E208" i="2"/>
  <c r="F208" i="2"/>
  <c r="G208" i="2"/>
  <c r="C215" i="2"/>
  <c r="D215" i="2"/>
  <c r="E215" i="2"/>
  <c r="F215" i="2"/>
  <c r="G215" i="2"/>
  <c r="C209" i="2"/>
  <c r="D209" i="2"/>
  <c r="E209" i="2"/>
  <c r="F209" i="2"/>
  <c r="G209" i="2"/>
  <c r="C217" i="2"/>
  <c r="D217" i="2"/>
  <c r="E217" i="2"/>
  <c r="F217" i="2"/>
  <c r="G217" i="2"/>
  <c r="C218" i="2"/>
  <c r="D218" i="2"/>
  <c r="E218" i="2"/>
  <c r="F218" i="2"/>
  <c r="G218" i="2"/>
  <c r="C207" i="2"/>
  <c r="D207" i="2"/>
  <c r="E207" i="2"/>
  <c r="F207" i="2"/>
  <c r="G207" i="2"/>
  <c r="C216" i="2"/>
  <c r="D216" i="2"/>
  <c r="E216" i="2"/>
  <c r="F216" i="2"/>
  <c r="G216" i="2"/>
  <c r="C211" i="2"/>
  <c r="D211" i="2"/>
  <c r="E211" i="2"/>
  <c r="F211" i="2"/>
  <c r="G211" i="2"/>
  <c r="C223" i="2"/>
  <c r="D223" i="2"/>
  <c r="E223" i="2"/>
  <c r="F223" i="2"/>
  <c r="G223" i="2"/>
  <c r="C224" i="2"/>
  <c r="D224" i="2"/>
  <c r="E224" i="2"/>
  <c r="F224" i="2"/>
  <c r="G224" i="2"/>
  <c r="C119" i="2"/>
  <c r="D119" i="2"/>
  <c r="E119" i="2"/>
  <c r="F119" i="2"/>
  <c r="G119" i="2"/>
  <c r="C118" i="2"/>
  <c r="D118" i="2"/>
  <c r="E118" i="2"/>
  <c r="F118" i="2"/>
  <c r="G118" i="2"/>
  <c r="C130" i="2"/>
  <c r="D130" i="2"/>
  <c r="E130" i="2"/>
  <c r="F130" i="2"/>
  <c r="G130" i="2"/>
  <c r="C136" i="2"/>
  <c r="D136" i="2"/>
  <c r="E136" i="2"/>
  <c r="F136" i="2"/>
  <c r="G136" i="2"/>
  <c r="C120" i="2"/>
  <c r="D120" i="2"/>
  <c r="E120" i="2"/>
  <c r="F120" i="2"/>
  <c r="G120" i="2"/>
  <c r="C137" i="2"/>
  <c r="D137" i="2"/>
  <c r="E137" i="2"/>
  <c r="F137" i="2"/>
  <c r="G137" i="2"/>
  <c r="C115" i="2"/>
  <c r="D115" i="2"/>
  <c r="E115" i="2"/>
  <c r="F115" i="2"/>
  <c r="G115" i="2"/>
  <c r="C138" i="2"/>
  <c r="D138" i="2"/>
  <c r="E138" i="2"/>
  <c r="F138" i="2"/>
  <c r="G138" i="2"/>
  <c r="C143" i="2"/>
  <c r="D143" i="2"/>
  <c r="E143" i="2"/>
  <c r="F143" i="2"/>
  <c r="G143" i="2"/>
  <c r="C142" i="2"/>
  <c r="D142" i="2"/>
  <c r="E142" i="2"/>
  <c r="F142" i="2"/>
  <c r="G142" i="2"/>
  <c r="C139" i="2"/>
  <c r="D139" i="2"/>
  <c r="E139" i="2"/>
  <c r="F139" i="2"/>
  <c r="G139" i="2"/>
  <c r="C128" i="2"/>
  <c r="D128" i="2"/>
  <c r="E128" i="2"/>
  <c r="F128" i="2"/>
  <c r="G128" i="2"/>
  <c r="C117" i="2"/>
  <c r="D117" i="2"/>
  <c r="E117" i="2"/>
  <c r="F117" i="2"/>
  <c r="G117" i="2"/>
  <c r="C116" i="2"/>
  <c r="D116" i="2"/>
  <c r="E116" i="2"/>
  <c r="F116" i="2"/>
  <c r="G116" i="2"/>
  <c r="C124" i="2"/>
  <c r="D124" i="2"/>
  <c r="E124" i="2"/>
  <c r="F124" i="2"/>
  <c r="G124" i="2"/>
  <c r="C141" i="2"/>
  <c r="D141" i="2"/>
  <c r="E141" i="2"/>
  <c r="F141" i="2"/>
  <c r="G141" i="2"/>
  <c r="C131" i="2"/>
  <c r="D131" i="2"/>
  <c r="E131" i="2"/>
  <c r="F131" i="2"/>
  <c r="G131" i="2"/>
  <c r="C127" i="2"/>
  <c r="D127" i="2"/>
  <c r="E127" i="2"/>
  <c r="F127" i="2"/>
  <c r="G127" i="2"/>
  <c r="C133" i="2"/>
  <c r="D133" i="2"/>
  <c r="E133" i="2"/>
  <c r="F133" i="2"/>
  <c r="G133" i="2"/>
  <c r="C132" i="2"/>
  <c r="D132" i="2"/>
  <c r="E132" i="2"/>
  <c r="F132" i="2"/>
  <c r="G132" i="2"/>
  <c r="C103" i="2"/>
  <c r="D103" i="2"/>
  <c r="E103" i="2"/>
  <c r="F103" i="2"/>
  <c r="G103" i="2"/>
  <c r="C98" i="2"/>
  <c r="D98" i="2"/>
  <c r="E98" i="2"/>
  <c r="F98" i="2"/>
  <c r="G98" i="2"/>
  <c r="C97" i="2"/>
  <c r="D97" i="2"/>
  <c r="E97" i="2"/>
  <c r="F97" i="2"/>
  <c r="G97" i="2"/>
  <c r="C90" i="2"/>
  <c r="D90" i="2"/>
  <c r="E90" i="2"/>
  <c r="F90" i="2"/>
  <c r="G90" i="2"/>
  <c r="C96" i="2"/>
  <c r="D96" i="2"/>
  <c r="E96" i="2"/>
  <c r="F96" i="2"/>
  <c r="G96" i="2"/>
  <c r="C106" i="2"/>
  <c r="D106" i="2"/>
  <c r="E106" i="2"/>
  <c r="F106" i="2"/>
  <c r="G106" i="2"/>
  <c r="C105" i="2"/>
  <c r="D105" i="2"/>
  <c r="E105" i="2"/>
  <c r="F105" i="2"/>
  <c r="G105" i="2"/>
  <c r="C108" i="2"/>
  <c r="C94" i="2"/>
  <c r="D94" i="2"/>
  <c r="E94" i="2"/>
  <c r="F94" i="2"/>
  <c r="G94" i="2"/>
  <c r="C104" i="2"/>
  <c r="D104" i="2"/>
  <c r="E104" i="2"/>
  <c r="F104" i="2"/>
  <c r="G104" i="2"/>
  <c r="C107" i="2"/>
  <c r="D107" i="2"/>
  <c r="E107" i="2"/>
  <c r="F107" i="2"/>
  <c r="G107" i="2"/>
  <c r="C91" i="2"/>
  <c r="D91" i="2"/>
  <c r="E91" i="2"/>
  <c r="F91" i="2"/>
  <c r="G91" i="2"/>
  <c r="C89" i="2"/>
  <c r="D89" i="2"/>
  <c r="E89" i="2"/>
  <c r="F89" i="2"/>
  <c r="G89" i="2"/>
  <c r="C101" i="2"/>
  <c r="D101" i="2"/>
  <c r="E101" i="2"/>
  <c r="F101" i="2"/>
  <c r="G101" i="2"/>
  <c r="C102" i="2"/>
  <c r="D102" i="2"/>
  <c r="E102" i="2"/>
  <c r="F102" i="2"/>
  <c r="G102" i="2"/>
  <c r="C99" i="2"/>
  <c r="D99" i="2"/>
  <c r="E99" i="2"/>
  <c r="F99" i="2"/>
  <c r="G99" i="2"/>
  <c r="C100" i="2"/>
  <c r="D100" i="2"/>
  <c r="E100" i="2"/>
  <c r="F100" i="2"/>
  <c r="G100" i="2"/>
  <c r="C93" i="2"/>
  <c r="D93" i="2"/>
  <c r="E93" i="2"/>
  <c r="F93" i="2"/>
  <c r="G93" i="2"/>
  <c r="C53" i="2"/>
  <c r="D53" i="2"/>
  <c r="E53" i="2"/>
  <c r="F53" i="2"/>
  <c r="G53" i="2"/>
  <c r="C52" i="2"/>
  <c r="D52" i="2"/>
  <c r="E52" i="2"/>
  <c r="F52" i="2"/>
  <c r="G52" i="2"/>
  <c r="C66" i="2"/>
  <c r="D66" i="2"/>
  <c r="E66" i="2"/>
  <c r="F66" i="2"/>
  <c r="G66" i="2"/>
  <c r="C73" i="2"/>
  <c r="D73" i="2"/>
  <c r="E73" i="2"/>
  <c r="F73" i="2"/>
  <c r="G73" i="2"/>
  <c r="C83" i="2"/>
  <c r="C56" i="2"/>
  <c r="D56" i="2"/>
  <c r="E56" i="2"/>
  <c r="F56" i="2"/>
  <c r="G56" i="2"/>
  <c r="C60" i="2"/>
  <c r="D60" i="2"/>
  <c r="E60" i="2"/>
  <c r="F60" i="2"/>
  <c r="G60" i="2"/>
  <c r="C79" i="2"/>
  <c r="D79" i="2"/>
  <c r="E79" i="2"/>
  <c r="F79" i="2"/>
  <c r="G79" i="2"/>
  <c r="C75" i="2"/>
  <c r="D75" i="2"/>
  <c r="E75" i="2"/>
  <c r="F75" i="2"/>
  <c r="G75" i="2"/>
  <c r="C80" i="2"/>
  <c r="D80" i="2"/>
  <c r="E80" i="2"/>
  <c r="F80" i="2"/>
  <c r="G80" i="2"/>
  <c r="C59" i="2"/>
  <c r="D59" i="2"/>
  <c r="E59" i="2"/>
  <c r="F59" i="2"/>
  <c r="G59" i="2"/>
  <c r="C78" i="2"/>
  <c r="D78" i="2"/>
  <c r="E78" i="2"/>
  <c r="F78" i="2"/>
  <c r="G78" i="2"/>
  <c r="C77" i="2"/>
  <c r="D77" i="2"/>
  <c r="E77" i="2"/>
  <c r="F77" i="2"/>
  <c r="G77" i="2"/>
  <c r="C57" i="2"/>
  <c r="D57" i="2"/>
  <c r="E57" i="2"/>
  <c r="F57" i="2"/>
  <c r="G57" i="2"/>
  <c r="C70" i="2"/>
  <c r="D70" i="2"/>
  <c r="E70" i="2"/>
  <c r="F70" i="2"/>
  <c r="G70" i="2"/>
  <c r="C74" i="2"/>
  <c r="D74" i="2"/>
  <c r="E74" i="2"/>
  <c r="F74" i="2"/>
  <c r="G74" i="2"/>
  <c r="C82" i="2"/>
  <c r="D82" i="2"/>
  <c r="E82" i="2"/>
  <c r="F82" i="2"/>
  <c r="G82" i="2"/>
  <c r="C65" i="2"/>
  <c r="D65" i="2"/>
  <c r="E65" i="2"/>
  <c r="F65" i="2"/>
  <c r="G65" i="2"/>
  <c r="C35" i="2"/>
  <c r="D35" i="2"/>
  <c r="E35" i="2"/>
  <c r="F35" i="2"/>
  <c r="G35" i="2"/>
  <c r="C45" i="2"/>
  <c r="D45" i="2"/>
  <c r="E45" i="2"/>
  <c r="F45" i="2"/>
  <c r="G45" i="2"/>
  <c r="C43" i="2"/>
  <c r="D43" i="2"/>
  <c r="E43" i="2"/>
  <c r="F43" i="2"/>
  <c r="G43" i="2"/>
  <c r="C41" i="2"/>
  <c r="D41" i="2"/>
  <c r="E41" i="2"/>
  <c r="F41" i="2"/>
  <c r="G41" i="2"/>
  <c r="C19" i="2"/>
  <c r="D19" i="2"/>
  <c r="E19" i="2"/>
  <c r="F19" i="2"/>
  <c r="G19" i="2"/>
  <c r="C8" i="2"/>
  <c r="D8" i="2"/>
  <c r="E8" i="2"/>
  <c r="F8" i="2"/>
  <c r="G8" i="2"/>
  <c r="C14" i="2"/>
  <c r="D14" i="2"/>
  <c r="E14" i="2"/>
  <c r="F14" i="2"/>
  <c r="G14" i="2"/>
  <c r="C17" i="2"/>
  <c r="D17" i="2"/>
  <c r="E17" i="2"/>
  <c r="F17" i="2"/>
  <c r="G17" i="2"/>
  <c r="C12" i="2"/>
  <c r="D12" i="2"/>
  <c r="E12" i="2"/>
  <c r="F12" i="2"/>
  <c r="G12" i="2"/>
  <c r="C10" i="2"/>
  <c r="D10" i="2"/>
  <c r="E10" i="2"/>
  <c r="F10" i="2"/>
  <c r="G10" i="2"/>
  <c r="C7" i="2"/>
  <c r="D7" i="2"/>
  <c r="E7" i="2"/>
  <c r="F7" i="2"/>
  <c r="G7" i="2"/>
  <c r="C180" i="2" l="1"/>
  <c r="D180" i="2"/>
  <c r="E180" i="2"/>
  <c r="F180" i="2"/>
  <c r="G180" i="2"/>
  <c r="C197" i="2"/>
  <c r="D197" i="2"/>
  <c r="E197" i="2"/>
  <c r="F197" i="2"/>
  <c r="G197" i="2"/>
  <c r="C179" i="2"/>
  <c r="D179" i="2"/>
  <c r="E179" i="2"/>
  <c r="F179" i="2"/>
  <c r="G179" i="2"/>
  <c r="C183" i="2"/>
  <c r="D183" i="2"/>
  <c r="E183" i="2"/>
  <c r="F183" i="2"/>
  <c r="G183" i="2"/>
  <c r="C51" i="2" l="1"/>
  <c r="G51" i="2"/>
  <c r="F51" i="2"/>
  <c r="E51" i="2"/>
  <c r="C248" i="2" l="1"/>
  <c r="D248" i="2"/>
  <c r="E248" i="2"/>
  <c r="F248" i="2"/>
  <c r="G248" i="2"/>
  <c r="C246" i="2"/>
  <c r="D246" i="2"/>
  <c r="E246" i="2"/>
  <c r="F246" i="2"/>
  <c r="G246" i="2"/>
  <c r="C247" i="2"/>
  <c r="D247" i="2"/>
  <c r="E247" i="2"/>
  <c r="F247" i="2"/>
  <c r="G247" i="2"/>
  <c r="C250" i="2"/>
  <c r="D250" i="2"/>
  <c r="E250" i="2"/>
  <c r="F250" i="2"/>
  <c r="G250" i="2"/>
  <c r="C239" i="2"/>
  <c r="D239" i="2"/>
  <c r="E239" i="2"/>
  <c r="F239" i="2"/>
  <c r="G239" i="2"/>
  <c r="C236" i="2"/>
  <c r="D236" i="2"/>
  <c r="E236" i="2"/>
  <c r="F236" i="2"/>
  <c r="G236" i="2"/>
  <c r="C237" i="2"/>
  <c r="D237" i="2"/>
  <c r="E237" i="2"/>
  <c r="F237" i="2"/>
  <c r="G237" i="2"/>
  <c r="C235" i="2"/>
  <c r="D235" i="2"/>
  <c r="E235" i="2"/>
  <c r="F235" i="2"/>
  <c r="G235" i="2"/>
  <c r="C231" i="2"/>
  <c r="D231" i="2"/>
  <c r="E231" i="2"/>
  <c r="F231" i="2"/>
  <c r="G231" i="2"/>
  <c r="C232" i="2"/>
  <c r="D232" i="2"/>
  <c r="E232" i="2"/>
  <c r="F232" i="2"/>
  <c r="G232" i="2"/>
  <c r="C234" i="2"/>
  <c r="D234" i="2"/>
  <c r="E234" i="2"/>
  <c r="F234" i="2"/>
  <c r="G234" i="2"/>
  <c r="C233" i="2"/>
  <c r="D233" i="2"/>
  <c r="E233" i="2"/>
  <c r="F233" i="2"/>
  <c r="G233" i="2"/>
  <c r="C240" i="2"/>
  <c r="D240" i="2"/>
  <c r="E240" i="2"/>
  <c r="F240" i="2"/>
  <c r="G240" i="2"/>
  <c r="C229" i="2"/>
  <c r="D229" i="2"/>
  <c r="E229" i="2"/>
  <c r="F229" i="2"/>
  <c r="G229" i="2"/>
  <c r="C214" i="2"/>
  <c r="D214" i="2"/>
  <c r="E214" i="2"/>
  <c r="F214" i="2"/>
  <c r="G214" i="2"/>
  <c r="C182" i="2"/>
  <c r="D182" i="2"/>
  <c r="E182" i="2"/>
  <c r="F182" i="2"/>
  <c r="G182" i="2"/>
  <c r="C181" i="2"/>
  <c r="D181" i="2"/>
  <c r="E181" i="2"/>
  <c r="F181" i="2"/>
  <c r="G181" i="2"/>
  <c r="C189" i="2"/>
  <c r="D189" i="2"/>
  <c r="E189" i="2"/>
  <c r="F189" i="2"/>
  <c r="G189" i="2"/>
  <c r="C184" i="2"/>
  <c r="D184" i="2"/>
  <c r="E184" i="2"/>
  <c r="F184" i="2"/>
  <c r="G184" i="2"/>
  <c r="C185" i="2"/>
  <c r="D185" i="2"/>
  <c r="E185" i="2"/>
  <c r="F185" i="2"/>
  <c r="G185" i="2"/>
  <c r="C177" i="2"/>
  <c r="D177" i="2"/>
  <c r="E177" i="2"/>
  <c r="F177" i="2"/>
  <c r="G177" i="2"/>
  <c r="C192" i="2"/>
  <c r="D192" i="2"/>
  <c r="E192" i="2"/>
  <c r="F192" i="2"/>
  <c r="G192" i="2"/>
  <c r="C176" i="2"/>
  <c r="D176" i="2"/>
  <c r="E176" i="2"/>
  <c r="F176" i="2"/>
  <c r="G176" i="2"/>
  <c r="C187" i="2"/>
  <c r="D187" i="2"/>
  <c r="E187" i="2"/>
  <c r="F187" i="2"/>
  <c r="G187" i="2"/>
  <c r="C191" i="2"/>
  <c r="D191" i="2"/>
  <c r="E191" i="2"/>
  <c r="F191" i="2"/>
  <c r="G191" i="2"/>
  <c r="C188" i="2"/>
  <c r="D188" i="2"/>
  <c r="E188" i="2"/>
  <c r="F188" i="2"/>
  <c r="G188" i="2"/>
  <c r="C198" i="2"/>
  <c r="C199" i="2"/>
  <c r="C195" i="2"/>
  <c r="D195" i="2"/>
  <c r="E195" i="2"/>
  <c r="F195" i="2"/>
  <c r="G195" i="2"/>
  <c r="C178" i="2"/>
  <c r="D178" i="2"/>
  <c r="E178" i="2"/>
  <c r="F178" i="2"/>
  <c r="G178" i="2"/>
  <c r="C194" i="2"/>
  <c r="D194" i="2"/>
  <c r="E194" i="2"/>
  <c r="F194" i="2"/>
  <c r="G194" i="2"/>
  <c r="C186" i="2"/>
  <c r="D186" i="2"/>
  <c r="E186" i="2"/>
  <c r="F186" i="2"/>
  <c r="G186" i="2"/>
  <c r="C196" i="2"/>
  <c r="D196" i="2"/>
  <c r="E196" i="2"/>
  <c r="F196" i="2"/>
  <c r="G196" i="2"/>
  <c r="C152" i="2"/>
  <c r="D152" i="2"/>
  <c r="E152" i="2"/>
  <c r="F152" i="2"/>
  <c r="G152" i="2"/>
  <c r="C158" i="2"/>
  <c r="D158" i="2"/>
  <c r="E158" i="2"/>
  <c r="F158" i="2"/>
  <c r="G158" i="2"/>
  <c r="C160" i="2"/>
  <c r="D160" i="2"/>
  <c r="E160" i="2"/>
  <c r="F160" i="2"/>
  <c r="G160" i="2"/>
  <c r="C166" i="2"/>
  <c r="D166" i="2"/>
  <c r="E166" i="2"/>
  <c r="F166" i="2"/>
  <c r="G166" i="2"/>
  <c r="C167" i="2"/>
  <c r="D167" i="2"/>
  <c r="E167" i="2"/>
  <c r="F167" i="2"/>
  <c r="G167" i="2"/>
  <c r="C165" i="2"/>
  <c r="D165" i="2"/>
  <c r="E165" i="2"/>
  <c r="F165" i="2"/>
  <c r="G165" i="2"/>
  <c r="C162" i="2"/>
  <c r="D162" i="2"/>
  <c r="E162" i="2"/>
  <c r="F162" i="2"/>
  <c r="G162" i="2"/>
  <c r="C157" i="2"/>
  <c r="D157" i="2"/>
  <c r="E157" i="2"/>
  <c r="F157" i="2"/>
  <c r="G157" i="2"/>
  <c r="C161" i="2"/>
  <c r="D161" i="2"/>
  <c r="E161" i="2"/>
  <c r="F161" i="2"/>
  <c r="G161" i="2"/>
  <c r="C168" i="2"/>
  <c r="C169" i="2"/>
  <c r="C163" i="2"/>
  <c r="D163" i="2"/>
  <c r="E163" i="2"/>
  <c r="F163" i="2"/>
  <c r="G163" i="2"/>
  <c r="C164" i="2"/>
  <c r="D164" i="2"/>
  <c r="E164" i="2"/>
  <c r="F164" i="2"/>
  <c r="G164" i="2"/>
  <c r="C156" i="2"/>
  <c r="D156" i="2"/>
  <c r="E156" i="2"/>
  <c r="F156" i="2"/>
  <c r="G156" i="2"/>
  <c r="C154" i="2"/>
  <c r="D154" i="2"/>
  <c r="E154" i="2"/>
  <c r="F154" i="2"/>
  <c r="G154" i="2"/>
  <c r="C122" i="2"/>
  <c r="D122" i="2"/>
  <c r="E122" i="2"/>
  <c r="F122" i="2"/>
  <c r="G122" i="2"/>
  <c r="C129" i="2"/>
  <c r="D129" i="2"/>
  <c r="E129" i="2"/>
  <c r="F129" i="2"/>
  <c r="G129" i="2"/>
  <c r="C144" i="2"/>
  <c r="D144" i="2"/>
  <c r="E144" i="2"/>
  <c r="F144" i="2"/>
  <c r="G144" i="2"/>
  <c r="C135" i="2"/>
  <c r="D135" i="2"/>
  <c r="E135" i="2"/>
  <c r="F135" i="2"/>
  <c r="G135" i="2"/>
  <c r="C125" i="2"/>
  <c r="D125" i="2"/>
  <c r="E125" i="2"/>
  <c r="F125" i="2"/>
  <c r="G125" i="2"/>
  <c r="C145" i="2"/>
  <c r="D145" i="2"/>
  <c r="E145" i="2"/>
  <c r="F145" i="2"/>
  <c r="G145" i="2"/>
  <c r="C140" i="2"/>
  <c r="D140" i="2"/>
  <c r="E140" i="2"/>
  <c r="F140" i="2"/>
  <c r="G140" i="2"/>
  <c r="C134" i="2"/>
  <c r="D134" i="2"/>
  <c r="E134" i="2"/>
  <c r="F134" i="2"/>
  <c r="G134" i="2"/>
  <c r="C123" i="2"/>
  <c r="D123" i="2"/>
  <c r="E123" i="2"/>
  <c r="F123" i="2"/>
  <c r="G123" i="2"/>
  <c r="C126" i="2"/>
  <c r="D126" i="2"/>
  <c r="E126" i="2"/>
  <c r="F126" i="2"/>
  <c r="G126" i="2"/>
  <c r="C92" i="2"/>
  <c r="D92" i="2"/>
  <c r="E92" i="2"/>
  <c r="F92" i="2"/>
  <c r="G92" i="2"/>
  <c r="C67" i="2"/>
  <c r="D67" i="2"/>
  <c r="E67" i="2"/>
  <c r="F67" i="2"/>
  <c r="G67" i="2"/>
  <c r="C63" i="2"/>
  <c r="D63" i="2"/>
  <c r="E63" i="2"/>
  <c r="F63" i="2"/>
  <c r="G63" i="2"/>
  <c r="C55" i="2"/>
  <c r="D55" i="2"/>
  <c r="E55" i="2"/>
  <c r="F55" i="2"/>
  <c r="G55" i="2"/>
  <c r="C71" i="2"/>
  <c r="D71" i="2"/>
  <c r="E71" i="2"/>
  <c r="F71" i="2"/>
  <c r="G71" i="2"/>
  <c r="C64" i="2"/>
  <c r="D64" i="2"/>
  <c r="E64" i="2"/>
  <c r="F64" i="2"/>
  <c r="G64" i="2"/>
  <c r="C68" i="2"/>
  <c r="D68" i="2"/>
  <c r="E68" i="2"/>
  <c r="F68" i="2"/>
  <c r="G68" i="2"/>
  <c r="C54" i="2"/>
  <c r="D54" i="2"/>
  <c r="E54" i="2"/>
  <c r="F54" i="2"/>
  <c r="G54" i="2"/>
  <c r="C72" i="2"/>
  <c r="D72" i="2"/>
  <c r="E72" i="2"/>
  <c r="F72" i="2"/>
  <c r="G72" i="2"/>
  <c r="C58" i="2"/>
  <c r="D58" i="2"/>
  <c r="E58" i="2"/>
  <c r="F58" i="2"/>
  <c r="G58" i="2"/>
  <c r="D51" i="2"/>
  <c r="C69" i="2"/>
  <c r="D69" i="2"/>
  <c r="E69" i="2"/>
  <c r="F69" i="2"/>
  <c r="G69" i="2"/>
  <c r="C76" i="2"/>
  <c r="D76" i="2"/>
  <c r="E76" i="2"/>
  <c r="F76" i="2"/>
  <c r="G76" i="2"/>
  <c r="C62" i="2"/>
  <c r="D62" i="2"/>
  <c r="E62" i="2"/>
  <c r="F62" i="2"/>
  <c r="G62" i="2"/>
  <c r="C31" i="2"/>
  <c r="D31" i="2"/>
  <c r="E31" i="2"/>
  <c r="F31" i="2"/>
  <c r="G31" i="2"/>
  <c r="C37" i="2"/>
  <c r="D37" i="2"/>
  <c r="E37" i="2"/>
  <c r="F37" i="2"/>
  <c r="G37" i="2"/>
  <c r="C38" i="2"/>
  <c r="D38" i="2"/>
  <c r="E38" i="2"/>
  <c r="F38" i="2"/>
  <c r="G38" i="2"/>
  <c r="C40" i="2"/>
  <c r="D40" i="2"/>
  <c r="E40" i="2"/>
  <c r="F40" i="2"/>
  <c r="G40" i="2"/>
  <c r="C32" i="2"/>
  <c r="D32" i="2"/>
  <c r="E32" i="2"/>
  <c r="F32" i="2"/>
  <c r="G32" i="2"/>
  <c r="C22" i="2"/>
  <c r="D22" i="2"/>
  <c r="E22" i="2"/>
  <c r="F22" i="2"/>
  <c r="G22" i="2"/>
  <c r="C20" i="2"/>
  <c r="D20" i="2"/>
  <c r="E20" i="2"/>
  <c r="F20" i="2"/>
  <c r="G20" i="2"/>
  <c r="C11" i="2"/>
  <c r="D11" i="2"/>
  <c r="E11" i="2"/>
  <c r="F11" i="2"/>
  <c r="G11" i="2"/>
  <c r="C13" i="2"/>
  <c r="D13" i="2"/>
  <c r="E13" i="2"/>
  <c r="F13" i="2"/>
  <c r="G13" i="2"/>
  <c r="C6" i="2"/>
  <c r="D6" i="2"/>
  <c r="E6" i="2"/>
  <c r="F6" i="2"/>
  <c r="G6" i="2"/>
  <c r="C21" i="2"/>
  <c r="D21" i="2"/>
  <c r="E21" i="2"/>
  <c r="F21" i="2"/>
  <c r="G21" i="2"/>
  <c r="C23" i="2"/>
  <c r="D23" i="2"/>
  <c r="E23" i="2"/>
  <c r="F23" i="2"/>
  <c r="G23" i="2"/>
  <c r="C18" i="2"/>
  <c r="D18" i="2"/>
  <c r="E18" i="2"/>
  <c r="F18" i="2"/>
  <c r="G18" i="2"/>
  <c r="C9" i="2"/>
  <c r="D9" i="2"/>
  <c r="E9" i="2"/>
  <c r="F9" i="2"/>
  <c r="G9" i="2"/>
  <c r="C24" i="2"/>
  <c r="D24" i="2"/>
  <c r="E24" i="2"/>
  <c r="F24" i="2"/>
  <c r="G24" i="2"/>
  <c r="C15" i="2"/>
  <c r="D15" i="2"/>
  <c r="E15" i="2"/>
  <c r="F15" i="2"/>
  <c r="G15" i="2"/>
  <c r="C249" i="2" l="1"/>
  <c r="G238" i="2"/>
  <c r="F238" i="2"/>
  <c r="E238" i="2"/>
  <c r="D238" i="2"/>
  <c r="C238" i="2"/>
  <c r="C16" i="2"/>
  <c r="D16" i="2"/>
  <c r="E16" i="2"/>
  <c r="F16" i="2"/>
  <c r="G16" i="2"/>
  <c r="G193" i="2" l="1"/>
  <c r="F193" i="2"/>
  <c r="E193" i="2"/>
  <c r="D193" i="2"/>
  <c r="C193" i="2"/>
  <c r="G44" i="2" l="1"/>
  <c r="F44" i="2"/>
  <c r="E44" i="2"/>
  <c r="D44" i="2"/>
  <c r="C44" i="2"/>
  <c r="C121" i="2" l="1"/>
  <c r="D121" i="2"/>
  <c r="E121" i="2"/>
  <c r="F121" i="2"/>
  <c r="G121" i="2"/>
  <c r="C81" i="2" l="1"/>
  <c r="D81" i="2"/>
  <c r="E81" i="2"/>
  <c r="F81" i="2"/>
  <c r="G81" i="2"/>
  <c r="G206" i="2" l="1"/>
  <c r="F206" i="2"/>
  <c r="E206" i="2"/>
  <c r="D206" i="2"/>
  <c r="C206" i="2"/>
  <c r="G153" i="2"/>
  <c r="F153" i="2"/>
  <c r="E153" i="2"/>
  <c r="D153" i="2"/>
  <c r="C153" i="2"/>
  <c r="G95" i="2"/>
  <c r="F95" i="2"/>
  <c r="E95" i="2"/>
  <c r="D95" i="2"/>
  <c r="C95" i="2"/>
</calcChain>
</file>

<file path=xl/sharedStrings.xml><?xml version="1.0" encoding="utf-8"?>
<sst xmlns="http://schemas.openxmlformats.org/spreadsheetml/2006/main" count="1446" uniqueCount="277">
  <si>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</si>
  <si>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</si>
  <si>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</si>
  <si>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</si>
  <si>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</si>
  <si>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</si>
  <si>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</si>
  <si>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</si>
  <si>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</si>
  <si>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</si>
  <si>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</si>
  <si>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</si>
  <si>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</si>
  <si>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</si>
  <si>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</si>
  <si>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</si>
  <si>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</si>
  <si>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</si>
  <si>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</si>
  <si>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</si>
  <si>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Pagar</t>
  </si>
  <si>
    <t>Posição</t>
  </si>
  <si>
    <t>CADETES MASCULINOS</t>
  </si>
  <si>
    <t>CADETES FEMININOS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</si>
  <si>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</si>
  <si>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</si>
  <si>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</si>
  <si>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</si>
  <si>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</si>
  <si>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</si>
  <si>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</si>
  <si>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</si>
  <si>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</si>
  <si>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</si>
  <si>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</si>
  <si>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</si>
  <si>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</si>
  <si>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</si>
  <si>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Não são atribuídos pontos aos Individuais, não federados e outra região.</t>
  </si>
  <si>
    <t>Os atletas e equipas de outras regiões de Portugal não têm acesso aos pódios.</t>
  </si>
  <si>
    <t>CNATRIL Triatlo</t>
  </si>
  <si>
    <t>SFRAA TRIATLO</t>
  </si>
  <si>
    <t>Peniche A. C.</t>
  </si>
  <si>
    <t>Associação Naval Amorense</t>
  </si>
  <si>
    <t>CNCVG</t>
  </si>
  <si>
    <t>Clube de Natação da Amadora</t>
  </si>
  <si>
    <t>Sport Lisboa e Benfica</t>
  </si>
  <si>
    <t>Outsystems Olímpico de Oeiras</t>
  </si>
  <si>
    <t>I Triatlo da Marinha Grande - Circuito Jovem Região Centro Litoral - 5ª Etapa</t>
  </si>
  <si>
    <t>25 de Maio de 2019</t>
  </si>
  <si>
    <t xml:space="preserve">Pedro Pereira Oliveira </t>
  </si>
  <si>
    <t xml:space="preserve">Zinaya Margarida Sebastião </t>
  </si>
  <si>
    <t>Mafalda Parreira Machado</t>
  </si>
  <si>
    <t>F</t>
  </si>
  <si>
    <t>M</t>
  </si>
  <si>
    <t>Industrial Desportivo Vieirense/ Não federada</t>
  </si>
  <si>
    <t>Desportivo Náutico Marinha Grande/ Não federado</t>
  </si>
  <si>
    <t>Desportivo Náutico Marinha Grande/ Não federada</t>
  </si>
  <si>
    <t>Arthur Torres</t>
  </si>
  <si>
    <t>VAL</t>
  </si>
  <si>
    <t>Beatriz Mendes</t>
  </si>
  <si>
    <t>Bernardo Pedro</t>
  </si>
  <si>
    <t>Bernardo Carvalho</t>
  </si>
  <si>
    <t>Daniel Baço</t>
  </si>
  <si>
    <t>Daniela Pinto</t>
  </si>
  <si>
    <t>Elvira Sousa</t>
  </si>
  <si>
    <t>INV</t>
  </si>
  <si>
    <t>Gonçalo Coelho</t>
  </si>
  <si>
    <t>João Pereira</t>
  </si>
  <si>
    <t>Leonor Pedro</t>
  </si>
  <si>
    <t>Marcelo Alves</t>
  </si>
  <si>
    <t>Margarida Barão</t>
  </si>
  <si>
    <t>Margarida Alves</t>
  </si>
  <si>
    <t>Maria Inês França</t>
  </si>
  <si>
    <t>Mariana Amaral</t>
  </si>
  <si>
    <t>Mariana Gomes</t>
  </si>
  <si>
    <t>Matilde Gomes</t>
  </si>
  <si>
    <t>Pedro Vieira Coelho</t>
  </si>
  <si>
    <t>Pedro Santos</t>
  </si>
  <si>
    <t>Pedro Lopes</t>
  </si>
  <si>
    <t>Raul Pinto</t>
  </si>
  <si>
    <t>Rodrigo Ribeiro</t>
  </si>
  <si>
    <t>Salvador Gonçalves</t>
  </si>
  <si>
    <t>Tiago Santos</t>
  </si>
  <si>
    <t>Tiago Casinha</t>
  </si>
  <si>
    <t>Vasco Sequeira</t>
  </si>
  <si>
    <t>Afonso Farto</t>
  </si>
  <si>
    <t>Alberto Fernandes</t>
  </si>
  <si>
    <t>Alexandre Santos</t>
  </si>
  <si>
    <t>Bruno Santos</t>
  </si>
  <si>
    <t>Nuno Fernandes</t>
  </si>
  <si>
    <t>Sebastian Pacheco</t>
  </si>
  <si>
    <t>Tiago Madeira</t>
  </si>
  <si>
    <t>Tobias Bugliolo</t>
  </si>
  <si>
    <t>Zofie Pacheco</t>
  </si>
  <si>
    <t>André Canhoto</t>
  </si>
  <si>
    <t>Cristovão Domingos</t>
  </si>
  <si>
    <t>Gustavo Coelho</t>
  </si>
  <si>
    <t>Inês Canhoto</t>
  </si>
  <si>
    <t>Matilde Teixeira</t>
  </si>
  <si>
    <t>Rodrigo Gato</t>
  </si>
  <si>
    <t>Rodrigo Paulos</t>
  </si>
  <si>
    <t>Samuel Parisot</t>
  </si>
  <si>
    <t>Tiago Ferreira</t>
  </si>
  <si>
    <t>Tomás Pita</t>
  </si>
  <si>
    <t>Vicente Graça</t>
  </si>
  <si>
    <t>Ana Fung</t>
  </si>
  <si>
    <t>Alhandra Sporting Club</t>
  </si>
  <si>
    <t>Ana Rita Guerreiro</t>
  </si>
  <si>
    <t>Ary Mealha</t>
  </si>
  <si>
    <t>Beatriz Pereira</t>
  </si>
  <si>
    <t>Bruna Albuquerque</t>
  </si>
  <si>
    <t>Bruna Martins</t>
  </si>
  <si>
    <t xml:space="preserve">Carina Martins </t>
  </si>
  <si>
    <t>Carolina Góis</t>
  </si>
  <si>
    <t>Carolina Matos</t>
  </si>
  <si>
    <t>Diogo Ribeiro</t>
  </si>
  <si>
    <t>David Carvalhinho</t>
  </si>
  <si>
    <t>Dinis Carvalhinho</t>
  </si>
  <si>
    <t>Diogo Carvalhinho</t>
  </si>
  <si>
    <t>Francisco Cardeira</t>
  </si>
  <si>
    <t>Inês Filipa Sousa</t>
  </si>
  <si>
    <t>Inês Fernandes</t>
  </si>
  <si>
    <t>Joana Oliveira</t>
  </si>
  <si>
    <t>João Valentim</t>
  </si>
  <si>
    <t>Lara Santos</t>
  </si>
  <si>
    <t xml:space="preserve">Leonor Vaz </t>
  </si>
  <si>
    <t>Manuel Morgado Cerqueira</t>
  </si>
  <si>
    <t>Maria Fernandes</t>
  </si>
  <si>
    <t>Maria do Carmo Vitorino</t>
  </si>
  <si>
    <t xml:space="preserve">Leonor Cardeira </t>
  </si>
  <si>
    <t>Mariana Matos</t>
  </si>
  <si>
    <t>Matilde Tomás</t>
  </si>
  <si>
    <t>Miguel Serafim</t>
  </si>
  <si>
    <t>Miguel Vitorino</t>
  </si>
  <si>
    <t>Miguel Nunes</t>
  </si>
  <si>
    <t>Pedro Machado</t>
  </si>
  <si>
    <t xml:space="preserve">Pedro Martins </t>
  </si>
  <si>
    <t>Pedro Sardinha</t>
  </si>
  <si>
    <t>Pedro Jesus</t>
  </si>
  <si>
    <t>Pedro Vitorino</t>
  </si>
  <si>
    <t>Pedro Rasquilho</t>
  </si>
  <si>
    <t>Rafael Vaz</t>
  </si>
  <si>
    <t>Rodrigo Lopes</t>
  </si>
  <si>
    <t>Rodrigo Góis</t>
  </si>
  <si>
    <t>Rodrigo Barreto</t>
  </si>
  <si>
    <t>Santiago Pereira Gaspar</t>
  </si>
  <si>
    <t>Tiago Orfão</t>
  </si>
  <si>
    <t>Tomás Barrocas</t>
  </si>
  <si>
    <t>Eduardo Branco</t>
  </si>
  <si>
    <t>Ana Domingos</t>
  </si>
  <si>
    <t>David Aleixo</t>
  </si>
  <si>
    <t>Denis Fragoso</t>
  </si>
  <si>
    <t>Francisco Jorge</t>
  </si>
  <si>
    <t>Ivan Fragoso</t>
  </si>
  <si>
    <t>João Alves</t>
  </si>
  <si>
    <t>Leticia Pires</t>
  </si>
  <si>
    <t>Maria Valente</t>
  </si>
  <si>
    <t>Marta Brito</t>
  </si>
  <si>
    <t>Martim Rodrigues</t>
  </si>
  <si>
    <t>Mónica Portugal</t>
  </si>
  <si>
    <t>Rita Courinha</t>
  </si>
  <si>
    <t>Tomás Moreno</t>
  </si>
  <si>
    <t>Tomás Sousa</t>
  </si>
  <si>
    <t>Antonio Vaz Pedro</t>
  </si>
  <si>
    <t>Benedita Pedro</t>
  </si>
  <si>
    <t>Catarina Silva</t>
  </si>
  <si>
    <t>Francisco Agoas Catarino</t>
  </si>
  <si>
    <t>Guilherme Pita</t>
  </si>
  <si>
    <t>Joaquim Vasconcelos</t>
  </si>
  <si>
    <t>João Ribeiro</t>
  </si>
  <si>
    <t>João Pinhão</t>
  </si>
  <si>
    <t>Leonor Santos</t>
  </si>
  <si>
    <t>Mariana Silva</t>
  </si>
  <si>
    <t>Matilde Silva Santos</t>
  </si>
  <si>
    <t>Mauro Veiga</t>
  </si>
  <si>
    <t>Rafael Santos</t>
  </si>
  <si>
    <t>Rafaela Silva</t>
  </si>
  <si>
    <t>Ricardo Costa</t>
  </si>
  <si>
    <t>Tomas Pais</t>
  </si>
  <si>
    <t>Vasco Saraiva de Melo</t>
  </si>
  <si>
    <t>Afonso Lopes</t>
  </si>
  <si>
    <t>Ana Melnic</t>
  </si>
  <si>
    <t>André Mota</t>
  </si>
  <si>
    <t>David dos Santos</t>
  </si>
  <si>
    <t>Diogo Pardal</t>
  </si>
  <si>
    <t>Inês Agrela</t>
  </si>
  <si>
    <t>Joao Vaz</t>
  </si>
  <si>
    <t>Leonor Agrela</t>
  </si>
  <si>
    <t>Alice Talento</t>
  </si>
  <si>
    <t>GDR Manique de Cima</t>
  </si>
  <si>
    <t>André Talento</t>
  </si>
  <si>
    <t>André Dias</t>
  </si>
  <si>
    <t>Beatriz Cruz</t>
  </si>
  <si>
    <t>Camila Dias</t>
  </si>
  <si>
    <t>Daniela Filipe</t>
  </si>
  <si>
    <t>Gabriel Viana</t>
  </si>
  <si>
    <t>Mariana Pinto</t>
  </si>
  <si>
    <t>Mateus Albergaria</t>
  </si>
  <si>
    <t>Pedro Vieira Neves</t>
  </si>
  <si>
    <t>Sofia Iglésias</t>
  </si>
  <si>
    <t>CNCVG/ Não federado</t>
  </si>
  <si>
    <t>Peniche A. C./ Não federado</t>
  </si>
  <si>
    <t>Luna Pereira Crispim</t>
  </si>
  <si>
    <t>Marta Carvalho</t>
  </si>
  <si>
    <t>Vânia Pereira Crispim</t>
  </si>
  <si>
    <t>Filipe Cavalheiro</t>
  </si>
  <si>
    <t>Martim Simões</t>
  </si>
  <si>
    <t>Martim Pombo</t>
  </si>
  <si>
    <t>Beatriz Pinto</t>
  </si>
  <si>
    <t>Santiago Santos</t>
  </si>
  <si>
    <t>Bernardo Miranda</t>
  </si>
  <si>
    <t>André Martins</t>
  </si>
  <si>
    <t>Sofia Margarido</t>
  </si>
  <si>
    <t>Rita Prudencio</t>
  </si>
  <si>
    <t>Luiz Viriato</t>
  </si>
  <si>
    <t>Leonor Roque</t>
  </si>
  <si>
    <t>Francisco Gomes</t>
  </si>
  <si>
    <t>Manuel Gomes</t>
  </si>
  <si>
    <t>Maria Inês Nogueira</t>
  </si>
  <si>
    <t>João Prudencio</t>
  </si>
  <si>
    <t>Gabriela Santos</t>
  </si>
  <si>
    <t>Ana Marcelino</t>
  </si>
  <si>
    <t>Diana Marcelino</t>
  </si>
  <si>
    <t>Miguel Ferreira</t>
  </si>
  <si>
    <t>Henrique Silva</t>
  </si>
  <si>
    <t>Tomé Tomé</t>
  </si>
  <si>
    <t>Ricardo Pissarra</t>
  </si>
  <si>
    <t>David Teló</t>
  </si>
  <si>
    <t>Letícia Magalhães</t>
  </si>
  <si>
    <t>Martim Santos</t>
  </si>
  <si>
    <t>Catarina Santos</t>
  </si>
  <si>
    <t>David Cardoso</t>
  </si>
  <si>
    <t>Joana salgado</t>
  </si>
  <si>
    <t>Cassilda Carvalho</t>
  </si>
  <si>
    <t>Rodrigo Pissarra</t>
  </si>
  <si>
    <t>Afonso Ferreira</t>
  </si>
  <si>
    <t>Rafael Madeira</t>
  </si>
  <si>
    <t>Bernardo Mendes</t>
  </si>
  <si>
    <t>Constança Santos</t>
  </si>
  <si>
    <t>Tiago Homem</t>
  </si>
  <si>
    <t>Luisa Miranda</t>
  </si>
  <si>
    <t>Tomás Prudêncio</t>
  </si>
  <si>
    <t>Miguel Neves</t>
  </si>
  <si>
    <t>Tiago Margarido</t>
  </si>
  <si>
    <t>Ana Francisca Moreira</t>
  </si>
  <si>
    <t>Pedro Carvalho</t>
  </si>
  <si>
    <t>Vasco Teló</t>
  </si>
  <si>
    <t>Francisco Protásio</t>
  </si>
  <si>
    <t>Gabriel Santos</t>
  </si>
  <si>
    <t>Catarina Moutinho</t>
  </si>
  <si>
    <t>Daniel Carvalho</t>
  </si>
  <si>
    <t>João Menino</t>
  </si>
  <si>
    <t>Mariana Carvalho</t>
  </si>
  <si>
    <t>Beatriz Lavado</t>
  </si>
  <si>
    <t>BEN</t>
  </si>
  <si>
    <t>INF</t>
  </si>
  <si>
    <t>INI</t>
  </si>
  <si>
    <t>JUV</t>
  </si>
  <si>
    <t>CAD</t>
  </si>
  <si>
    <t>Tempo</t>
  </si>
  <si>
    <t>Série</t>
  </si>
  <si>
    <t>Tempo Final</t>
  </si>
  <si>
    <t>F / NF</t>
  </si>
  <si>
    <t>NF</t>
  </si>
  <si>
    <t>IND</t>
  </si>
  <si>
    <t>Descontar</t>
  </si>
  <si>
    <t>João Mariz</t>
  </si>
  <si>
    <t>Marta Silva</t>
  </si>
  <si>
    <t>Edson Tavares</t>
  </si>
  <si>
    <t>Daniel Ferreira</t>
  </si>
  <si>
    <t>Diogo Bandarra</t>
  </si>
  <si>
    <t>Individual / Não Federado</t>
  </si>
  <si>
    <t>Individual</t>
  </si>
  <si>
    <t>Individual / Outra Região (F)</t>
  </si>
  <si>
    <t>DESISTIU</t>
  </si>
  <si>
    <t>2,5 (deve-se 0,5)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</si>
</sst>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##0;###0"/>
  </numFmts>
  <fonts count="4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8"/>
      <name val="Arial"/>
      <family val="2"/>
    </font>
    <font>
      <sz val="8"/>
      <color rgb="FF3F3F3F"/>
      <name val="Arial"/>
      <family val="2"/>
    </font>
    <font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</borders>
  <cellStyleXfs count="46">
    <xf numFmtId="0" fontId="0" fillId="0" borderId="0"/>
    <xf numFmtId="0" fontId="3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10" applyNumberFormat="0" applyAlignment="0" applyProtection="0"/>
    <xf numFmtId="0" fontId="26" fillId="8" borderId="11" applyNumberFormat="0" applyAlignment="0" applyProtection="0"/>
    <xf numFmtId="0" fontId="27" fillId="8" borderId="10" applyNumberFormat="0" applyAlignment="0" applyProtection="0"/>
    <xf numFmtId="0" fontId="28" fillId="0" borderId="12" applyNumberFormat="0" applyFill="0" applyAlignment="0" applyProtection="0"/>
    <xf numFmtId="0" fontId="29" fillId="9" borderId="13" applyNumberFormat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2" fillId="34" borderId="0" applyNumberFormat="0" applyBorder="0" applyAlignment="0" applyProtection="0"/>
    <xf numFmtId="0" fontId="1" fillId="0" borderId="0"/>
    <xf numFmtId="0" fontId="1" fillId="10" borderId="14" applyNumberFormat="0" applyFont="0" applyAlignment="0" applyProtection="0"/>
    <xf numFmtId="0" fontId="33" fillId="0" borderId="0"/>
  </cellStyleXfs>
  <cellXfs count="153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5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1" xfId="0" applyBorder="1" applyAlignment="1"/>
    <xf numFmtId="164" fontId="12" fillId="0" borderId="1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2" fillId="0" borderId="18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12" fillId="0" borderId="0" xfId="0" applyFont="1" applyFill="1" applyBorder="1"/>
    <xf numFmtId="164" fontId="37" fillId="0" borderId="0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" fontId="0" fillId="0" borderId="0" xfId="0" applyNumberFormat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Border="1"/>
    <xf numFmtId="0" fontId="16" fillId="0" borderId="1" xfId="0" applyFont="1" applyBorder="1"/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/>
    </xf>
    <xf numFmtId="8" fontId="12" fillId="0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6" fontId="12" fillId="0" borderId="1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wrapText="1"/>
    </xf>
    <xf numFmtId="14" fontId="35" fillId="0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wrapText="1"/>
    </xf>
    <xf numFmtId="0" fontId="38" fillId="0" borderId="0" xfId="0" applyFont="1"/>
    <xf numFmtId="0" fontId="38" fillId="0" borderId="0" xfId="0" applyFont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3" fillId="0" borderId="19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14" fontId="0" fillId="0" borderId="3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36" borderId="0" xfId="0" applyFont="1" applyFill="1" applyBorder="1" applyAlignment="1">
      <alignment horizontal="center" vertical="center"/>
    </xf>
    <xf numFmtId="0" fontId="5" fillId="36" borderId="0" xfId="0" applyFont="1" applyFill="1" applyBorder="1" applyAlignment="1">
      <alignment vertical="center"/>
    </xf>
    <xf numFmtId="0" fontId="9" fillId="37" borderId="1" xfId="0" applyFont="1" applyFill="1" applyBorder="1" applyAlignment="1">
      <alignment horizontal="center" vertical="center"/>
    </xf>
    <xf numFmtId="0" fontId="39" fillId="36" borderId="0" xfId="0" applyFont="1" applyFill="1" applyBorder="1" applyAlignment="1">
      <alignment horizontal="center" vertical="center"/>
    </xf>
    <xf numFmtId="0" fontId="4" fillId="36" borderId="1" xfId="0" applyFont="1" applyFill="1" applyBorder="1" applyAlignment="1">
      <alignment horizontal="center" vertical="center"/>
    </xf>
    <xf numFmtId="0" fontId="39" fillId="3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36" borderId="1" xfId="0" applyFont="1" applyFill="1" applyBorder="1" applyAlignment="1">
      <alignment horizontal="center" vertical="center"/>
    </xf>
    <xf numFmtId="0" fontId="9" fillId="36" borderId="1" xfId="0" applyFont="1" applyFill="1" applyBorder="1" applyAlignment="1">
      <alignment horizontal="center" vertical="center"/>
    </xf>
    <xf numFmtId="1" fontId="8" fillId="36" borderId="1" xfId="0" applyNumberFormat="1" applyFont="1" applyFill="1" applyBorder="1" applyAlignment="1">
      <alignment horizontal="center" vertical="center"/>
    </xf>
    <xf numFmtId="0" fontId="5" fillId="36" borderId="1" xfId="0" applyFont="1" applyFill="1" applyBorder="1" applyAlignment="1">
      <alignment vertical="center"/>
    </xf>
    <xf numFmtId="0" fontId="5" fillId="36" borderId="1" xfId="0" applyFont="1" applyFill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 wrapText="1"/>
    </xf>
    <xf numFmtId="21" fontId="12" fillId="36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23" xfId="0" applyFont="1" applyFill="1" applyBorder="1" applyAlignment="1">
      <alignment horizontal="center" vertical="center" shrinkToFit="1"/>
    </xf>
    <xf numFmtId="21" fontId="12" fillId="0" borderId="1" xfId="0" applyNumberFormat="1" applyFont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Fill="1" applyBorder="1" applyAlignment="1">
      <alignment horizontal="center" vertical="center"/>
    </xf>
    <xf numFmtId="21" fontId="7" fillId="0" borderId="1" xfId="0" applyNumberFormat="1" applyFont="1" applyBorder="1" applyAlignment="1">
      <alignment horizontal="center" vertical="center" wrapText="1"/>
    </xf>
    <xf numFmtId="164" fontId="12" fillId="0" borderId="1" xfId="43" applyNumberFormat="1" applyFont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8" fontId="12" fillId="3" borderId="1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vertical="center"/>
    </xf>
    <xf numFmtId="8" fontId="12" fillId="38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8" fontId="12" fillId="0" borderId="2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0" fontId="12" fillId="0" borderId="1" xfId="0" applyFont="1" applyFill="1" applyBorder="1" applyAlignment="1">
      <alignment vertical="center" shrinkToFit="1"/>
    </xf>
    <xf numFmtId="0" fontId="12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/>
    <xf numFmtId="0" fontId="12" fillId="0" borderId="24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 shrinkToFit="1"/>
    </xf>
    <xf numFmtId="0" fontId="12" fillId="3" borderId="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vertical="center" shrinkToFit="1"/>
    </xf>
    <xf numFmtId="0" fontId="12" fillId="3" borderId="24" xfId="0" applyFont="1" applyFill="1" applyBorder="1" applyAlignment="1">
      <alignment horizontal="center" vertical="center"/>
    </xf>
    <xf numFmtId="0" fontId="6" fillId="36" borderId="0" xfId="0" applyFont="1" applyFill="1" applyBorder="1" applyAlignment="1">
      <alignment horizontal="center" vertical="center"/>
    </xf>
    <xf numFmtId="0" fontId="9" fillId="36" borderId="0" xfId="0" applyFont="1" applyFill="1" applyBorder="1" applyAlignment="1">
      <alignment horizontal="center" vertical="center"/>
    </xf>
    <xf numFmtId="1" fontId="8" fillId="36" borderId="0" xfId="0" applyNumberFormat="1" applyFont="1" applyFill="1" applyBorder="1" applyAlignment="1">
      <alignment horizontal="center" vertical="center"/>
    </xf>
    <xf numFmtId="21" fontId="12" fillId="36" borderId="0" xfId="0" applyNumberFormat="1" applyFont="1" applyFill="1" applyBorder="1" applyAlignment="1">
      <alignment horizontal="center" vertical="center"/>
    </xf>
    <xf numFmtId="0" fontId="5" fillId="36" borderId="0" xfId="0" applyFont="1" applyFill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0" fontId="35" fillId="0" borderId="0" xfId="0" applyFont="1" applyFill="1" applyBorder="1" applyAlignment="1">
      <alignment wrapText="1"/>
    </xf>
    <xf numFmtId="14" fontId="35" fillId="0" borderId="0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wrapText="1"/>
    </xf>
    <xf numFmtId="0" fontId="3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6" fillId="35" borderId="0" xfId="0" applyFont="1" applyFill="1" applyBorder="1" applyAlignment="1">
      <alignment horizontal="left" vertical="center"/>
    </xf>
  </cellXfs>
  <cellStyles count="46">
    <cellStyle name="20% - Cor1" xfId="20" builtinId="30" customBuiltin="1"/>
    <cellStyle name="20% - Cor2" xfId="24" builtinId="34" customBuiltin="1"/>
    <cellStyle name="20% - Cor3" xfId="28" builtinId="38" customBuiltin="1"/>
    <cellStyle name="20% - Cor4" xfId="32" builtinId="42" customBuiltin="1"/>
    <cellStyle name="20% - Cor5" xfId="36" builtinId="46" customBuiltin="1"/>
    <cellStyle name="20% - Cor6" xfId="40" builtinId="50" customBuiltin="1"/>
    <cellStyle name="40% - Cor1" xfId="21" builtinId="31" customBuiltin="1"/>
    <cellStyle name="40% - Cor2" xfId="25" builtinId="35" customBuiltin="1"/>
    <cellStyle name="40% - Cor3" xfId="29" builtinId="39" customBuiltin="1"/>
    <cellStyle name="40% - Cor4" xfId="33" builtinId="43" customBuiltin="1"/>
    <cellStyle name="40% - Cor5" xfId="37" builtinId="47" customBuiltin="1"/>
    <cellStyle name="40% - Cor6" xfId="41" builtinId="51" customBuiltin="1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3" xfId="2"/>
    <cellStyle name="Normal 4" xfId="43"/>
    <cellStyle name="Normal 5" xfId="45"/>
    <cellStyle name="Nota 2" xfId="44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0A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02"/>
  <sheetViews>
    <sheetView view="pageBreakPreview" zoomScaleNormal="100" zoomScaleSheetLayoutView="100" workbookViewId="0">
      <pane ySplit="1" topLeftCell="A2" activePane="bottomLeft" state="frozen"/>
      <selection pane="bottomLeft" activeCell="D182" sqref="D182:E182"/>
    </sheetView>
  </sheetViews>
  <sheetFormatPr defaultColWidth="9.140625" defaultRowHeight="15" x14ac:dyDescent="0.25"/>
  <cols>
    <col min="1" max="1" width="7.140625" style="22" customWidth="1"/>
    <col min="2" max="2" width="8.140625" style="22" customWidth="1"/>
    <col min="3" max="3" width="7.42578125" style="22" bestFit="1" customWidth="1"/>
    <col min="4" max="4" width="26" style="20" bestFit="1" customWidth="1"/>
    <col min="5" max="5" width="11.5703125" style="22" customWidth="1"/>
    <col min="6" max="6" width="7.7109375" style="22" bestFit="1" customWidth="1"/>
    <col min="7" max="7" width="11.28515625" style="22" customWidth="1"/>
    <col min="8" max="8" width="47.28515625" style="23" bestFit="1" customWidth="1"/>
    <col min="9" max="9" width="10" style="23" customWidth="1"/>
    <col min="10" max="10" width="13.7109375" style="22" customWidth="1"/>
    <col min="11" max="11" width="4.140625" style="20" customWidth="1"/>
    <col min="12" max="12" width="10.7109375" style="20" customWidth="1"/>
    <col min="13" max="13" width="71" style="20" customWidth="1"/>
    <col min="14" max="15" width="9.140625" style="20"/>
    <col min="16" max="16" width="11.28515625" style="20" bestFit="1" customWidth="1"/>
    <col min="17" max="16384" width="9.140625" style="20"/>
  </cols>
  <sheetData>
    <row r="1" spans="1:13" ht="18" customHeight="1" thickBot="1" x14ac:dyDescent="0.3">
      <c r="A1" s="75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5</v>
      </c>
      <c r="G1" s="77" t="s">
        <v>6</v>
      </c>
      <c r="H1" s="78" t="s">
        <v>7</v>
      </c>
      <c r="I1" s="109"/>
      <c r="J1" s="79" t="s">
        <v>20</v>
      </c>
    </row>
    <row r="2" spans="1:13" ht="15" hidden="1" customHeight="1" x14ac:dyDescent="0.25">
      <c r="A2" s="80">
        <v>17</v>
      </c>
      <c r="B2" s="80">
        <v>104701</v>
      </c>
      <c r="C2" s="80" t="s">
        <v>255</v>
      </c>
      <c r="D2" s="81" t="s">
        <v>141</v>
      </c>
      <c r="E2" s="82">
        <v>40303</v>
      </c>
      <c r="F2" s="80" t="s">
        <v>54</v>
      </c>
      <c r="G2" s="80" t="s">
        <v>59</v>
      </c>
      <c r="H2" s="81" t="s">
        <v>107</v>
      </c>
      <c r="I2" s="81" t="s">
        <v>53</v>
      </c>
      <c r="J2" s="70"/>
    </row>
    <row r="3" spans="1:13" ht="15" hidden="1" customHeight="1" x14ac:dyDescent="0.25">
      <c r="A3" s="2">
        <v>21</v>
      </c>
      <c r="B3" s="2">
        <v>104109</v>
      </c>
      <c r="C3" s="80" t="s">
        <v>257</v>
      </c>
      <c r="D3" s="71" t="s">
        <v>86</v>
      </c>
      <c r="E3" s="72">
        <v>39415</v>
      </c>
      <c r="F3" s="2" t="s">
        <v>54</v>
      </c>
      <c r="G3" s="2" t="s">
        <v>59</v>
      </c>
      <c r="H3" s="71" t="s">
        <v>42</v>
      </c>
      <c r="I3" s="81" t="s">
        <v>53</v>
      </c>
      <c r="J3" s="19"/>
      <c r="L3" s="37" t="s">
        <v>2</v>
      </c>
      <c r="M3" s="37" t="s">
        <v>24</v>
      </c>
    </row>
    <row r="4" spans="1:13" ht="15" hidden="1" customHeight="1" x14ac:dyDescent="0.25">
      <c r="A4" s="2">
        <v>25</v>
      </c>
      <c r="B4" s="2">
        <v>104960</v>
      </c>
      <c r="C4" s="80" t="s">
        <v>255</v>
      </c>
      <c r="D4" s="71" t="s">
        <v>114</v>
      </c>
      <c r="E4" s="72">
        <v>40797</v>
      </c>
      <c r="F4" s="2" t="s">
        <v>53</v>
      </c>
      <c r="G4" s="2" t="s">
        <v>59</v>
      </c>
      <c r="H4" s="71" t="s">
        <v>107</v>
      </c>
      <c r="I4" s="81" t="s">
        <v>53</v>
      </c>
      <c r="J4" s="19"/>
      <c r="L4" s="38" t="s">
        <v>25</v>
      </c>
      <c r="M4" s="38" t="s">
        <v>27</v>
      </c>
    </row>
    <row r="5" spans="1:13" ht="15" hidden="1" customHeight="1" x14ac:dyDescent="0.25">
      <c r="A5" s="2">
        <v>41</v>
      </c>
      <c r="B5" s="2">
        <v>103154</v>
      </c>
      <c r="C5" s="80" t="s">
        <v>257</v>
      </c>
      <c r="D5" s="71" t="s">
        <v>131</v>
      </c>
      <c r="E5" s="72">
        <v>38828</v>
      </c>
      <c r="F5" s="2" t="s">
        <v>53</v>
      </c>
      <c r="G5" s="2" t="s">
        <v>59</v>
      </c>
      <c r="H5" s="71" t="s">
        <v>107</v>
      </c>
      <c r="I5" s="81" t="s">
        <v>53</v>
      </c>
      <c r="J5" s="60"/>
      <c r="K5" s="34"/>
      <c r="L5" s="38" t="s">
        <v>28</v>
      </c>
      <c r="M5" s="38" t="s">
        <v>29</v>
      </c>
    </row>
    <row r="6" spans="1:13" ht="15" hidden="1" customHeight="1" x14ac:dyDescent="0.25">
      <c r="A6" s="2">
        <v>42</v>
      </c>
      <c r="B6" s="2">
        <v>103155</v>
      </c>
      <c r="C6" s="80" t="s">
        <v>258</v>
      </c>
      <c r="D6" s="71" t="s">
        <v>73</v>
      </c>
      <c r="E6" s="72">
        <v>38247</v>
      </c>
      <c r="F6" s="2" t="s">
        <v>53</v>
      </c>
      <c r="G6" s="2" t="s">
        <v>59</v>
      </c>
      <c r="H6" s="71" t="s">
        <v>44</v>
      </c>
      <c r="I6" s="81" t="s">
        <v>53</v>
      </c>
      <c r="J6" s="19"/>
      <c r="L6" s="38" t="s">
        <v>30</v>
      </c>
      <c r="M6" s="38" t="s">
        <v>31</v>
      </c>
    </row>
    <row r="7" spans="1:13" ht="15" hidden="1" customHeight="1" x14ac:dyDescent="0.25">
      <c r="A7" s="2">
        <v>50</v>
      </c>
      <c r="B7" s="2">
        <v>104126</v>
      </c>
      <c r="C7" s="80" t="s">
        <v>255</v>
      </c>
      <c r="D7" s="71" t="s">
        <v>115</v>
      </c>
      <c r="E7" s="72">
        <v>40364</v>
      </c>
      <c r="F7" s="2" t="s">
        <v>53</v>
      </c>
      <c r="G7" s="2" t="s">
        <v>59</v>
      </c>
      <c r="H7" s="71" t="s">
        <v>107</v>
      </c>
      <c r="I7" s="81" t="s">
        <v>53</v>
      </c>
      <c r="J7" s="19"/>
      <c r="L7" s="38" t="s">
        <v>26</v>
      </c>
      <c r="M7" s="38" t="s">
        <v>32</v>
      </c>
    </row>
    <row r="8" spans="1:13" ht="15" hidden="1" customHeight="1" x14ac:dyDescent="0.25">
      <c r="A8" s="2">
        <v>57</v>
      </c>
      <c r="B8" s="2">
        <v>104908</v>
      </c>
      <c r="C8" s="80" t="s">
        <v>258</v>
      </c>
      <c r="D8" s="71" t="s">
        <v>160</v>
      </c>
      <c r="E8" s="72">
        <v>38706</v>
      </c>
      <c r="F8" s="2" t="s">
        <v>53</v>
      </c>
      <c r="G8" s="2" t="s">
        <v>59</v>
      </c>
      <c r="H8" s="71" t="s">
        <v>43</v>
      </c>
      <c r="I8" s="81" t="s">
        <v>53</v>
      </c>
      <c r="J8" s="19"/>
      <c r="L8" s="38" t="s">
        <v>33</v>
      </c>
      <c r="M8" s="38" t="s">
        <v>34</v>
      </c>
    </row>
    <row r="9" spans="1:13" ht="15" hidden="1" customHeight="1" x14ac:dyDescent="0.25">
      <c r="A9" s="2">
        <v>109</v>
      </c>
      <c r="B9" s="2">
        <v>103257</v>
      </c>
      <c r="C9" s="80" t="s">
        <v>256</v>
      </c>
      <c r="D9" s="71" t="s">
        <v>165</v>
      </c>
      <c r="E9" s="72">
        <v>39888</v>
      </c>
      <c r="F9" s="2" t="s">
        <v>53</v>
      </c>
      <c r="G9" s="2" t="s">
        <v>66</v>
      </c>
      <c r="H9" s="71" t="s">
        <v>41</v>
      </c>
      <c r="I9" s="81" t="s">
        <v>53</v>
      </c>
      <c r="J9" s="19"/>
    </row>
    <row r="10" spans="1:13" ht="15" hidden="1" customHeight="1" x14ac:dyDescent="0.25">
      <c r="A10" s="2">
        <v>112</v>
      </c>
      <c r="B10" s="2">
        <v>103260</v>
      </c>
      <c r="C10" s="80" t="s">
        <v>257</v>
      </c>
      <c r="D10" s="71" t="s">
        <v>178</v>
      </c>
      <c r="E10" s="72">
        <v>38779</v>
      </c>
      <c r="F10" s="2" t="s">
        <v>54</v>
      </c>
      <c r="G10" s="2" t="s">
        <v>59</v>
      </c>
      <c r="H10" s="71" t="s">
        <v>41</v>
      </c>
      <c r="I10" s="81" t="s">
        <v>53</v>
      </c>
      <c r="J10" s="60"/>
      <c r="M10" s="148" t="s">
        <v>38</v>
      </c>
    </row>
    <row r="11" spans="1:13" ht="15" hidden="1" customHeight="1" x14ac:dyDescent="0.25">
      <c r="A11" s="2">
        <v>113</v>
      </c>
      <c r="B11" s="2">
        <v>103261</v>
      </c>
      <c r="C11" s="80" t="s">
        <v>257</v>
      </c>
      <c r="D11" s="71" t="s">
        <v>180</v>
      </c>
      <c r="E11" s="72">
        <v>38826</v>
      </c>
      <c r="F11" s="2" t="s">
        <v>54</v>
      </c>
      <c r="G11" s="2" t="s">
        <v>59</v>
      </c>
      <c r="H11" s="71" t="s">
        <v>41</v>
      </c>
      <c r="I11" s="81" t="s">
        <v>53</v>
      </c>
      <c r="J11" s="60"/>
      <c r="M11" s="148"/>
    </row>
    <row r="12" spans="1:13" ht="15" hidden="1" customHeight="1" x14ac:dyDescent="0.25">
      <c r="A12" s="2">
        <v>129</v>
      </c>
      <c r="B12" s="2">
        <v>102210</v>
      </c>
      <c r="C12" s="80" t="s">
        <v>258</v>
      </c>
      <c r="D12" s="71" t="s">
        <v>241</v>
      </c>
      <c r="E12" s="73">
        <v>38536</v>
      </c>
      <c r="F12" s="74" t="s">
        <v>53</v>
      </c>
      <c r="G12" s="73">
        <v>43371</v>
      </c>
      <c r="H12" s="71" t="s">
        <v>46</v>
      </c>
      <c r="I12" s="81" t="s">
        <v>53</v>
      </c>
      <c r="J12" s="19"/>
      <c r="M12" s="148"/>
    </row>
    <row r="13" spans="1:13" ht="15" hidden="1" customHeight="1" x14ac:dyDescent="0.25">
      <c r="A13" s="2">
        <v>132</v>
      </c>
      <c r="B13" s="2">
        <v>104161</v>
      </c>
      <c r="C13" s="80" t="s">
        <v>256</v>
      </c>
      <c r="D13" s="71" t="s">
        <v>101</v>
      </c>
      <c r="E13" s="72">
        <v>39904</v>
      </c>
      <c r="F13" s="2" t="s">
        <v>54</v>
      </c>
      <c r="G13" s="2" t="s">
        <v>59</v>
      </c>
      <c r="H13" s="71" t="s">
        <v>45</v>
      </c>
      <c r="I13" s="81" t="s">
        <v>53</v>
      </c>
      <c r="J13" s="19"/>
      <c r="M13" s="35"/>
    </row>
    <row r="14" spans="1:13" ht="15" hidden="1" customHeight="1" x14ac:dyDescent="0.25">
      <c r="A14" s="2">
        <v>148</v>
      </c>
      <c r="B14" s="2">
        <v>104973</v>
      </c>
      <c r="C14" s="80" t="s">
        <v>258</v>
      </c>
      <c r="D14" s="71" t="s">
        <v>85</v>
      </c>
      <c r="E14" s="72">
        <v>38471</v>
      </c>
      <c r="F14" s="2" t="s">
        <v>54</v>
      </c>
      <c r="G14" s="2" t="s">
        <v>59</v>
      </c>
      <c r="H14" s="71" t="s">
        <v>44</v>
      </c>
      <c r="I14" s="81" t="s">
        <v>53</v>
      </c>
      <c r="J14" s="19"/>
      <c r="M14" s="148" t="s">
        <v>39</v>
      </c>
    </row>
    <row r="15" spans="1:13" ht="15" hidden="1" customHeight="1" x14ac:dyDescent="0.25">
      <c r="A15" s="2">
        <v>159</v>
      </c>
      <c r="B15" s="2">
        <v>104171</v>
      </c>
      <c r="C15" s="80" t="s">
        <v>257</v>
      </c>
      <c r="D15" s="71" t="s">
        <v>83</v>
      </c>
      <c r="E15" s="72">
        <v>39338</v>
      </c>
      <c r="F15" s="2" t="s">
        <v>54</v>
      </c>
      <c r="G15" s="2" t="s">
        <v>59</v>
      </c>
      <c r="H15" s="71" t="s">
        <v>44</v>
      </c>
      <c r="I15" s="81" t="s">
        <v>53</v>
      </c>
      <c r="J15" s="60"/>
      <c r="M15" s="148"/>
    </row>
    <row r="16" spans="1:13" ht="15" hidden="1" customHeight="1" x14ac:dyDescent="0.25">
      <c r="A16" s="2">
        <v>161</v>
      </c>
      <c r="B16" s="2">
        <v>104172</v>
      </c>
      <c r="C16" s="80" t="s">
        <v>257</v>
      </c>
      <c r="D16" s="71" t="s">
        <v>78</v>
      </c>
      <c r="E16" s="72">
        <v>39338</v>
      </c>
      <c r="F16" s="2" t="s">
        <v>54</v>
      </c>
      <c r="G16" s="2" t="s">
        <v>59</v>
      </c>
      <c r="H16" s="71" t="s">
        <v>44</v>
      </c>
      <c r="I16" s="81" t="s">
        <v>53</v>
      </c>
      <c r="J16" s="19"/>
      <c r="M16" s="148"/>
    </row>
    <row r="17" spans="1:13" ht="15" hidden="1" customHeight="1" x14ac:dyDescent="0.25">
      <c r="A17" s="2">
        <v>173</v>
      </c>
      <c r="B17" s="2">
        <v>104176</v>
      </c>
      <c r="C17" s="80" t="s">
        <v>258</v>
      </c>
      <c r="D17" s="71" t="s">
        <v>103</v>
      </c>
      <c r="E17" s="72">
        <v>38195</v>
      </c>
      <c r="F17" s="2" t="s">
        <v>54</v>
      </c>
      <c r="G17" s="2" t="s">
        <v>59</v>
      </c>
      <c r="H17" s="71" t="s">
        <v>45</v>
      </c>
      <c r="I17" s="81" t="s">
        <v>53</v>
      </c>
      <c r="J17" s="60"/>
      <c r="M17" s="148" t="s">
        <v>35</v>
      </c>
    </row>
    <row r="18" spans="1:13" ht="15" hidden="1" customHeight="1" x14ac:dyDescent="0.25">
      <c r="A18" s="2">
        <v>177</v>
      </c>
      <c r="B18" s="2">
        <v>100447</v>
      </c>
      <c r="C18" s="80" t="s">
        <v>258</v>
      </c>
      <c r="D18" s="71" t="s">
        <v>164</v>
      </c>
      <c r="E18" s="72">
        <v>38348</v>
      </c>
      <c r="F18" s="2" t="s">
        <v>54</v>
      </c>
      <c r="G18" s="2" t="s">
        <v>59</v>
      </c>
      <c r="H18" s="71" t="s">
        <v>41</v>
      </c>
      <c r="I18" s="81" t="s">
        <v>53</v>
      </c>
      <c r="J18" s="60"/>
      <c r="M18" s="148"/>
    </row>
    <row r="19" spans="1:13" ht="15" hidden="1" customHeight="1" x14ac:dyDescent="0.25">
      <c r="A19" s="2">
        <v>186</v>
      </c>
      <c r="B19" s="2">
        <v>104180</v>
      </c>
      <c r="C19" s="80" t="s">
        <v>256</v>
      </c>
      <c r="D19" s="71" t="s">
        <v>110</v>
      </c>
      <c r="E19" s="72">
        <v>39592</v>
      </c>
      <c r="F19" s="2" t="s">
        <v>53</v>
      </c>
      <c r="G19" s="2" t="s">
        <v>59</v>
      </c>
      <c r="H19" s="71" t="s">
        <v>107</v>
      </c>
      <c r="I19" s="81" t="s">
        <v>53</v>
      </c>
      <c r="J19" s="19"/>
      <c r="M19" s="148"/>
    </row>
    <row r="20" spans="1:13" ht="15" hidden="1" customHeight="1" x14ac:dyDescent="0.25">
      <c r="A20" s="2">
        <v>194</v>
      </c>
      <c r="B20" s="2">
        <v>104182</v>
      </c>
      <c r="C20" s="80" t="s">
        <v>257</v>
      </c>
      <c r="D20" s="71" t="s">
        <v>191</v>
      </c>
      <c r="E20" s="72">
        <v>38900</v>
      </c>
      <c r="F20" s="2" t="s">
        <v>54</v>
      </c>
      <c r="G20" s="2" t="s">
        <v>59</v>
      </c>
      <c r="H20" s="71" t="s">
        <v>190</v>
      </c>
      <c r="I20" s="81" t="s">
        <v>53</v>
      </c>
      <c r="J20" s="19"/>
      <c r="M20" s="36"/>
    </row>
    <row r="21" spans="1:13" ht="15" hidden="1" customHeight="1" x14ac:dyDescent="0.25">
      <c r="A21" s="2">
        <v>196</v>
      </c>
      <c r="B21" s="2">
        <v>102619</v>
      </c>
      <c r="C21" s="80" t="s">
        <v>258</v>
      </c>
      <c r="D21" s="71" t="s">
        <v>247</v>
      </c>
      <c r="E21" s="73">
        <v>38264</v>
      </c>
      <c r="F21" s="74" t="s">
        <v>54</v>
      </c>
      <c r="G21" s="73">
        <v>43413</v>
      </c>
      <c r="H21" s="71" t="s">
        <v>46</v>
      </c>
      <c r="I21" s="81" t="s">
        <v>53</v>
      </c>
      <c r="J21" s="19"/>
      <c r="M21" s="35"/>
    </row>
    <row r="22" spans="1:13" ht="15" hidden="1" customHeight="1" x14ac:dyDescent="0.25">
      <c r="A22" s="2">
        <v>219</v>
      </c>
      <c r="B22" s="2">
        <v>104190</v>
      </c>
      <c r="C22" s="80" t="s">
        <v>258</v>
      </c>
      <c r="D22" s="71" t="s">
        <v>177</v>
      </c>
      <c r="E22" s="72">
        <v>38358</v>
      </c>
      <c r="F22" s="2" t="s">
        <v>53</v>
      </c>
      <c r="G22" s="2" t="s">
        <v>59</v>
      </c>
      <c r="H22" s="71" t="s">
        <v>41</v>
      </c>
      <c r="I22" s="81" t="s">
        <v>53</v>
      </c>
      <c r="J22" s="19"/>
      <c r="M22" s="148" t="s">
        <v>36</v>
      </c>
    </row>
    <row r="23" spans="1:13" ht="15" hidden="1" customHeight="1" x14ac:dyDescent="0.25">
      <c r="A23" s="2">
        <v>233</v>
      </c>
      <c r="B23" s="2">
        <v>102225</v>
      </c>
      <c r="C23" s="80" t="s">
        <v>258</v>
      </c>
      <c r="D23" s="71" t="s">
        <v>244</v>
      </c>
      <c r="E23" s="73">
        <v>38408</v>
      </c>
      <c r="F23" s="74" t="s">
        <v>54</v>
      </c>
      <c r="G23" s="73">
        <v>43560</v>
      </c>
      <c r="H23" s="71" t="s">
        <v>46</v>
      </c>
      <c r="I23" s="81" t="s">
        <v>53</v>
      </c>
      <c r="J23" s="19"/>
      <c r="M23" s="148"/>
    </row>
    <row r="24" spans="1:13" ht="15" hidden="1" customHeight="1" x14ac:dyDescent="0.25">
      <c r="A24" s="2">
        <v>237</v>
      </c>
      <c r="B24" s="2">
        <v>102622</v>
      </c>
      <c r="C24" s="80" t="s">
        <v>256</v>
      </c>
      <c r="D24" s="71" t="s">
        <v>148</v>
      </c>
      <c r="E24" s="72">
        <v>39514</v>
      </c>
      <c r="F24" s="2" t="s">
        <v>54</v>
      </c>
      <c r="G24" s="2" t="s">
        <v>59</v>
      </c>
      <c r="H24" s="71" t="s">
        <v>107</v>
      </c>
      <c r="I24" s="81" t="s">
        <v>53</v>
      </c>
      <c r="J24" s="19"/>
      <c r="M24" s="148"/>
    </row>
    <row r="25" spans="1:13" ht="15" hidden="1" customHeight="1" x14ac:dyDescent="0.25">
      <c r="A25" s="2">
        <v>243</v>
      </c>
      <c r="B25" s="2">
        <v>104197</v>
      </c>
      <c r="C25" s="80" t="s">
        <v>256</v>
      </c>
      <c r="D25" s="71" t="s">
        <v>137</v>
      </c>
      <c r="E25" s="72">
        <v>39742</v>
      </c>
      <c r="F25" s="2" t="s">
        <v>54</v>
      </c>
      <c r="G25" s="2" t="s">
        <v>59</v>
      </c>
      <c r="H25" s="71" t="s">
        <v>107</v>
      </c>
      <c r="I25" s="81" t="s">
        <v>53</v>
      </c>
      <c r="J25" s="19"/>
    </row>
    <row r="26" spans="1:13" ht="15" hidden="1" customHeight="1" x14ac:dyDescent="0.25">
      <c r="A26" s="2">
        <v>244</v>
      </c>
      <c r="B26" s="2">
        <v>101311</v>
      </c>
      <c r="C26" s="80" t="s">
        <v>258</v>
      </c>
      <c r="D26" s="71" t="s">
        <v>153</v>
      </c>
      <c r="E26" s="72">
        <v>38692</v>
      </c>
      <c r="F26" s="2" t="s">
        <v>54</v>
      </c>
      <c r="G26" s="2" t="s">
        <v>59</v>
      </c>
      <c r="H26" s="71" t="s">
        <v>43</v>
      </c>
      <c r="I26" s="81" t="s">
        <v>53</v>
      </c>
      <c r="J26" s="60"/>
    </row>
    <row r="27" spans="1:13" ht="15" hidden="1" customHeight="1" x14ac:dyDescent="0.25">
      <c r="A27" s="2">
        <v>245</v>
      </c>
      <c r="B27" s="2">
        <v>102635</v>
      </c>
      <c r="C27" s="80" t="s">
        <v>257</v>
      </c>
      <c r="D27" s="71" t="s">
        <v>117</v>
      </c>
      <c r="E27" s="72">
        <v>39411</v>
      </c>
      <c r="F27" s="2" t="s">
        <v>54</v>
      </c>
      <c r="G27" s="2" t="s">
        <v>59</v>
      </c>
      <c r="H27" s="71" t="s">
        <v>107</v>
      </c>
      <c r="I27" s="81" t="s">
        <v>53</v>
      </c>
      <c r="J27" s="19"/>
      <c r="M27" s="148" t="s">
        <v>37</v>
      </c>
    </row>
    <row r="28" spans="1:13" ht="15" hidden="1" customHeight="1" x14ac:dyDescent="0.25">
      <c r="A28" s="2">
        <v>246</v>
      </c>
      <c r="B28" s="2">
        <v>104198</v>
      </c>
      <c r="C28" s="80" t="s">
        <v>255</v>
      </c>
      <c r="D28" s="71" t="s">
        <v>103</v>
      </c>
      <c r="E28" s="73">
        <v>40205</v>
      </c>
      <c r="F28" s="74" t="s">
        <v>54</v>
      </c>
      <c r="G28" s="73">
        <v>43501</v>
      </c>
      <c r="H28" s="71" t="s">
        <v>46</v>
      </c>
      <c r="I28" s="81" t="s">
        <v>53</v>
      </c>
      <c r="J28" s="60"/>
      <c r="M28" s="148"/>
    </row>
    <row r="29" spans="1:13" ht="15" hidden="1" customHeight="1" x14ac:dyDescent="0.25">
      <c r="A29" s="2">
        <v>249</v>
      </c>
      <c r="B29" s="2">
        <v>102636</v>
      </c>
      <c r="C29" s="80" t="s">
        <v>257</v>
      </c>
      <c r="D29" s="71" t="s">
        <v>118</v>
      </c>
      <c r="E29" s="72">
        <v>39411</v>
      </c>
      <c r="F29" s="2" t="s">
        <v>54</v>
      </c>
      <c r="G29" s="2" t="s">
        <v>59</v>
      </c>
      <c r="H29" s="71" t="s">
        <v>107</v>
      </c>
      <c r="I29" s="81" t="s">
        <v>53</v>
      </c>
      <c r="J29" s="19"/>
      <c r="M29" s="148"/>
    </row>
    <row r="30" spans="1:13" ht="15" hidden="1" customHeight="1" x14ac:dyDescent="0.25">
      <c r="A30" s="2">
        <v>251</v>
      </c>
      <c r="B30" s="2">
        <v>104200</v>
      </c>
      <c r="C30" s="80" t="s">
        <v>255</v>
      </c>
      <c r="D30" s="71" t="s">
        <v>214</v>
      </c>
      <c r="E30" s="73">
        <v>40444</v>
      </c>
      <c r="F30" s="74" t="s">
        <v>53</v>
      </c>
      <c r="G30" s="73">
        <v>43413</v>
      </c>
      <c r="H30" s="71" t="s">
        <v>46</v>
      </c>
      <c r="I30" s="71" t="s">
        <v>53</v>
      </c>
      <c r="J30" s="60"/>
    </row>
    <row r="31" spans="1:13" ht="15" hidden="1" customHeight="1" x14ac:dyDescent="0.25">
      <c r="A31" s="2">
        <v>253</v>
      </c>
      <c r="B31" s="2">
        <v>102637</v>
      </c>
      <c r="C31" s="80" t="s">
        <v>258</v>
      </c>
      <c r="D31" s="71" t="s">
        <v>119</v>
      </c>
      <c r="E31" s="72">
        <v>38225</v>
      </c>
      <c r="F31" s="2" t="s">
        <v>54</v>
      </c>
      <c r="G31" s="2" t="s">
        <v>59</v>
      </c>
      <c r="H31" s="71" t="s">
        <v>107</v>
      </c>
      <c r="I31" s="71" t="s">
        <v>53</v>
      </c>
      <c r="J31" s="60"/>
    </row>
    <row r="32" spans="1:13" ht="15" hidden="1" customHeight="1" x14ac:dyDescent="0.25">
      <c r="A32" s="2">
        <v>283</v>
      </c>
      <c r="B32" s="2">
        <v>103369</v>
      </c>
      <c r="C32" s="80" t="s">
        <v>257</v>
      </c>
      <c r="D32" s="71" t="s">
        <v>187</v>
      </c>
      <c r="E32" s="72">
        <v>39135</v>
      </c>
      <c r="F32" s="2" t="s">
        <v>54</v>
      </c>
      <c r="G32" s="2" t="s">
        <v>59</v>
      </c>
      <c r="H32" s="71" t="s">
        <v>45</v>
      </c>
      <c r="I32" s="71" t="s">
        <v>53</v>
      </c>
      <c r="J32" s="19"/>
    </row>
    <row r="33" spans="1:10" ht="15" hidden="1" customHeight="1" x14ac:dyDescent="0.25">
      <c r="A33" s="2">
        <v>304</v>
      </c>
      <c r="B33" s="2">
        <v>103383</v>
      </c>
      <c r="C33" s="80" t="s">
        <v>256</v>
      </c>
      <c r="D33" s="71" t="s">
        <v>199</v>
      </c>
      <c r="E33" s="72">
        <v>39540</v>
      </c>
      <c r="F33" s="2" t="s">
        <v>54</v>
      </c>
      <c r="G33" s="2" t="s">
        <v>59</v>
      </c>
      <c r="H33" s="71" t="s">
        <v>190</v>
      </c>
      <c r="I33" s="71" t="s">
        <v>53</v>
      </c>
      <c r="J33" s="19"/>
    </row>
    <row r="34" spans="1:10" ht="15" hidden="1" customHeight="1" x14ac:dyDescent="0.25">
      <c r="A34" s="2">
        <v>313</v>
      </c>
      <c r="B34" s="2">
        <v>104488</v>
      </c>
      <c r="C34" s="80" t="s">
        <v>255</v>
      </c>
      <c r="D34" s="71" t="s">
        <v>205</v>
      </c>
      <c r="E34" s="73">
        <v>40749</v>
      </c>
      <c r="F34" s="74" t="s">
        <v>53</v>
      </c>
      <c r="G34" s="73">
        <v>43371</v>
      </c>
      <c r="H34" s="71" t="s">
        <v>46</v>
      </c>
      <c r="I34" s="71" t="s">
        <v>53</v>
      </c>
      <c r="J34" s="19"/>
    </row>
    <row r="35" spans="1:10" ht="15" hidden="1" customHeight="1" x14ac:dyDescent="0.25">
      <c r="A35" s="2">
        <v>323</v>
      </c>
      <c r="B35" s="2">
        <v>102922</v>
      </c>
      <c r="C35" s="80" t="s">
        <v>258</v>
      </c>
      <c r="D35" s="71" t="s">
        <v>174</v>
      </c>
      <c r="E35" s="72">
        <v>38253</v>
      </c>
      <c r="F35" s="2" t="s">
        <v>53</v>
      </c>
      <c r="G35" s="2" t="s">
        <v>59</v>
      </c>
      <c r="H35" s="71" t="s">
        <v>41</v>
      </c>
      <c r="I35" s="71" t="s">
        <v>53</v>
      </c>
      <c r="J35" s="117">
        <v>5</v>
      </c>
    </row>
    <row r="36" spans="1:10" ht="15" hidden="1" customHeight="1" x14ac:dyDescent="0.25">
      <c r="A36" s="2">
        <v>325</v>
      </c>
      <c r="B36" s="2">
        <v>103405</v>
      </c>
      <c r="C36" s="80" t="s">
        <v>256</v>
      </c>
      <c r="D36" s="71" t="s">
        <v>220</v>
      </c>
      <c r="E36" s="73">
        <v>39991</v>
      </c>
      <c r="F36" s="74" t="s">
        <v>54</v>
      </c>
      <c r="G36" s="73">
        <v>43293</v>
      </c>
      <c r="H36" s="71" t="s">
        <v>46</v>
      </c>
      <c r="I36" s="71" t="s">
        <v>53</v>
      </c>
      <c r="J36" s="19"/>
    </row>
    <row r="37" spans="1:10" ht="15" hidden="1" customHeight="1" x14ac:dyDescent="0.25">
      <c r="A37" s="2">
        <v>364</v>
      </c>
      <c r="B37" s="2">
        <v>104274</v>
      </c>
      <c r="C37" s="2" t="s">
        <v>256</v>
      </c>
      <c r="D37" s="71" t="s">
        <v>94</v>
      </c>
      <c r="E37" s="72">
        <v>39936</v>
      </c>
      <c r="F37" s="2" t="s">
        <v>53</v>
      </c>
      <c r="G37" s="2" t="s">
        <v>59</v>
      </c>
      <c r="H37" s="71" t="s">
        <v>42</v>
      </c>
      <c r="I37" s="71" t="s">
        <v>53</v>
      </c>
      <c r="J37" s="60"/>
    </row>
    <row r="38" spans="1:10" ht="15" hidden="1" customHeight="1" x14ac:dyDescent="0.25">
      <c r="A38" s="2">
        <v>384</v>
      </c>
      <c r="B38" s="2">
        <v>103085</v>
      </c>
      <c r="C38" s="2" t="s">
        <v>257</v>
      </c>
      <c r="D38" s="71" t="s">
        <v>230</v>
      </c>
      <c r="E38" s="73">
        <v>39371</v>
      </c>
      <c r="F38" s="74" t="s">
        <v>54</v>
      </c>
      <c r="G38" s="73">
        <v>43381</v>
      </c>
      <c r="H38" s="71" t="s">
        <v>46</v>
      </c>
      <c r="I38" s="71" t="s">
        <v>53</v>
      </c>
      <c r="J38" s="60"/>
    </row>
    <row r="39" spans="1:10" ht="15" hidden="1" customHeight="1" x14ac:dyDescent="0.25">
      <c r="A39" s="2">
        <v>395</v>
      </c>
      <c r="B39" s="2">
        <v>104289</v>
      </c>
      <c r="C39" s="2" t="s">
        <v>256</v>
      </c>
      <c r="D39" s="71" t="s">
        <v>143</v>
      </c>
      <c r="E39" s="72">
        <v>39470</v>
      </c>
      <c r="F39" s="2" t="s">
        <v>54</v>
      </c>
      <c r="G39" s="2" t="s">
        <v>59</v>
      </c>
      <c r="H39" s="71" t="s">
        <v>107</v>
      </c>
      <c r="I39" s="71" t="s">
        <v>53</v>
      </c>
      <c r="J39" s="19"/>
    </row>
    <row r="40" spans="1:10" ht="15" hidden="1" customHeight="1" x14ac:dyDescent="0.25">
      <c r="A40" s="2">
        <v>399</v>
      </c>
      <c r="B40" s="2">
        <v>100665</v>
      </c>
      <c r="C40" s="2" t="s">
        <v>257</v>
      </c>
      <c r="D40" s="71" t="s">
        <v>120</v>
      </c>
      <c r="E40" s="72">
        <v>38749</v>
      </c>
      <c r="F40" s="2" t="s">
        <v>54</v>
      </c>
      <c r="G40" s="2" t="s">
        <v>59</v>
      </c>
      <c r="H40" s="71" t="s">
        <v>107</v>
      </c>
      <c r="I40" s="71" t="s">
        <v>53</v>
      </c>
      <c r="J40" s="60"/>
    </row>
    <row r="41" spans="1:10" ht="15" hidden="1" customHeight="1" x14ac:dyDescent="0.25">
      <c r="A41" s="2">
        <v>410</v>
      </c>
      <c r="B41" s="2">
        <v>102767</v>
      </c>
      <c r="C41" s="2" t="s">
        <v>257</v>
      </c>
      <c r="D41" s="71" t="s">
        <v>96</v>
      </c>
      <c r="E41" s="72">
        <v>38974</v>
      </c>
      <c r="F41" s="2" t="s">
        <v>54</v>
      </c>
      <c r="G41" s="2" t="s">
        <v>59</v>
      </c>
      <c r="H41" s="71" t="s">
        <v>45</v>
      </c>
      <c r="I41" s="71" t="s">
        <v>53</v>
      </c>
      <c r="J41" s="60"/>
    </row>
    <row r="42" spans="1:10" ht="15" hidden="1" customHeight="1" x14ac:dyDescent="0.25">
      <c r="A42" s="2">
        <v>415</v>
      </c>
      <c r="B42" s="2">
        <v>100762</v>
      </c>
      <c r="C42" s="2" t="s">
        <v>258</v>
      </c>
      <c r="D42" s="71" t="s">
        <v>248</v>
      </c>
      <c r="E42" s="73">
        <v>38229</v>
      </c>
      <c r="F42" s="74" t="s">
        <v>54</v>
      </c>
      <c r="G42" s="73">
        <v>43371</v>
      </c>
      <c r="H42" s="71" t="s">
        <v>46</v>
      </c>
      <c r="I42" s="71" t="s">
        <v>53</v>
      </c>
      <c r="J42" s="19"/>
    </row>
    <row r="43" spans="1:10" ht="15" hidden="1" customHeight="1" x14ac:dyDescent="0.25">
      <c r="A43" s="2">
        <v>438</v>
      </c>
      <c r="B43" s="2">
        <v>103803</v>
      </c>
      <c r="C43" s="2" t="s">
        <v>257</v>
      </c>
      <c r="D43" s="71" t="s">
        <v>236</v>
      </c>
      <c r="E43" s="73">
        <v>38774</v>
      </c>
      <c r="F43" s="74" t="s">
        <v>54</v>
      </c>
      <c r="G43" s="73">
        <v>43501</v>
      </c>
      <c r="H43" s="71" t="s">
        <v>46</v>
      </c>
      <c r="I43" s="71" t="s">
        <v>53</v>
      </c>
      <c r="J43" s="19"/>
    </row>
    <row r="44" spans="1:10" ht="15" hidden="1" customHeight="1" x14ac:dyDescent="0.25">
      <c r="A44" s="2">
        <v>442</v>
      </c>
      <c r="B44" s="2">
        <v>103092</v>
      </c>
      <c r="C44" s="2" t="s">
        <v>258</v>
      </c>
      <c r="D44" s="71" t="s">
        <v>184</v>
      </c>
      <c r="E44" s="72">
        <v>38661</v>
      </c>
      <c r="F44" s="2" t="s">
        <v>54</v>
      </c>
      <c r="G44" s="2" t="s">
        <v>59</v>
      </c>
      <c r="H44" s="71" t="s">
        <v>45</v>
      </c>
      <c r="I44" s="71" t="s">
        <v>53</v>
      </c>
      <c r="J44" s="19"/>
    </row>
    <row r="45" spans="1:10" ht="15" hidden="1" customHeight="1" x14ac:dyDescent="0.25">
      <c r="A45" s="2">
        <v>449</v>
      </c>
      <c r="B45" s="2">
        <v>105036</v>
      </c>
      <c r="C45" s="2" t="s">
        <v>257</v>
      </c>
      <c r="D45" s="71" t="s">
        <v>168</v>
      </c>
      <c r="E45" s="72">
        <v>38848</v>
      </c>
      <c r="F45" s="2" t="s">
        <v>54</v>
      </c>
      <c r="G45" s="2" t="s">
        <v>59</v>
      </c>
      <c r="H45" s="71" t="s">
        <v>41</v>
      </c>
      <c r="I45" s="71" t="s">
        <v>53</v>
      </c>
      <c r="J45" s="19"/>
    </row>
    <row r="46" spans="1:10" ht="15" hidden="1" customHeight="1" x14ac:dyDescent="0.25">
      <c r="A46" s="2">
        <v>458</v>
      </c>
      <c r="B46" s="2">
        <v>105037</v>
      </c>
      <c r="C46" s="2" t="s">
        <v>255</v>
      </c>
      <c r="D46" s="71" t="s">
        <v>171</v>
      </c>
      <c r="E46" s="72">
        <v>40554</v>
      </c>
      <c r="F46" s="2" t="s">
        <v>54</v>
      </c>
      <c r="G46" s="2" t="s">
        <v>59</v>
      </c>
      <c r="H46" s="71" t="s">
        <v>41</v>
      </c>
      <c r="I46" s="71" t="s">
        <v>53</v>
      </c>
      <c r="J46" s="19"/>
    </row>
    <row r="47" spans="1:10" ht="15" hidden="1" customHeight="1" x14ac:dyDescent="0.25">
      <c r="A47" s="2">
        <v>459</v>
      </c>
      <c r="B47" s="2">
        <v>105038</v>
      </c>
      <c r="C47" s="2" t="s">
        <v>256</v>
      </c>
      <c r="D47" s="71" t="s">
        <v>175</v>
      </c>
      <c r="E47" s="72">
        <v>39585</v>
      </c>
      <c r="F47" s="2" t="s">
        <v>54</v>
      </c>
      <c r="G47" s="2" t="s">
        <v>59</v>
      </c>
      <c r="H47" s="71" t="s">
        <v>41</v>
      </c>
      <c r="I47" s="71" t="s">
        <v>53</v>
      </c>
      <c r="J47" s="19"/>
    </row>
    <row r="48" spans="1:10" ht="15" hidden="1" customHeight="1" x14ac:dyDescent="0.25">
      <c r="A48" s="2">
        <v>484</v>
      </c>
      <c r="B48" s="2">
        <v>105068</v>
      </c>
      <c r="C48" s="2" t="s">
        <v>255</v>
      </c>
      <c r="D48" s="71" t="s">
        <v>125</v>
      </c>
      <c r="E48" s="72">
        <v>40180</v>
      </c>
      <c r="F48" s="2" t="s">
        <v>53</v>
      </c>
      <c r="G48" s="2" t="s">
        <v>59</v>
      </c>
      <c r="H48" s="71" t="s">
        <v>107</v>
      </c>
      <c r="I48" s="71" t="s">
        <v>53</v>
      </c>
      <c r="J48" s="19"/>
    </row>
    <row r="49" spans="1:10" ht="15" hidden="1" customHeight="1" x14ac:dyDescent="0.25">
      <c r="A49" s="2">
        <v>489</v>
      </c>
      <c r="B49" s="2">
        <v>104354</v>
      </c>
      <c r="C49" s="2" t="s">
        <v>257</v>
      </c>
      <c r="D49" s="71" t="s">
        <v>132</v>
      </c>
      <c r="E49" s="72">
        <v>38973</v>
      </c>
      <c r="F49" s="2" t="s">
        <v>53</v>
      </c>
      <c r="G49" s="2" t="s">
        <v>59</v>
      </c>
      <c r="H49" s="71" t="s">
        <v>107</v>
      </c>
      <c r="I49" s="71" t="s">
        <v>53</v>
      </c>
      <c r="J49" s="60"/>
    </row>
    <row r="50" spans="1:10" ht="15" hidden="1" customHeight="1" x14ac:dyDescent="0.25">
      <c r="A50" s="2">
        <v>520</v>
      </c>
      <c r="B50" s="2">
        <v>103566</v>
      </c>
      <c r="C50" s="2" t="s">
        <v>256</v>
      </c>
      <c r="D50" s="71" t="s">
        <v>196</v>
      </c>
      <c r="E50" s="72">
        <v>39480</v>
      </c>
      <c r="F50" s="2" t="s">
        <v>54</v>
      </c>
      <c r="G50" s="2" t="s">
        <v>59</v>
      </c>
      <c r="H50" s="71" t="s">
        <v>190</v>
      </c>
      <c r="I50" s="71" t="s">
        <v>53</v>
      </c>
      <c r="J50" s="19"/>
    </row>
    <row r="51" spans="1:10" ht="15" hidden="1" customHeight="1" x14ac:dyDescent="0.25">
      <c r="A51" s="2">
        <v>523</v>
      </c>
      <c r="B51" s="2">
        <v>102827</v>
      </c>
      <c r="C51" s="2" t="s">
        <v>256</v>
      </c>
      <c r="D51" s="71" t="s">
        <v>228</v>
      </c>
      <c r="E51" s="73">
        <v>39493</v>
      </c>
      <c r="F51" s="74" t="s">
        <v>54</v>
      </c>
      <c r="G51" s="73">
        <v>43517</v>
      </c>
      <c r="H51" s="71" t="s">
        <v>46</v>
      </c>
      <c r="I51" s="71" t="s">
        <v>53</v>
      </c>
      <c r="J51" s="19"/>
    </row>
    <row r="52" spans="1:10" ht="15" hidden="1" customHeight="1" x14ac:dyDescent="0.25">
      <c r="A52" s="2">
        <v>544</v>
      </c>
      <c r="B52" s="2">
        <v>105112</v>
      </c>
      <c r="C52" s="2" t="s">
        <v>258</v>
      </c>
      <c r="D52" s="71" t="s">
        <v>64</v>
      </c>
      <c r="E52" s="72">
        <v>38040</v>
      </c>
      <c r="F52" s="2" t="s">
        <v>53</v>
      </c>
      <c r="G52" s="2" t="s">
        <v>59</v>
      </c>
      <c r="H52" s="71" t="s">
        <v>44</v>
      </c>
      <c r="I52" s="71" t="s">
        <v>53</v>
      </c>
      <c r="J52" s="60"/>
    </row>
    <row r="53" spans="1:10" ht="15" hidden="1" customHeight="1" x14ac:dyDescent="0.25">
      <c r="A53" s="2">
        <v>546</v>
      </c>
      <c r="B53" s="2">
        <v>100760</v>
      </c>
      <c r="C53" s="2" t="s">
        <v>258</v>
      </c>
      <c r="D53" s="71" t="s">
        <v>250</v>
      </c>
      <c r="E53" s="73">
        <v>38036</v>
      </c>
      <c r="F53" s="74" t="s">
        <v>53</v>
      </c>
      <c r="G53" s="73">
        <v>43522</v>
      </c>
      <c r="H53" s="71" t="s">
        <v>46</v>
      </c>
      <c r="I53" s="71" t="s">
        <v>53</v>
      </c>
      <c r="J53" s="19"/>
    </row>
    <row r="54" spans="1:10" ht="15" hidden="1" customHeight="1" x14ac:dyDescent="0.25">
      <c r="A54" s="2">
        <v>561</v>
      </c>
      <c r="B54" s="2">
        <v>104447</v>
      </c>
      <c r="C54" s="2" t="s">
        <v>255</v>
      </c>
      <c r="D54" s="71" t="s">
        <v>166</v>
      </c>
      <c r="E54" s="72">
        <v>40190</v>
      </c>
      <c r="F54" s="2" t="s">
        <v>53</v>
      </c>
      <c r="G54" s="2" t="s">
        <v>59</v>
      </c>
      <c r="H54" s="71" t="s">
        <v>41</v>
      </c>
      <c r="I54" s="71" t="s">
        <v>53</v>
      </c>
      <c r="J54" s="19"/>
    </row>
    <row r="55" spans="1:10" ht="15" hidden="1" customHeight="1" x14ac:dyDescent="0.25">
      <c r="A55" s="2">
        <v>562</v>
      </c>
      <c r="B55" s="2">
        <v>103616</v>
      </c>
      <c r="C55" s="2" t="s">
        <v>256</v>
      </c>
      <c r="D55" s="71" t="s">
        <v>162</v>
      </c>
      <c r="E55" s="72">
        <v>39451</v>
      </c>
      <c r="F55" s="2" t="s">
        <v>54</v>
      </c>
      <c r="G55" s="2" t="s">
        <v>59</v>
      </c>
      <c r="H55" s="71" t="s">
        <v>43</v>
      </c>
      <c r="I55" s="71" t="s">
        <v>53</v>
      </c>
      <c r="J55" s="19"/>
    </row>
    <row r="56" spans="1:10" ht="15" hidden="1" customHeight="1" x14ac:dyDescent="0.25">
      <c r="A56" s="2">
        <v>568</v>
      </c>
      <c r="B56" s="2">
        <v>103623</v>
      </c>
      <c r="C56" s="2" t="s">
        <v>256</v>
      </c>
      <c r="D56" s="71" t="s">
        <v>138</v>
      </c>
      <c r="E56" s="72">
        <v>39919</v>
      </c>
      <c r="F56" s="2" t="s">
        <v>54</v>
      </c>
      <c r="G56" s="2" t="s">
        <v>59</v>
      </c>
      <c r="H56" s="71" t="s">
        <v>107</v>
      </c>
      <c r="I56" s="71" t="s">
        <v>53</v>
      </c>
      <c r="J56" s="60"/>
    </row>
    <row r="57" spans="1:10" ht="15" hidden="1" customHeight="1" x14ac:dyDescent="0.25">
      <c r="A57" s="2">
        <v>570</v>
      </c>
      <c r="B57" s="2">
        <v>103625</v>
      </c>
      <c r="C57" s="2" t="s">
        <v>256</v>
      </c>
      <c r="D57" s="71" t="s">
        <v>127</v>
      </c>
      <c r="E57" s="72">
        <v>39710</v>
      </c>
      <c r="F57" s="2" t="s">
        <v>54</v>
      </c>
      <c r="G57" s="2" t="s">
        <v>59</v>
      </c>
      <c r="H57" s="71" t="s">
        <v>107</v>
      </c>
      <c r="I57" s="71" t="s">
        <v>53</v>
      </c>
      <c r="J57" s="19"/>
    </row>
    <row r="58" spans="1:10" ht="15" hidden="1" customHeight="1" x14ac:dyDescent="0.25">
      <c r="A58" s="2">
        <v>572</v>
      </c>
      <c r="B58" s="2">
        <v>103633</v>
      </c>
      <c r="C58" s="2" t="s">
        <v>257</v>
      </c>
      <c r="D58" s="71" t="s">
        <v>147</v>
      </c>
      <c r="E58" s="72">
        <v>39336</v>
      </c>
      <c r="F58" s="2" t="s">
        <v>54</v>
      </c>
      <c r="G58" s="2" t="s">
        <v>59</v>
      </c>
      <c r="H58" s="71" t="s">
        <v>107</v>
      </c>
      <c r="I58" s="71" t="s">
        <v>53</v>
      </c>
      <c r="J58" s="19"/>
    </row>
    <row r="59" spans="1:10" ht="15" hidden="1" customHeight="1" x14ac:dyDescent="0.25">
      <c r="A59" s="2">
        <v>576</v>
      </c>
      <c r="B59" s="2">
        <v>103627</v>
      </c>
      <c r="C59" s="2" t="s">
        <v>256</v>
      </c>
      <c r="D59" s="71" t="s">
        <v>111</v>
      </c>
      <c r="E59" s="72">
        <v>39796</v>
      </c>
      <c r="F59" s="2" t="s">
        <v>53</v>
      </c>
      <c r="G59" s="2" t="s">
        <v>59</v>
      </c>
      <c r="H59" s="71" t="s">
        <v>107</v>
      </c>
      <c r="I59" s="71" t="s">
        <v>53</v>
      </c>
      <c r="J59" s="60"/>
    </row>
    <row r="60" spans="1:10" ht="15" hidden="1" customHeight="1" x14ac:dyDescent="0.25">
      <c r="A60" s="2">
        <v>593</v>
      </c>
      <c r="B60" s="2">
        <v>103097</v>
      </c>
      <c r="C60" s="2" t="s">
        <v>258</v>
      </c>
      <c r="D60" s="71" t="s">
        <v>104</v>
      </c>
      <c r="E60" s="72">
        <v>38363</v>
      </c>
      <c r="F60" s="2" t="s">
        <v>54</v>
      </c>
      <c r="G60" s="2" t="s">
        <v>59</v>
      </c>
      <c r="H60" s="71" t="s">
        <v>45</v>
      </c>
      <c r="I60" s="71" t="s">
        <v>53</v>
      </c>
      <c r="J60" s="60"/>
    </row>
    <row r="61" spans="1:10" ht="15" hidden="1" customHeight="1" x14ac:dyDescent="0.25">
      <c r="A61" s="2">
        <v>609</v>
      </c>
      <c r="B61" s="2">
        <v>104484</v>
      </c>
      <c r="C61" s="2" t="s">
        <v>257</v>
      </c>
      <c r="D61" s="71" t="s">
        <v>231</v>
      </c>
      <c r="E61" s="73">
        <v>39235</v>
      </c>
      <c r="F61" s="74" t="s">
        <v>53</v>
      </c>
      <c r="G61" s="73">
        <v>43283</v>
      </c>
      <c r="H61" s="71" t="s">
        <v>46</v>
      </c>
      <c r="I61" s="71" t="s">
        <v>53</v>
      </c>
      <c r="J61" s="60"/>
    </row>
    <row r="62" spans="1:10" ht="15" hidden="1" customHeight="1" x14ac:dyDescent="0.25">
      <c r="A62" s="2">
        <v>612</v>
      </c>
      <c r="B62" s="2">
        <v>101180</v>
      </c>
      <c r="C62" s="2" t="s">
        <v>257</v>
      </c>
      <c r="D62" s="71" t="s">
        <v>77</v>
      </c>
      <c r="E62" s="72">
        <v>39048</v>
      </c>
      <c r="F62" s="2" t="s">
        <v>54</v>
      </c>
      <c r="G62" s="2" t="s">
        <v>59</v>
      </c>
      <c r="H62" s="71" t="s">
        <v>44</v>
      </c>
      <c r="I62" s="71" t="s">
        <v>53</v>
      </c>
      <c r="J62" s="19"/>
    </row>
    <row r="63" spans="1:10" ht="15" hidden="1" customHeight="1" x14ac:dyDescent="0.25">
      <c r="A63" s="2">
        <v>620</v>
      </c>
      <c r="B63" s="2">
        <v>104486</v>
      </c>
      <c r="C63" s="2" t="s">
        <v>256</v>
      </c>
      <c r="D63" s="71" t="s">
        <v>203</v>
      </c>
      <c r="E63" s="73">
        <v>39608</v>
      </c>
      <c r="F63" s="74" t="s">
        <v>53</v>
      </c>
      <c r="G63" s="73">
        <v>43293</v>
      </c>
      <c r="H63" s="71" t="s">
        <v>46</v>
      </c>
      <c r="I63" s="71" t="s">
        <v>53</v>
      </c>
      <c r="J63" s="19"/>
    </row>
    <row r="64" spans="1:10" ht="15" hidden="1" customHeight="1" x14ac:dyDescent="0.25">
      <c r="A64" s="2">
        <v>621</v>
      </c>
      <c r="B64" s="2">
        <v>102921</v>
      </c>
      <c r="C64" s="2" t="s">
        <v>257</v>
      </c>
      <c r="D64" s="71" t="s">
        <v>235</v>
      </c>
      <c r="E64" s="73">
        <v>38840</v>
      </c>
      <c r="F64" s="74" t="s">
        <v>54</v>
      </c>
      <c r="G64" s="73">
        <v>43367</v>
      </c>
      <c r="H64" s="71" t="s">
        <v>46</v>
      </c>
      <c r="I64" s="71" t="s">
        <v>53</v>
      </c>
      <c r="J64" s="19"/>
    </row>
    <row r="65" spans="1:10" ht="15" hidden="1" customHeight="1" x14ac:dyDescent="0.25">
      <c r="A65" s="2">
        <v>623</v>
      </c>
      <c r="B65" s="2">
        <v>102920</v>
      </c>
      <c r="C65" s="2" t="s">
        <v>256</v>
      </c>
      <c r="D65" s="71" t="s">
        <v>227</v>
      </c>
      <c r="E65" s="73">
        <v>39499</v>
      </c>
      <c r="F65" s="74" t="s">
        <v>54</v>
      </c>
      <c r="G65" s="73">
        <v>43367</v>
      </c>
      <c r="H65" s="71" t="s">
        <v>46</v>
      </c>
      <c r="I65" s="71" t="s">
        <v>53</v>
      </c>
      <c r="J65" s="60"/>
    </row>
    <row r="66" spans="1:10" ht="15" hidden="1" customHeight="1" x14ac:dyDescent="0.25">
      <c r="A66" s="2">
        <v>625</v>
      </c>
      <c r="B66" s="2">
        <v>104490</v>
      </c>
      <c r="C66" s="2" t="s">
        <v>256</v>
      </c>
      <c r="D66" s="71" t="s">
        <v>105</v>
      </c>
      <c r="E66" s="72">
        <v>39809</v>
      </c>
      <c r="F66" s="2" t="s">
        <v>54</v>
      </c>
      <c r="G66" s="2" t="s">
        <v>59</v>
      </c>
      <c r="H66" s="71" t="s">
        <v>45</v>
      </c>
      <c r="I66" s="71" t="s">
        <v>53</v>
      </c>
      <c r="J66" s="60"/>
    </row>
    <row r="67" spans="1:10" ht="15" hidden="1" customHeight="1" x14ac:dyDescent="0.25">
      <c r="A67" s="2">
        <v>630</v>
      </c>
      <c r="B67" s="2">
        <v>100784</v>
      </c>
      <c r="C67" s="2" t="s">
        <v>258</v>
      </c>
      <c r="D67" s="71" t="s">
        <v>242</v>
      </c>
      <c r="E67" s="73">
        <v>38530</v>
      </c>
      <c r="F67" s="74" t="s">
        <v>54</v>
      </c>
      <c r="G67" s="73">
        <v>43293</v>
      </c>
      <c r="H67" s="71" t="s">
        <v>46</v>
      </c>
      <c r="I67" s="71" t="s">
        <v>53</v>
      </c>
      <c r="J67" s="19"/>
    </row>
    <row r="68" spans="1:10" ht="15" hidden="1" customHeight="1" x14ac:dyDescent="0.25">
      <c r="A68" s="2">
        <v>635</v>
      </c>
      <c r="B68" s="2">
        <v>105428</v>
      </c>
      <c r="C68" s="2" t="s">
        <v>255</v>
      </c>
      <c r="D68" s="71" t="s">
        <v>63</v>
      </c>
      <c r="E68" s="72">
        <v>40686</v>
      </c>
      <c r="F68" s="2" t="s">
        <v>54</v>
      </c>
      <c r="G68" s="2" t="s">
        <v>59</v>
      </c>
      <c r="H68" s="71" t="s">
        <v>44</v>
      </c>
      <c r="I68" s="71" t="s">
        <v>53</v>
      </c>
      <c r="J68" s="60"/>
    </row>
    <row r="69" spans="1:10" ht="15" hidden="1" customHeight="1" x14ac:dyDescent="0.25">
      <c r="A69" s="2">
        <v>636</v>
      </c>
      <c r="B69" s="2">
        <v>103683</v>
      </c>
      <c r="C69" s="2" t="s">
        <v>258</v>
      </c>
      <c r="D69" s="71" t="s">
        <v>70</v>
      </c>
      <c r="E69" s="72">
        <v>38254</v>
      </c>
      <c r="F69" s="2" t="s">
        <v>54</v>
      </c>
      <c r="G69" s="2" t="s">
        <v>59</v>
      </c>
      <c r="H69" s="71" t="s">
        <v>44</v>
      </c>
      <c r="I69" s="71" t="s">
        <v>53</v>
      </c>
      <c r="J69" s="19"/>
    </row>
    <row r="70" spans="1:10" ht="15" hidden="1" customHeight="1" x14ac:dyDescent="0.25">
      <c r="A70" s="2">
        <v>637</v>
      </c>
      <c r="B70" s="2">
        <v>105131</v>
      </c>
      <c r="C70" s="2" t="s">
        <v>258</v>
      </c>
      <c r="D70" s="71" t="s">
        <v>192</v>
      </c>
      <c r="E70" s="72">
        <v>38081</v>
      </c>
      <c r="F70" s="2" t="s">
        <v>54</v>
      </c>
      <c r="G70" s="2" t="s">
        <v>59</v>
      </c>
      <c r="H70" s="71" t="s">
        <v>190</v>
      </c>
      <c r="I70" s="71" t="s">
        <v>53</v>
      </c>
      <c r="J70" s="19"/>
    </row>
    <row r="71" spans="1:10" ht="15" hidden="1" customHeight="1" x14ac:dyDescent="0.25">
      <c r="A71" s="2">
        <v>638</v>
      </c>
      <c r="B71" s="2">
        <v>105132</v>
      </c>
      <c r="C71" s="2" t="s">
        <v>256</v>
      </c>
      <c r="D71" s="71" t="s">
        <v>194</v>
      </c>
      <c r="E71" s="72">
        <v>39591</v>
      </c>
      <c r="F71" s="2" t="s">
        <v>53</v>
      </c>
      <c r="G71" s="2" t="s">
        <v>59</v>
      </c>
      <c r="H71" s="71" t="s">
        <v>190</v>
      </c>
      <c r="I71" s="71" t="s">
        <v>53</v>
      </c>
      <c r="J71" s="60"/>
    </row>
    <row r="72" spans="1:10" ht="15" hidden="1" customHeight="1" x14ac:dyDescent="0.25">
      <c r="A72" s="2">
        <v>648</v>
      </c>
      <c r="B72" s="2">
        <v>105146</v>
      </c>
      <c r="C72" s="2" t="s">
        <v>255</v>
      </c>
      <c r="D72" s="71" t="s">
        <v>112</v>
      </c>
      <c r="E72" s="72">
        <v>40487</v>
      </c>
      <c r="F72" s="2" t="s">
        <v>53</v>
      </c>
      <c r="G72" s="2" t="s">
        <v>59</v>
      </c>
      <c r="H72" s="71" t="s">
        <v>107</v>
      </c>
      <c r="I72" s="71" t="s">
        <v>53</v>
      </c>
      <c r="J72" s="60"/>
    </row>
    <row r="73" spans="1:10" ht="15" hidden="1" customHeight="1" x14ac:dyDescent="0.25">
      <c r="A73" s="2">
        <v>649</v>
      </c>
      <c r="B73" s="2">
        <v>105147</v>
      </c>
      <c r="C73" s="2" t="s">
        <v>255</v>
      </c>
      <c r="D73" s="71" t="s">
        <v>113</v>
      </c>
      <c r="E73" s="72">
        <v>40487</v>
      </c>
      <c r="F73" s="2" t="s">
        <v>53</v>
      </c>
      <c r="G73" s="2" t="s">
        <v>59</v>
      </c>
      <c r="H73" s="71" t="s">
        <v>107</v>
      </c>
      <c r="I73" s="71" t="s">
        <v>53</v>
      </c>
      <c r="J73" s="19"/>
    </row>
    <row r="74" spans="1:10" ht="15" hidden="1" customHeight="1" x14ac:dyDescent="0.25">
      <c r="A74" s="2">
        <v>655</v>
      </c>
      <c r="B74" s="2">
        <v>103096</v>
      </c>
      <c r="C74" s="2" t="s">
        <v>258</v>
      </c>
      <c r="D74" s="71" t="s">
        <v>95</v>
      </c>
      <c r="E74" s="72">
        <v>38693</v>
      </c>
      <c r="F74" s="2" t="s">
        <v>54</v>
      </c>
      <c r="G74" s="2" t="s">
        <v>59</v>
      </c>
      <c r="H74" s="71" t="s">
        <v>45</v>
      </c>
      <c r="I74" s="71" t="s">
        <v>53</v>
      </c>
      <c r="J74" s="19"/>
    </row>
    <row r="75" spans="1:10" ht="15" hidden="1" customHeight="1" x14ac:dyDescent="0.25">
      <c r="A75" s="2">
        <v>664</v>
      </c>
      <c r="B75" s="2">
        <v>103699</v>
      </c>
      <c r="C75" s="2" t="s">
        <v>258</v>
      </c>
      <c r="D75" s="71" t="s">
        <v>249</v>
      </c>
      <c r="E75" s="73">
        <v>38064</v>
      </c>
      <c r="F75" s="74" t="s">
        <v>54</v>
      </c>
      <c r="G75" s="73">
        <v>43530</v>
      </c>
      <c r="H75" s="71" t="s">
        <v>46</v>
      </c>
      <c r="I75" s="71" t="s">
        <v>53</v>
      </c>
      <c r="J75" s="60"/>
    </row>
    <row r="76" spans="1:10" ht="15" hidden="1" customHeight="1" x14ac:dyDescent="0.25">
      <c r="A76" s="2">
        <v>672</v>
      </c>
      <c r="B76" s="2">
        <v>104514</v>
      </c>
      <c r="C76" s="2" t="s">
        <v>258</v>
      </c>
      <c r="D76" s="71" t="s">
        <v>72</v>
      </c>
      <c r="E76" s="72">
        <v>38135</v>
      </c>
      <c r="F76" s="2" t="s">
        <v>53</v>
      </c>
      <c r="G76" s="2" t="s">
        <v>66</v>
      </c>
      <c r="H76" s="71" t="s">
        <v>44</v>
      </c>
      <c r="I76" s="71" t="s">
        <v>53</v>
      </c>
      <c r="J76" s="19"/>
    </row>
    <row r="77" spans="1:10" ht="15" hidden="1" customHeight="1" x14ac:dyDescent="0.25">
      <c r="A77" s="2">
        <v>689</v>
      </c>
      <c r="B77" s="2">
        <v>102084</v>
      </c>
      <c r="C77" s="2" t="s">
        <v>258</v>
      </c>
      <c r="D77" s="71" t="s">
        <v>200</v>
      </c>
      <c r="E77" s="72">
        <v>38665</v>
      </c>
      <c r="F77" s="2" t="s">
        <v>53</v>
      </c>
      <c r="G77" s="2" t="s">
        <v>59</v>
      </c>
      <c r="H77" s="71" t="s">
        <v>190</v>
      </c>
      <c r="I77" s="71" t="s">
        <v>53</v>
      </c>
      <c r="J77" s="19"/>
    </row>
    <row r="78" spans="1:10" ht="15" hidden="1" customHeight="1" x14ac:dyDescent="0.25">
      <c r="A78" s="2">
        <v>700</v>
      </c>
      <c r="B78" s="2">
        <v>102075</v>
      </c>
      <c r="C78" s="2" t="s">
        <v>258</v>
      </c>
      <c r="D78" s="71" t="s">
        <v>198</v>
      </c>
      <c r="E78" s="72">
        <v>38469</v>
      </c>
      <c r="F78" s="2" t="s">
        <v>54</v>
      </c>
      <c r="G78" s="2" t="s">
        <v>59</v>
      </c>
      <c r="H78" s="71" t="s">
        <v>190</v>
      </c>
      <c r="I78" s="71" t="s">
        <v>53</v>
      </c>
      <c r="J78" s="19"/>
    </row>
    <row r="79" spans="1:10" ht="15" hidden="1" customHeight="1" x14ac:dyDescent="0.25">
      <c r="A79" s="2">
        <v>704</v>
      </c>
      <c r="B79" s="2">
        <v>103735</v>
      </c>
      <c r="C79" s="2" t="s">
        <v>256</v>
      </c>
      <c r="D79" s="71" t="s">
        <v>106</v>
      </c>
      <c r="E79" s="72">
        <v>39917</v>
      </c>
      <c r="F79" s="2" t="s">
        <v>53</v>
      </c>
      <c r="G79" s="2" t="s">
        <v>59</v>
      </c>
      <c r="H79" s="71" t="s">
        <v>107</v>
      </c>
      <c r="I79" s="71" t="s">
        <v>53</v>
      </c>
      <c r="J79" s="19"/>
    </row>
    <row r="80" spans="1:10" ht="15" hidden="1" customHeight="1" x14ac:dyDescent="0.25">
      <c r="A80" s="2">
        <v>716</v>
      </c>
      <c r="B80" s="2">
        <v>102969</v>
      </c>
      <c r="C80" s="2" t="s">
        <v>257</v>
      </c>
      <c r="D80" s="71" t="s">
        <v>238</v>
      </c>
      <c r="E80" s="73">
        <v>38736</v>
      </c>
      <c r="F80" s="74" t="s">
        <v>54</v>
      </c>
      <c r="G80" s="73">
        <v>43486</v>
      </c>
      <c r="H80" s="71" t="s">
        <v>46</v>
      </c>
      <c r="I80" s="71" t="s">
        <v>53</v>
      </c>
      <c r="J80" s="60"/>
    </row>
    <row r="81" spans="1:10" ht="15" hidden="1" customHeight="1" x14ac:dyDescent="0.25">
      <c r="A81" s="2">
        <v>748</v>
      </c>
      <c r="B81" s="2">
        <v>103002</v>
      </c>
      <c r="C81" s="2" t="s">
        <v>257</v>
      </c>
      <c r="D81" s="71" t="s">
        <v>237</v>
      </c>
      <c r="E81" s="73">
        <v>38765</v>
      </c>
      <c r="F81" s="74" t="s">
        <v>54</v>
      </c>
      <c r="G81" s="73">
        <v>43545</v>
      </c>
      <c r="H81" s="71" t="s">
        <v>46</v>
      </c>
      <c r="I81" s="71" t="s">
        <v>53</v>
      </c>
      <c r="J81" s="60"/>
    </row>
    <row r="82" spans="1:10" ht="15" hidden="1" customHeight="1" x14ac:dyDescent="0.25">
      <c r="A82" s="2">
        <v>753</v>
      </c>
      <c r="B82" s="2">
        <v>103027</v>
      </c>
      <c r="C82" s="2" t="s">
        <v>257</v>
      </c>
      <c r="D82" s="71" t="s">
        <v>233</v>
      </c>
      <c r="E82" s="73">
        <v>38923</v>
      </c>
      <c r="F82" s="74" t="s">
        <v>53</v>
      </c>
      <c r="G82" s="73">
        <v>43342</v>
      </c>
      <c r="H82" s="71" t="s">
        <v>46</v>
      </c>
      <c r="I82" s="71" t="s">
        <v>53</v>
      </c>
      <c r="J82" s="60"/>
    </row>
    <row r="83" spans="1:10" ht="15" hidden="1" customHeight="1" x14ac:dyDescent="0.25">
      <c r="A83" s="2">
        <v>760</v>
      </c>
      <c r="B83" s="2">
        <v>105187</v>
      </c>
      <c r="C83" s="2" t="s">
        <v>255</v>
      </c>
      <c r="D83" s="71" t="s">
        <v>213</v>
      </c>
      <c r="E83" s="73">
        <v>40654</v>
      </c>
      <c r="F83" s="74" t="s">
        <v>53</v>
      </c>
      <c r="G83" s="73">
        <v>43413</v>
      </c>
      <c r="H83" s="71" t="s">
        <v>46</v>
      </c>
      <c r="I83" s="71" t="s">
        <v>53</v>
      </c>
      <c r="J83" s="60"/>
    </row>
    <row r="84" spans="1:10" ht="15" hidden="1" customHeight="1" x14ac:dyDescent="0.25">
      <c r="A84" s="2">
        <v>785</v>
      </c>
      <c r="B84" s="2">
        <v>105220</v>
      </c>
      <c r="C84" s="2" t="s">
        <v>256</v>
      </c>
      <c r="D84" s="71" t="s">
        <v>123</v>
      </c>
      <c r="E84" s="72">
        <v>39513</v>
      </c>
      <c r="F84" s="2" t="s">
        <v>53</v>
      </c>
      <c r="G84" s="2" t="s">
        <v>59</v>
      </c>
      <c r="H84" s="71" t="s">
        <v>107</v>
      </c>
      <c r="I84" s="71" t="s">
        <v>53</v>
      </c>
      <c r="J84" s="60"/>
    </row>
    <row r="85" spans="1:10" ht="15" hidden="1" customHeight="1" x14ac:dyDescent="0.25">
      <c r="A85" s="2">
        <v>786</v>
      </c>
      <c r="B85" s="2">
        <v>103095</v>
      </c>
      <c r="C85" s="2" t="s">
        <v>257</v>
      </c>
      <c r="D85" s="71" t="s">
        <v>97</v>
      </c>
      <c r="E85" s="72">
        <v>39285</v>
      </c>
      <c r="F85" s="2" t="s">
        <v>54</v>
      </c>
      <c r="G85" s="2" t="s">
        <v>59</v>
      </c>
      <c r="H85" s="71" t="s">
        <v>45</v>
      </c>
      <c r="I85" s="71" t="s">
        <v>53</v>
      </c>
      <c r="J85" s="19"/>
    </row>
    <row r="86" spans="1:10" ht="15" hidden="1" customHeight="1" x14ac:dyDescent="0.25">
      <c r="A86" s="2">
        <v>791</v>
      </c>
      <c r="B86" s="2">
        <v>103815</v>
      </c>
      <c r="C86" s="2" t="s">
        <v>258</v>
      </c>
      <c r="D86" s="71" t="s">
        <v>181</v>
      </c>
      <c r="E86" s="72">
        <v>38077</v>
      </c>
      <c r="F86" s="2" t="s">
        <v>54</v>
      </c>
      <c r="G86" s="2" t="s">
        <v>59</v>
      </c>
      <c r="H86" s="71" t="s">
        <v>45</v>
      </c>
      <c r="I86" s="71" t="s">
        <v>53</v>
      </c>
      <c r="J86" s="19"/>
    </row>
    <row r="87" spans="1:10" ht="15" hidden="1" customHeight="1" x14ac:dyDescent="0.25">
      <c r="A87" s="2">
        <v>795</v>
      </c>
      <c r="B87" s="2">
        <v>104076</v>
      </c>
      <c r="C87" s="2" t="s">
        <v>256</v>
      </c>
      <c r="D87" s="71" t="s">
        <v>145</v>
      </c>
      <c r="E87" s="72">
        <v>39922</v>
      </c>
      <c r="F87" s="2" t="s">
        <v>54</v>
      </c>
      <c r="G87" s="2" t="s">
        <v>59</v>
      </c>
      <c r="H87" s="71" t="s">
        <v>107</v>
      </c>
      <c r="I87" s="71" t="s">
        <v>53</v>
      </c>
      <c r="J87" s="19"/>
    </row>
    <row r="88" spans="1:10" ht="15" hidden="1" customHeight="1" x14ac:dyDescent="0.25">
      <c r="A88" s="2">
        <v>799</v>
      </c>
      <c r="B88" s="2">
        <v>102291</v>
      </c>
      <c r="C88" s="2" t="s">
        <v>257</v>
      </c>
      <c r="D88" s="71" t="s">
        <v>229</v>
      </c>
      <c r="E88" s="73">
        <v>39398</v>
      </c>
      <c r="F88" s="74" t="s">
        <v>53</v>
      </c>
      <c r="G88" s="73">
        <v>43388</v>
      </c>
      <c r="H88" s="71" t="s">
        <v>46</v>
      </c>
      <c r="I88" s="71" t="s">
        <v>53</v>
      </c>
      <c r="J88" s="19"/>
    </row>
    <row r="89" spans="1:10" ht="15" hidden="1" customHeight="1" x14ac:dyDescent="0.25">
      <c r="A89" s="2">
        <v>808</v>
      </c>
      <c r="B89" s="2">
        <v>103894</v>
      </c>
      <c r="C89" s="2" t="s">
        <v>256</v>
      </c>
      <c r="D89" s="71" t="s">
        <v>144</v>
      </c>
      <c r="E89" s="72">
        <v>39563</v>
      </c>
      <c r="F89" s="2" t="s">
        <v>54</v>
      </c>
      <c r="G89" s="2" t="s">
        <v>59</v>
      </c>
      <c r="H89" s="71" t="s">
        <v>107</v>
      </c>
      <c r="I89" s="71" t="s">
        <v>53</v>
      </c>
      <c r="J89" s="19"/>
    </row>
    <row r="90" spans="1:10" ht="15" hidden="1" customHeight="1" x14ac:dyDescent="0.25">
      <c r="A90" s="2">
        <v>809</v>
      </c>
      <c r="B90" s="2">
        <v>102478</v>
      </c>
      <c r="C90" s="2" t="s">
        <v>257</v>
      </c>
      <c r="D90" s="71" t="s">
        <v>69</v>
      </c>
      <c r="E90" s="72">
        <v>39367</v>
      </c>
      <c r="F90" s="2" t="s">
        <v>53</v>
      </c>
      <c r="G90" s="2" t="s">
        <v>59</v>
      </c>
      <c r="H90" s="71" t="s">
        <v>44</v>
      </c>
      <c r="I90" s="71" t="s">
        <v>53</v>
      </c>
      <c r="J90" s="60"/>
    </row>
    <row r="91" spans="1:10" ht="15" hidden="1" customHeight="1" x14ac:dyDescent="0.25">
      <c r="A91" s="2">
        <v>811</v>
      </c>
      <c r="B91" s="2">
        <v>102288</v>
      </c>
      <c r="C91" s="2" t="s">
        <v>257</v>
      </c>
      <c r="D91" s="71" t="s">
        <v>136</v>
      </c>
      <c r="E91" s="72">
        <v>38838</v>
      </c>
      <c r="F91" s="2" t="s">
        <v>54</v>
      </c>
      <c r="G91" s="2" t="s">
        <v>59</v>
      </c>
      <c r="H91" s="71" t="s">
        <v>107</v>
      </c>
      <c r="I91" s="71" t="s">
        <v>53</v>
      </c>
      <c r="J91" s="60"/>
    </row>
    <row r="92" spans="1:10" ht="15" hidden="1" customHeight="1" x14ac:dyDescent="0.25">
      <c r="A92" s="2">
        <v>815</v>
      </c>
      <c r="B92" s="2">
        <v>102296</v>
      </c>
      <c r="C92" s="2" t="s">
        <v>257</v>
      </c>
      <c r="D92" s="71" t="s">
        <v>84</v>
      </c>
      <c r="E92" s="72">
        <v>38842</v>
      </c>
      <c r="F92" s="2" t="s">
        <v>54</v>
      </c>
      <c r="G92" s="2" t="s">
        <v>59</v>
      </c>
      <c r="H92" s="71" t="s">
        <v>44</v>
      </c>
      <c r="I92" s="71" t="s">
        <v>53</v>
      </c>
      <c r="J92" s="61"/>
    </row>
    <row r="93" spans="1:10" ht="15" hidden="1" customHeight="1" x14ac:dyDescent="0.25">
      <c r="A93" s="2">
        <v>817</v>
      </c>
      <c r="B93" s="2">
        <v>103895</v>
      </c>
      <c r="C93" s="2" t="s">
        <v>255</v>
      </c>
      <c r="D93" s="71" t="s">
        <v>130</v>
      </c>
      <c r="E93" s="72">
        <v>40383</v>
      </c>
      <c r="F93" s="2" t="s">
        <v>53</v>
      </c>
      <c r="G93" s="2" t="s">
        <v>59</v>
      </c>
      <c r="H93" s="71" t="s">
        <v>107</v>
      </c>
      <c r="I93" s="71" t="s">
        <v>53</v>
      </c>
      <c r="J93" s="60"/>
    </row>
    <row r="94" spans="1:10" ht="15" hidden="1" customHeight="1" x14ac:dyDescent="0.25">
      <c r="A94" s="2">
        <v>833</v>
      </c>
      <c r="B94" s="2">
        <v>103057</v>
      </c>
      <c r="C94" s="2" t="s">
        <v>257</v>
      </c>
      <c r="D94" s="71" t="s">
        <v>121</v>
      </c>
      <c r="E94" s="72">
        <v>38740</v>
      </c>
      <c r="F94" s="2" t="s">
        <v>53</v>
      </c>
      <c r="G94" s="2" t="s">
        <v>59</v>
      </c>
      <c r="H94" s="71" t="s">
        <v>107</v>
      </c>
      <c r="I94" s="71" t="s">
        <v>53</v>
      </c>
      <c r="J94" s="19"/>
    </row>
    <row r="95" spans="1:10" ht="15" hidden="1" customHeight="1" x14ac:dyDescent="0.25">
      <c r="A95" s="2">
        <v>834</v>
      </c>
      <c r="B95" s="2">
        <v>103903</v>
      </c>
      <c r="C95" s="2" t="s">
        <v>258</v>
      </c>
      <c r="D95" s="83" t="s">
        <v>158</v>
      </c>
      <c r="E95" s="72">
        <v>38590</v>
      </c>
      <c r="F95" s="2" t="s">
        <v>53</v>
      </c>
      <c r="G95" s="2" t="s">
        <v>59</v>
      </c>
      <c r="H95" s="71" t="s">
        <v>43</v>
      </c>
      <c r="I95" s="71" t="s">
        <v>53</v>
      </c>
      <c r="J95" s="60"/>
    </row>
    <row r="96" spans="1:10" ht="15" hidden="1" customHeight="1" x14ac:dyDescent="0.25">
      <c r="A96" s="2">
        <v>836</v>
      </c>
      <c r="B96" s="2">
        <v>103904</v>
      </c>
      <c r="C96" s="2" t="s">
        <v>256</v>
      </c>
      <c r="D96" s="71" t="s">
        <v>159</v>
      </c>
      <c r="E96" s="72">
        <v>39899</v>
      </c>
      <c r="F96" s="2" t="s">
        <v>54</v>
      </c>
      <c r="G96" s="2" t="s">
        <v>59</v>
      </c>
      <c r="H96" s="71" t="s">
        <v>43</v>
      </c>
      <c r="I96" s="71" t="s">
        <v>53</v>
      </c>
      <c r="J96" s="60"/>
    </row>
    <row r="97" spans="1:10" ht="15" hidden="1" customHeight="1" x14ac:dyDescent="0.25">
      <c r="A97" s="2">
        <v>843</v>
      </c>
      <c r="B97" s="2">
        <v>104623</v>
      </c>
      <c r="C97" s="2" t="s">
        <v>256</v>
      </c>
      <c r="D97" s="71" t="s">
        <v>122</v>
      </c>
      <c r="E97" s="72">
        <v>39672</v>
      </c>
      <c r="F97" s="2" t="s">
        <v>53</v>
      </c>
      <c r="G97" s="2" t="s">
        <v>59</v>
      </c>
      <c r="H97" s="71" t="s">
        <v>107</v>
      </c>
      <c r="I97" s="71" t="s">
        <v>53</v>
      </c>
      <c r="J97" s="19"/>
    </row>
    <row r="98" spans="1:10" ht="15" hidden="1" customHeight="1" x14ac:dyDescent="0.25">
      <c r="A98" s="2">
        <v>852</v>
      </c>
      <c r="B98" s="2">
        <v>104632</v>
      </c>
      <c r="C98" s="2" t="s">
        <v>255</v>
      </c>
      <c r="D98" s="71" t="s">
        <v>215</v>
      </c>
      <c r="E98" s="73">
        <v>40413</v>
      </c>
      <c r="F98" s="74" t="s">
        <v>54</v>
      </c>
      <c r="G98" s="73">
        <v>43375</v>
      </c>
      <c r="H98" s="71" t="s">
        <v>46</v>
      </c>
      <c r="I98" s="71" t="s">
        <v>53</v>
      </c>
      <c r="J98" s="19"/>
    </row>
    <row r="99" spans="1:10" ht="15" hidden="1" customHeight="1" x14ac:dyDescent="0.25">
      <c r="A99" s="2">
        <v>853</v>
      </c>
      <c r="B99" s="2">
        <v>103084</v>
      </c>
      <c r="C99" s="2" t="s">
        <v>256</v>
      </c>
      <c r="D99" s="71" t="s">
        <v>224</v>
      </c>
      <c r="E99" s="73">
        <v>39633</v>
      </c>
      <c r="F99" s="74" t="s">
        <v>54</v>
      </c>
      <c r="G99" s="73">
        <v>43375</v>
      </c>
      <c r="H99" s="71" t="s">
        <v>46</v>
      </c>
      <c r="I99" s="71" t="s">
        <v>53</v>
      </c>
      <c r="J99" s="60"/>
    </row>
    <row r="100" spans="1:10" ht="15" hidden="1" customHeight="1" x14ac:dyDescent="0.25">
      <c r="A100" s="2">
        <v>874</v>
      </c>
      <c r="B100" s="2">
        <v>102511</v>
      </c>
      <c r="C100" s="2" t="s">
        <v>257</v>
      </c>
      <c r="D100" s="71" t="s">
        <v>58</v>
      </c>
      <c r="E100" s="72">
        <v>38894</v>
      </c>
      <c r="F100" s="2" t="s">
        <v>54</v>
      </c>
      <c r="G100" s="2" t="s">
        <v>59</v>
      </c>
      <c r="H100" s="71" t="s">
        <v>47</v>
      </c>
      <c r="I100" s="71" t="s">
        <v>53</v>
      </c>
      <c r="J100" s="19"/>
    </row>
    <row r="101" spans="1:10" ht="15" hidden="1" customHeight="1" x14ac:dyDescent="0.25">
      <c r="A101" s="2">
        <v>885</v>
      </c>
      <c r="B101" s="2">
        <v>105259</v>
      </c>
      <c r="C101" s="2" t="s">
        <v>256</v>
      </c>
      <c r="D101" s="71" t="s">
        <v>142</v>
      </c>
      <c r="E101" s="72">
        <v>39725</v>
      </c>
      <c r="F101" s="2" t="s">
        <v>54</v>
      </c>
      <c r="G101" s="2" t="s">
        <v>59</v>
      </c>
      <c r="H101" s="71" t="s">
        <v>107</v>
      </c>
      <c r="I101" s="71" t="s">
        <v>53</v>
      </c>
      <c r="J101" s="19"/>
    </row>
    <row r="102" spans="1:10" ht="15" hidden="1" customHeight="1" x14ac:dyDescent="0.25">
      <c r="A102" s="2">
        <v>893</v>
      </c>
      <c r="B102" s="2">
        <v>103073</v>
      </c>
      <c r="C102" s="2" t="s">
        <v>257</v>
      </c>
      <c r="D102" s="71" t="s">
        <v>234</v>
      </c>
      <c r="E102" s="73">
        <v>38918</v>
      </c>
      <c r="F102" s="74" t="s">
        <v>53</v>
      </c>
      <c r="G102" s="73">
        <v>43384</v>
      </c>
      <c r="H102" s="71" t="s">
        <v>46</v>
      </c>
      <c r="I102" s="71" t="s">
        <v>53</v>
      </c>
      <c r="J102" s="60"/>
    </row>
    <row r="103" spans="1:10" ht="15" hidden="1" customHeight="1" x14ac:dyDescent="0.25">
      <c r="A103" s="2">
        <v>896</v>
      </c>
      <c r="B103" s="2">
        <v>104102</v>
      </c>
      <c r="C103" s="2" t="s">
        <v>257</v>
      </c>
      <c r="D103" s="71" t="s">
        <v>87</v>
      </c>
      <c r="E103" s="72">
        <v>38780</v>
      </c>
      <c r="F103" s="2" t="s">
        <v>54</v>
      </c>
      <c r="G103" s="2" t="s">
        <v>59</v>
      </c>
      <c r="H103" s="71" t="s">
        <v>42</v>
      </c>
      <c r="I103" s="71" t="s">
        <v>53</v>
      </c>
      <c r="J103" s="60"/>
    </row>
    <row r="104" spans="1:10" ht="15" hidden="1" customHeight="1" x14ac:dyDescent="0.25">
      <c r="A104" s="2">
        <v>903</v>
      </c>
      <c r="B104" s="2">
        <v>100479</v>
      </c>
      <c r="C104" s="2" t="s">
        <v>257</v>
      </c>
      <c r="D104" s="71" t="s">
        <v>176</v>
      </c>
      <c r="E104" s="72">
        <v>39044</v>
      </c>
      <c r="F104" s="2" t="s">
        <v>54</v>
      </c>
      <c r="G104" s="2" t="s">
        <v>59</v>
      </c>
      <c r="H104" s="71" t="s">
        <v>41</v>
      </c>
      <c r="I104" s="71" t="s">
        <v>53</v>
      </c>
      <c r="J104" s="19"/>
    </row>
    <row r="105" spans="1:10" ht="15" hidden="1" customHeight="1" x14ac:dyDescent="0.25">
      <c r="A105" s="2">
        <v>907</v>
      </c>
      <c r="B105" s="2">
        <v>104678</v>
      </c>
      <c r="C105" s="2" t="s">
        <v>256</v>
      </c>
      <c r="D105" s="71" t="s">
        <v>129</v>
      </c>
      <c r="E105" s="72">
        <v>39756</v>
      </c>
      <c r="F105" s="2" t="s">
        <v>53</v>
      </c>
      <c r="G105" s="2" t="s">
        <v>59</v>
      </c>
      <c r="H105" s="71" t="s">
        <v>107</v>
      </c>
      <c r="I105" s="71" t="s">
        <v>53</v>
      </c>
      <c r="J105" s="60"/>
    </row>
    <row r="106" spans="1:10" ht="15" hidden="1" customHeight="1" x14ac:dyDescent="0.25">
      <c r="A106" s="2">
        <v>908</v>
      </c>
      <c r="B106" s="2">
        <v>104679</v>
      </c>
      <c r="C106" s="2" t="s">
        <v>256</v>
      </c>
      <c r="D106" s="71" t="s">
        <v>133</v>
      </c>
      <c r="E106" s="72">
        <v>39506</v>
      </c>
      <c r="F106" s="2" t="s">
        <v>54</v>
      </c>
      <c r="G106" s="2" t="s">
        <v>59</v>
      </c>
      <c r="H106" s="71" t="s">
        <v>107</v>
      </c>
      <c r="I106" s="71" t="s">
        <v>53</v>
      </c>
      <c r="J106" s="60"/>
    </row>
    <row r="107" spans="1:10" ht="15" hidden="1" customHeight="1" x14ac:dyDescent="0.25">
      <c r="A107" s="2">
        <v>913</v>
      </c>
      <c r="B107" s="2">
        <v>104680</v>
      </c>
      <c r="C107" s="2" t="s">
        <v>257</v>
      </c>
      <c r="D107" s="71" t="s">
        <v>108</v>
      </c>
      <c r="E107" s="72">
        <v>38731</v>
      </c>
      <c r="F107" s="2" t="s">
        <v>53</v>
      </c>
      <c r="G107" s="2" t="s">
        <v>59</v>
      </c>
      <c r="H107" s="71" t="s">
        <v>107</v>
      </c>
      <c r="I107" s="71" t="s">
        <v>53</v>
      </c>
      <c r="J107" s="19"/>
    </row>
    <row r="108" spans="1:10" ht="15" hidden="1" customHeight="1" x14ac:dyDescent="0.25">
      <c r="A108" s="2">
        <v>914</v>
      </c>
      <c r="B108" s="2">
        <v>105278</v>
      </c>
      <c r="C108" s="2" t="s">
        <v>256</v>
      </c>
      <c r="D108" s="71" t="s">
        <v>82</v>
      </c>
      <c r="E108" s="72">
        <v>40073</v>
      </c>
      <c r="F108" s="2" t="s">
        <v>54</v>
      </c>
      <c r="G108" s="2" t="s">
        <v>59</v>
      </c>
      <c r="H108" s="71" t="s">
        <v>44</v>
      </c>
      <c r="I108" s="71" t="s">
        <v>53</v>
      </c>
      <c r="J108" s="60"/>
    </row>
    <row r="109" spans="1:10" ht="15" hidden="1" customHeight="1" x14ac:dyDescent="0.25">
      <c r="A109" s="2">
        <v>916</v>
      </c>
      <c r="B109" s="2">
        <v>104683</v>
      </c>
      <c r="C109" s="2" t="s">
        <v>255</v>
      </c>
      <c r="D109" s="71" t="s">
        <v>146</v>
      </c>
      <c r="E109" s="72">
        <v>40358</v>
      </c>
      <c r="F109" s="2" t="s">
        <v>54</v>
      </c>
      <c r="G109" s="2" t="s">
        <v>59</v>
      </c>
      <c r="H109" s="71" t="s">
        <v>107</v>
      </c>
      <c r="I109" s="71" t="s">
        <v>53</v>
      </c>
      <c r="J109" s="19"/>
    </row>
    <row r="110" spans="1:10" ht="15" hidden="1" customHeight="1" x14ac:dyDescent="0.25">
      <c r="A110" s="2">
        <v>919</v>
      </c>
      <c r="B110" s="2">
        <v>103075</v>
      </c>
      <c r="C110" s="2" t="s">
        <v>256</v>
      </c>
      <c r="D110" s="71" t="s">
        <v>222</v>
      </c>
      <c r="E110" s="73">
        <v>39772</v>
      </c>
      <c r="F110" s="74" t="s">
        <v>53</v>
      </c>
      <c r="G110" s="73">
        <v>43427</v>
      </c>
      <c r="H110" s="71" t="s">
        <v>46</v>
      </c>
      <c r="I110" s="71" t="s">
        <v>53</v>
      </c>
      <c r="J110" s="19"/>
    </row>
    <row r="111" spans="1:10" ht="15" hidden="1" customHeight="1" x14ac:dyDescent="0.25">
      <c r="A111" s="2">
        <v>921</v>
      </c>
      <c r="B111" s="2">
        <v>103076</v>
      </c>
      <c r="C111" s="2" t="s">
        <v>256</v>
      </c>
      <c r="D111" s="71" t="s">
        <v>223</v>
      </c>
      <c r="E111" s="73">
        <v>39772</v>
      </c>
      <c r="F111" s="74" t="s">
        <v>53</v>
      </c>
      <c r="G111" s="73">
        <v>43427</v>
      </c>
      <c r="H111" s="71" t="s">
        <v>46</v>
      </c>
      <c r="I111" s="71" t="s">
        <v>53</v>
      </c>
      <c r="J111" s="19"/>
    </row>
    <row r="112" spans="1:10" ht="15" hidden="1" customHeight="1" x14ac:dyDescent="0.25">
      <c r="A112" s="2">
        <v>922</v>
      </c>
      <c r="B112" s="2">
        <v>104688</v>
      </c>
      <c r="C112" s="2" t="s">
        <v>258</v>
      </c>
      <c r="D112" s="71" t="s">
        <v>124</v>
      </c>
      <c r="E112" s="72">
        <v>38343</v>
      </c>
      <c r="F112" s="2" t="s">
        <v>54</v>
      </c>
      <c r="G112" s="2" t="s">
        <v>59</v>
      </c>
      <c r="H112" s="71" t="s">
        <v>107</v>
      </c>
      <c r="I112" s="71" t="s">
        <v>53</v>
      </c>
      <c r="J112" s="19"/>
    </row>
    <row r="113" spans="1:10" ht="15" hidden="1" customHeight="1" x14ac:dyDescent="0.25">
      <c r="A113" s="2">
        <v>932</v>
      </c>
      <c r="B113" s="2">
        <v>104055</v>
      </c>
      <c r="C113" s="2" t="s">
        <v>257</v>
      </c>
      <c r="D113" s="71" t="s">
        <v>60</v>
      </c>
      <c r="E113" s="72">
        <v>38911</v>
      </c>
      <c r="F113" s="2" t="s">
        <v>53</v>
      </c>
      <c r="G113" s="2" t="s">
        <v>59</v>
      </c>
      <c r="H113" s="71" t="s">
        <v>44</v>
      </c>
      <c r="I113" s="71" t="s">
        <v>53</v>
      </c>
      <c r="J113" s="60"/>
    </row>
    <row r="114" spans="1:10" ht="15" hidden="1" customHeight="1" x14ac:dyDescent="0.25">
      <c r="A114" s="2">
        <v>936</v>
      </c>
      <c r="B114" s="2">
        <v>104691</v>
      </c>
      <c r="C114" s="2" t="s">
        <v>256</v>
      </c>
      <c r="D114" s="71" t="s">
        <v>219</v>
      </c>
      <c r="E114" s="73">
        <v>40014</v>
      </c>
      <c r="F114" s="74" t="s">
        <v>53</v>
      </c>
      <c r="G114" s="73">
        <v>43371</v>
      </c>
      <c r="H114" s="71" t="s">
        <v>46</v>
      </c>
      <c r="I114" s="71" t="s">
        <v>53</v>
      </c>
      <c r="J114" s="19"/>
    </row>
    <row r="115" spans="1:10" ht="15" hidden="1" customHeight="1" x14ac:dyDescent="0.25">
      <c r="A115" s="2">
        <v>940</v>
      </c>
      <c r="B115" s="2">
        <v>104692</v>
      </c>
      <c r="C115" s="2" t="s">
        <v>256</v>
      </c>
      <c r="D115" s="71" t="s">
        <v>221</v>
      </c>
      <c r="E115" s="73">
        <v>39954</v>
      </c>
      <c r="F115" s="74" t="s">
        <v>53</v>
      </c>
      <c r="G115" s="73">
        <v>43283</v>
      </c>
      <c r="H115" s="71" t="s">
        <v>46</v>
      </c>
      <c r="I115" s="71" t="s">
        <v>53</v>
      </c>
      <c r="J115" s="60"/>
    </row>
    <row r="116" spans="1:10" ht="15" hidden="1" customHeight="1" x14ac:dyDescent="0.25">
      <c r="A116" s="2">
        <v>941</v>
      </c>
      <c r="B116" s="2">
        <v>104693</v>
      </c>
      <c r="C116" s="2" t="s">
        <v>256</v>
      </c>
      <c r="D116" s="71" t="s">
        <v>225</v>
      </c>
      <c r="E116" s="73">
        <v>39615</v>
      </c>
      <c r="F116" s="74" t="s">
        <v>54</v>
      </c>
      <c r="G116" s="73">
        <v>43283</v>
      </c>
      <c r="H116" s="71" t="s">
        <v>46</v>
      </c>
      <c r="I116" s="71" t="s">
        <v>53</v>
      </c>
      <c r="J116" s="19"/>
    </row>
    <row r="117" spans="1:10" ht="15" hidden="1" customHeight="1" x14ac:dyDescent="0.25">
      <c r="A117" s="2">
        <v>942</v>
      </c>
      <c r="B117" s="2">
        <v>100472</v>
      </c>
      <c r="C117" s="2" t="s">
        <v>258</v>
      </c>
      <c r="D117" s="71" t="s">
        <v>173</v>
      </c>
      <c r="E117" s="72">
        <v>38269</v>
      </c>
      <c r="F117" s="2" t="s">
        <v>53</v>
      </c>
      <c r="G117" s="2" t="s">
        <v>59</v>
      </c>
      <c r="H117" s="71" t="s">
        <v>41</v>
      </c>
      <c r="I117" s="71" t="s">
        <v>53</v>
      </c>
      <c r="J117" s="63"/>
    </row>
    <row r="118" spans="1:10" ht="15" hidden="1" customHeight="1" x14ac:dyDescent="0.25">
      <c r="A118" s="2">
        <v>964</v>
      </c>
      <c r="B118" s="2">
        <v>103089</v>
      </c>
      <c r="C118" s="2" t="s">
        <v>258</v>
      </c>
      <c r="D118" s="71" t="s">
        <v>245</v>
      </c>
      <c r="E118" s="73">
        <v>38326</v>
      </c>
      <c r="F118" s="74" t="s">
        <v>53</v>
      </c>
      <c r="G118" s="73">
        <v>43480</v>
      </c>
      <c r="H118" s="71" t="s">
        <v>46</v>
      </c>
      <c r="I118" s="71" t="s">
        <v>53</v>
      </c>
      <c r="J118" s="61"/>
    </row>
    <row r="119" spans="1:10" ht="15" hidden="1" customHeight="1" x14ac:dyDescent="0.25">
      <c r="A119" s="2">
        <v>965</v>
      </c>
      <c r="B119" s="2">
        <v>104103</v>
      </c>
      <c r="C119" s="2" t="s">
        <v>256</v>
      </c>
      <c r="D119" s="71" t="s">
        <v>90</v>
      </c>
      <c r="E119" s="72">
        <v>39945</v>
      </c>
      <c r="F119" s="2" t="s">
        <v>54</v>
      </c>
      <c r="G119" s="2" t="s">
        <v>59</v>
      </c>
      <c r="H119" s="71" t="s">
        <v>42</v>
      </c>
      <c r="I119" s="71" t="s">
        <v>53</v>
      </c>
      <c r="J119" s="60"/>
    </row>
    <row r="120" spans="1:10" hidden="1" x14ac:dyDescent="0.25">
      <c r="A120" s="2">
        <v>967</v>
      </c>
      <c r="B120" s="2">
        <v>103090</v>
      </c>
      <c r="C120" s="2" t="s">
        <v>258</v>
      </c>
      <c r="D120" s="71" t="s">
        <v>239</v>
      </c>
      <c r="E120" s="73">
        <v>38684</v>
      </c>
      <c r="F120" s="74" t="s">
        <v>53</v>
      </c>
      <c r="G120" s="73">
        <v>43375</v>
      </c>
      <c r="H120" s="71" t="s">
        <v>46</v>
      </c>
      <c r="I120" s="71" t="s">
        <v>53</v>
      </c>
      <c r="J120" s="60"/>
    </row>
    <row r="121" spans="1:10" hidden="1" x14ac:dyDescent="0.25">
      <c r="A121" s="2">
        <v>977</v>
      </c>
      <c r="B121" s="2">
        <v>104696</v>
      </c>
      <c r="C121" s="2" t="s">
        <v>255</v>
      </c>
      <c r="D121" s="71" t="s">
        <v>212</v>
      </c>
      <c r="E121" s="73">
        <v>40769</v>
      </c>
      <c r="F121" s="74" t="s">
        <v>54</v>
      </c>
      <c r="G121" s="73">
        <v>43371</v>
      </c>
      <c r="H121" s="71" t="s">
        <v>46</v>
      </c>
      <c r="I121" s="71" t="s">
        <v>53</v>
      </c>
      <c r="J121" s="19"/>
    </row>
    <row r="122" spans="1:10" hidden="1" x14ac:dyDescent="0.25">
      <c r="A122" s="2">
        <v>980</v>
      </c>
      <c r="B122" s="2">
        <v>103102</v>
      </c>
      <c r="C122" s="2" t="s">
        <v>257</v>
      </c>
      <c r="D122" s="71" t="s">
        <v>99</v>
      </c>
      <c r="E122" s="72">
        <v>38847</v>
      </c>
      <c r="F122" s="2" t="s">
        <v>53</v>
      </c>
      <c r="G122" s="2" t="s">
        <v>59</v>
      </c>
      <c r="H122" s="71" t="s">
        <v>45</v>
      </c>
      <c r="I122" s="71" t="s">
        <v>53</v>
      </c>
      <c r="J122" s="60"/>
    </row>
    <row r="123" spans="1:10" hidden="1" x14ac:dyDescent="0.25">
      <c r="A123" s="2">
        <v>983</v>
      </c>
      <c r="B123" s="2">
        <v>104072</v>
      </c>
      <c r="C123" s="2" t="s">
        <v>257</v>
      </c>
      <c r="D123" s="71" t="s">
        <v>197</v>
      </c>
      <c r="E123" s="72">
        <v>39409</v>
      </c>
      <c r="F123" s="2" t="s">
        <v>53</v>
      </c>
      <c r="G123" s="2" t="s">
        <v>59</v>
      </c>
      <c r="H123" s="71" t="s">
        <v>190</v>
      </c>
      <c r="I123" s="71" t="s">
        <v>53</v>
      </c>
      <c r="J123" s="60"/>
    </row>
    <row r="124" spans="1:10" hidden="1" x14ac:dyDescent="0.25">
      <c r="A124" s="2">
        <v>989</v>
      </c>
      <c r="B124" s="2">
        <v>104077</v>
      </c>
      <c r="C124" s="2" t="s">
        <v>255</v>
      </c>
      <c r="D124" s="71" t="s">
        <v>135</v>
      </c>
      <c r="E124" s="72">
        <v>40345</v>
      </c>
      <c r="F124" s="2" t="s">
        <v>54</v>
      </c>
      <c r="G124" s="2" t="s">
        <v>59</v>
      </c>
      <c r="H124" s="71" t="s">
        <v>107</v>
      </c>
      <c r="I124" s="71" t="s">
        <v>53</v>
      </c>
      <c r="J124" s="60"/>
    </row>
    <row r="125" spans="1:10" hidden="1" x14ac:dyDescent="0.25">
      <c r="A125" s="2">
        <v>992</v>
      </c>
      <c r="B125" s="2">
        <v>102470</v>
      </c>
      <c r="C125" s="2" t="s">
        <v>257</v>
      </c>
      <c r="D125" s="71" t="s">
        <v>151</v>
      </c>
      <c r="E125" s="72">
        <v>39375</v>
      </c>
      <c r="F125" s="2" t="s">
        <v>54</v>
      </c>
      <c r="G125" s="2" t="s">
        <v>59</v>
      </c>
      <c r="H125" s="71" t="s">
        <v>43</v>
      </c>
      <c r="I125" s="71" t="s">
        <v>53</v>
      </c>
      <c r="J125" s="60"/>
    </row>
    <row r="126" spans="1:10" hidden="1" x14ac:dyDescent="0.25">
      <c r="A126" s="2">
        <v>1034</v>
      </c>
      <c r="B126" s="2">
        <v>105702</v>
      </c>
      <c r="C126" s="2" t="s">
        <v>258</v>
      </c>
      <c r="D126" s="71" t="s">
        <v>169</v>
      </c>
      <c r="E126" s="72">
        <v>38529</v>
      </c>
      <c r="F126" s="2" t="s">
        <v>54</v>
      </c>
      <c r="G126" s="2" t="s">
        <v>59</v>
      </c>
      <c r="H126" s="71" t="s">
        <v>41</v>
      </c>
      <c r="I126" s="71" t="s">
        <v>53</v>
      </c>
      <c r="J126" s="62"/>
    </row>
    <row r="127" spans="1:10" hidden="1" x14ac:dyDescent="0.25">
      <c r="A127" s="2">
        <v>1035</v>
      </c>
      <c r="B127" s="2">
        <v>105703</v>
      </c>
      <c r="C127" s="2" t="s">
        <v>255</v>
      </c>
      <c r="D127" s="71" t="s">
        <v>172</v>
      </c>
      <c r="E127" s="72">
        <v>40941</v>
      </c>
      <c r="F127" s="2" t="s">
        <v>53</v>
      </c>
      <c r="G127" s="2" t="s">
        <v>59</v>
      </c>
      <c r="H127" s="71" t="s">
        <v>41</v>
      </c>
      <c r="I127" s="71" t="s">
        <v>53</v>
      </c>
      <c r="J127" s="60"/>
    </row>
    <row r="128" spans="1:10" hidden="1" x14ac:dyDescent="0.25">
      <c r="A128" s="2">
        <v>1044</v>
      </c>
      <c r="B128" s="2">
        <v>104689</v>
      </c>
      <c r="C128" s="2" t="s">
        <v>255</v>
      </c>
      <c r="D128" s="71" t="s">
        <v>210</v>
      </c>
      <c r="E128" s="73">
        <v>41089</v>
      </c>
      <c r="F128" s="74" t="s">
        <v>54</v>
      </c>
      <c r="G128" s="73">
        <v>43293</v>
      </c>
      <c r="H128" s="71" t="s">
        <v>46</v>
      </c>
      <c r="I128" s="71" t="s">
        <v>53</v>
      </c>
      <c r="J128" s="19"/>
    </row>
    <row r="129" spans="1:16" hidden="1" x14ac:dyDescent="0.25">
      <c r="A129" s="2">
        <v>1046</v>
      </c>
      <c r="B129" s="2">
        <v>105735</v>
      </c>
      <c r="C129" s="2" t="s">
        <v>257</v>
      </c>
      <c r="D129" s="71" t="s">
        <v>232</v>
      </c>
      <c r="E129" s="73">
        <v>39046</v>
      </c>
      <c r="F129" s="74" t="s">
        <v>54</v>
      </c>
      <c r="G129" s="73">
        <v>43413</v>
      </c>
      <c r="H129" s="71" t="s">
        <v>46</v>
      </c>
      <c r="I129" s="71" t="s">
        <v>53</v>
      </c>
      <c r="J129" s="60"/>
    </row>
    <row r="130" spans="1:16" hidden="1" x14ac:dyDescent="0.25">
      <c r="A130" s="2">
        <v>1047</v>
      </c>
      <c r="B130" s="2">
        <v>105677</v>
      </c>
      <c r="C130" s="2" t="s">
        <v>258</v>
      </c>
      <c r="D130" s="71" t="s">
        <v>243</v>
      </c>
      <c r="E130" s="73">
        <v>38446</v>
      </c>
      <c r="F130" s="74" t="s">
        <v>54</v>
      </c>
      <c r="G130" s="73">
        <v>43417</v>
      </c>
      <c r="H130" s="71" t="s">
        <v>46</v>
      </c>
      <c r="I130" s="71" t="s">
        <v>53</v>
      </c>
      <c r="J130" s="19"/>
    </row>
    <row r="131" spans="1:16" hidden="1" x14ac:dyDescent="0.25">
      <c r="A131" s="2">
        <v>1048</v>
      </c>
      <c r="B131" s="2">
        <v>105736</v>
      </c>
      <c r="C131" s="2" t="s">
        <v>256</v>
      </c>
      <c r="D131" s="71" t="s">
        <v>218</v>
      </c>
      <c r="E131" s="73">
        <v>40074</v>
      </c>
      <c r="F131" s="74" t="s">
        <v>54</v>
      </c>
      <c r="G131" s="73">
        <v>43412</v>
      </c>
      <c r="H131" s="71" t="s">
        <v>46</v>
      </c>
      <c r="I131" s="71" t="s">
        <v>53</v>
      </c>
      <c r="J131" s="19"/>
    </row>
    <row r="132" spans="1:16" hidden="1" x14ac:dyDescent="0.25">
      <c r="A132" s="2">
        <v>1049</v>
      </c>
      <c r="B132" s="2">
        <v>105737</v>
      </c>
      <c r="C132" s="2" t="s">
        <v>256</v>
      </c>
      <c r="D132" s="71" t="s">
        <v>217</v>
      </c>
      <c r="E132" s="73">
        <v>40074</v>
      </c>
      <c r="F132" s="74" t="s">
        <v>54</v>
      </c>
      <c r="G132" s="73">
        <v>43412</v>
      </c>
      <c r="H132" s="71" t="s">
        <v>46</v>
      </c>
      <c r="I132" s="71" t="s">
        <v>53</v>
      </c>
      <c r="J132" s="19"/>
    </row>
    <row r="133" spans="1:16" hidden="1" x14ac:dyDescent="0.25">
      <c r="A133" s="2">
        <v>1058</v>
      </c>
      <c r="B133" s="2">
        <v>105808</v>
      </c>
      <c r="C133" s="2" t="s">
        <v>256</v>
      </c>
      <c r="D133" s="71" t="s">
        <v>92</v>
      </c>
      <c r="E133" s="72">
        <v>39963</v>
      </c>
      <c r="F133" s="2" t="s">
        <v>54</v>
      </c>
      <c r="G133" s="2" t="s">
        <v>59</v>
      </c>
      <c r="H133" s="71" t="s">
        <v>42</v>
      </c>
      <c r="I133" s="71" t="s">
        <v>53</v>
      </c>
      <c r="J133" s="60"/>
    </row>
    <row r="134" spans="1:16" hidden="1" x14ac:dyDescent="0.25">
      <c r="A134" s="2">
        <v>1059</v>
      </c>
      <c r="B134" s="2">
        <v>105809</v>
      </c>
      <c r="C134" s="2" t="s">
        <v>255</v>
      </c>
      <c r="D134" s="71" t="s">
        <v>91</v>
      </c>
      <c r="E134" s="72">
        <v>41068</v>
      </c>
      <c r="F134" s="2" t="s">
        <v>54</v>
      </c>
      <c r="G134" s="2" t="s">
        <v>59</v>
      </c>
      <c r="H134" s="71" t="s">
        <v>42</v>
      </c>
      <c r="I134" s="71" t="s">
        <v>53</v>
      </c>
      <c r="J134" s="19"/>
    </row>
    <row r="135" spans="1:16" hidden="1" x14ac:dyDescent="0.25">
      <c r="A135" s="2">
        <v>1060</v>
      </c>
      <c r="B135" s="2">
        <v>105811</v>
      </c>
      <c r="C135" s="2" t="s">
        <v>257</v>
      </c>
      <c r="D135" s="71" t="s">
        <v>170</v>
      </c>
      <c r="E135" s="72">
        <v>39155</v>
      </c>
      <c r="F135" s="2" t="s">
        <v>54</v>
      </c>
      <c r="G135" s="2" t="s">
        <v>59</v>
      </c>
      <c r="H135" s="71" t="s">
        <v>41</v>
      </c>
      <c r="I135" s="71" t="s">
        <v>53</v>
      </c>
      <c r="J135" s="60"/>
    </row>
    <row r="136" spans="1:16" hidden="1" x14ac:dyDescent="0.25">
      <c r="A136" s="2">
        <v>1067</v>
      </c>
      <c r="B136" s="2">
        <v>105817</v>
      </c>
      <c r="C136" s="2" t="s">
        <v>255</v>
      </c>
      <c r="D136" s="71" t="s">
        <v>134</v>
      </c>
      <c r="E136" s="72">
        <v>40736</v>
      </c>
      <c r="F136" s="2" t="s">
        <v>54</v>
      </c>
      <c r="G136" s="2" t="s">
        <v>59</v>
      </c>
      <c r="H136" s="71" t="s">
        <v>107</v>
      </c>
      <c r="I136" s="71" t="s">
        <v>53</v>
      </c>
      <c r="J136" s="60"/>
    </row>
    <row r="137" spans="1:16" hidden="1" x14ac:dyDescent="0.25">
      <c r="A137" s="2">
        <v>1072</v>
      </c>
      <c r="B137" s="2">
        <v>105840</v>
      </c>
      <c r="C137" s="2" t="s">
        <v>256</v>
      </c>
      <c r="D137" s="71" t="s">
        <v>128</v>
      </c>
      <c r="E137" s="72">
        <v>39770</v>
      </c>
      <c r="F137" s="2" t="s">
        <v>53</v>
      </c>
      <c r="G137" s="2" t="s">
        <v>59</v>
      </c>
      <c r="H137" s="71" t="s">
        <v>107</v>
      </c>
      <c r="I137" s="71" t="s">
        <v>53</v>
      </c>
      <c r="J137" s="60"/>
    </row>
    <row r="138" spans="1:16" hidden="1" x14ac:dyDescent="0.25">
      <c r="A138" s="2">
        <v>1080</v>
      </c>
      <c r="B138" s="2">
        <v>105848</v>
      </c>
      <c r="C138" s="2" t="s">
        <v>255</v>
      </c>
      <c r="D138" s="71" t="s">
        <v>211</v>
      </c>
      <c r="E138" s="73">
        <v>40986</v>
      </c>
      <c r="F138" s="74" t="s">
        <v>54</v>
      </c>
      <c r="G138" s="73">
        <v>43427</v>
      </c>
      <c r="H138" s="71" t="s">
        <v>46</v>
      </c>
      <c r="I138" s="71" t="s">
        <v>53</v>
      </c>
      <c r="J138" s="19"/>
    </row>
    <row r="139" spans="1:16" hidden="1" x14ac:dyDescent="0.25">
      <c r="A139" s="2">
        <v>1081</v>
      </c>
      <c r="B139" s="2">
        <v>105851</v>
      </c>
      <c r="C139" s="2" t="s">
        <v>255</v>
      </c>
      <c r="D139" s="71" t="s">
        <v>216</v>
      </c>
      <c r="E139" s="73">
        <v>40384</v>
      </c>
      <c r="F139" s="74" t="s">
        <v>53</v>
      </c>
      <c r="G139" s="73">
        <v>43502</v>
      </c>
      <c r="H139" s="71" t="s">
        <v>46</v>
      </c>
      <c r="I139" s="71" t="s">
        <v>53</v>
      </c>
      <c r="J139" s="61"/>
      <c r="L139" s="147"/>
      <c r="M139" s="146"/>
      <c r="N139" s="146"/>
      <c r="O139" s="146"/>
      <c r="P139" s="145"/>
    </row>
    <row r="140" spans="1:16" hidden="1" x14ac:dyDescent="0.25">
      <c r="A140" s="2">
        <v>1085</v>
      </c>
      <c r="B140" s="2">
        <v>105871</v>
      </c>
      <c r="C140" s="2" t="s">
        <v>258</v>
      </c>
      <c r="D140" s="71" t="s">
        <v>204</v>
      </c>
      <c r="E140" s="73">
        <v>38679</v>
      </c>
      <c r="F140" s="74" t="s">
        <v>53</v>
      </c>
      <c r="G140" s="73">
        <v>43455</v>
      </c>
      <c r="H140" s="71" t="s">
        <v>46</v>
      </c>
      <c r="I140" s="71" t="s">
        <v>53</v>
      </c>
      <c r="J140" s="19"/>
      <c r="L140" s="147"/>
      <c r="M140" s="146"/>
      <c r="N140" s="146"/>
      <c r="O140" s="146"/>
      <c r="P140" s="145"/>
    </row>
    <row r="141" spans="1:16" ht="15" hidden="1" customHeight="1" x14ac:dyDescent="0.25">
      <c r="A141" s="2">
        <v>1086</v>
      </c>
      <c r="B141" s="2">
        <v>105872</v>
      </c>
      <c r="C141" s="2" t="s">
        <v>255</v>
      </c>
      <c r="D141" s="71" t="s">
        <v>100</v>
      </c>
      <c r="E141" s="72">
        <v>40490</v>
      </c>
      <c r="F141" s="2" t="s">
        <v>54</v>
      </c>
      <c r="G141" s="2" t="s">
        <v>59</v>
      </c>
      <c r="H141" s="71" t="s">
        <v>45</v>
      </c>
      <c r="I141" s="71" t="s">
        <v>53</v>
      </c>
      <c r="J141" s="19"/>
      <c r="L141" s="64"/>
      <c r="M141" s="65"/>
      <c r="N141" s="146"/>
      <c r="O141" s="146"/>
      <c r="P141" s="145"/>
    </row>
    <row r="142" spans="1:16" ht="15" hidden="1" customHeight="1" x14ac:dyDescent="0.25">
      <c r="A142" s="2">
        <v>1088</v>
      </c>
      <c r="B142" s="2">
        <v>105874</v>
      </c>
      <c r="C142" s="2" t="s">
        <v>257</v>
      </c>
      <c r="D142" s="71" t="s">
        <v>179</v>
      </c>
      <c r="E142" s="72">
        <v>39445</v>
      </c>
      <c r="F142" s="2" t="s">
        <v>54</v>
      </c>
      <c r="G142" s="2" t="s">
        <v>59</v>
      </c>
      <c r="H142" s="71" t="s">
        <v>41</v>
      </c>
      <c r="I142" s="71" t="s">
        <v>53</v>
      </c>
      <c r="J142" s="61"/>
      <c r="L142" s="64"/>
      <c r="M142" s="65"/>
      <c r="N142" s="146"/>
      <c r="O142" s="146"/>
      <c r="P142" s="145"/>
    </row>
    <row r="143" spans="1:16" ht="15" hidden="1" customHeight="1" x14ac:dyDescent="0.25">
      <c r="A143" s="2">
        <v>1089</v>
      </c>
      <c r="B143" s="2">
        <v>105875</v>
      </c>
      <c r="C143" s="2" t="s">
        <v>258</v>
      </c>
      <c r="D143" s="71" t="s">
        <v>65</v>
      </c>
      <c r="E143" s="72">
        <v>38244</v>
      </c>
      <c r="F143" s="2" t="s">
        <v>53</v>
      </c>
      <c r="G143" s="2" t="s">
        <v>66</v>
      </c>
      <c r="H143" s="71" t="s">
        <v>44</v>
      </c>
      <c r="I143" s="71" t="s">
        <v>53</v>
      </c>
      <c r="J143" s="60"/>
      <c r="L143" s="64"/>
      <c r="M143" s="65"/>
      <c r="N143" s="146"/>
      <c r="O143" s="146"/>
      <c r="P143" s="145"/>
    </row>
    <row r="144" spans="1:16" ht="15" hidden="1" customHeight="1" x14ac:dyDescent="0.25">
      <c r="A144" s="2">
        <v>1096</v>
      </c>
      <c r="B144" s="2">
        <v>105894</v>
      </c>
      <c r="C144" s="2" t="s">
        <v>256</v>
      </c>
      <c r="D144" s="71" t="s">
        <v>195</v>
      </c>
      <c r="E144" s="72">
        <v>39589</v>
      </c>
      <c r="F144" s="2" t="s">
        <v>53</v>
      </c>
      <c r="G144" s="2" t="s">
        <v>59</v>
      </c>
      <c r="H144" s="71" t="s">
        <v>190</v>
      </c>
      <c r="I144" s="71" t="s">
        <v>53</v>
      </c>
      <c r="J144" s="19"/>
      <c r="L144" s="64"/>
      <c r="M144" s="65"/>
      <c r="N144" s="146"/>
      <c r="O144" s="146"/>
      <c r="P144" s="145"/>
    </row>
    <row r="145" spans="1:16" hidden="1" x14ac:dyDescent="0.25">
      <c r="A145" s="2">
        <v>1120</v>
      </c>
      <c r="B145" s="2">
        <v>105919</v>
      </c>
      <c r="C145" s="2" t="s">
        <v>257</v>
      </c>
      <c r="D145" s="71" t="s">
        <v>193</v>
      </c>
      <c r="E145" s="72">
        <v>39249</v>
      </c>
      <c r="F145" s="2" t="s">
        <v>53</v>
      </c>
      <c r="G145" s="2" t="s">
        <v>59</v>
      </c>
      <c r="H145" s="71" t="s">
        <v>190</v>
      </c>
      <c r="I145" s="71" t="s">
        <v>53</v>
      </c>
      <c r="J145" s="19"/>
      <c r="L145" s="69"/>
      <c r="M145" s="67"/>
      <c r="N145" s="67"/>
      <c r="O145" s="67"/>
      <c r="P145" s="66"/>
    </row>
    <row r="146" spans="1:16" hidden="1" x14ac:dyDescent="0.25">
      <c r="A146" s="2">
        <v>1125</v>
      </c>
      <c r="B146" s="2">
        <v>105930</v>
      </c>
      <c r="C146" s="2" t="s">
        <v>255</v>
      </c>
      <c r="D146" s="71" t="s">
        <v>186</v>
      </c>
      <c r="E146" s="72">
        <v>40893</v>
      </c>
      <c r="F146" s="2" t="s">
        <v>53</v>
      </c>
      <c r="G146" s="2" t="s">
        <v>59</v>
      </c>
      <c r="H146" s="71" t="s">
        <v>45</v>
      </c>
      <c r="I146" s="71" t="s">
        <v>53</v>
      </c>
      <c r="J146" s="60"/>
      <c r="L146" s="69"/>
      <c r="M146" s="67"/>
      <c r="N146" s="67"/>
      <c r="O146" s="67"/>
      <c r="P146" s="66"/>
    </row>
    <row r="147" spans="1:16" hidden="1" x14ac:dyDescent="0.25">
      <c r="A147" s="2">
        <v>1126</v>
      </c>
      <c r="B147" s="2">
        <v>105931</v>
      </c>
      <c r="C147" s="2" t="s">
        <v>257</v>
      </c>
      <c r="D147" s="71" t="s">
        <v>188</v>
      </c>
      <c r="E147" s="72">
        <v>38869</v>
      </c>
      <c r="F147" s="2" t="s">
        <v>53</v>
      </c>
      <c r="G147" s="2" t="s">
        <v>59</v>
      </c>
      <c r="H147" s="71" t="s">
        <v>45</v>
      </c>
      <c r="I147" s="71" t="s">
        <v>53</v>
      </c>
      <c r="J147" s="60"/>
      <c r="L147" s="69"/>
      <c r="M147" s="67"/>
      <c r="N147" s="144"/>
      <c r="O147" s="144"/>
      <c r="P147" s="145"/>
    </row>
    <row r="148" spans="1:16" hidden="1" x14ac:dyDescent="0.25">
      <c r="A148" s="2">
        <v>1127</v>
      </c>
      <c r="B148" s="2">
        <v>105932</v>
      </c>
      <c r="C148" s="2" t="s">
        <v>256</v>
      </c>
      <c r="D148" s="71" t="s">
        <v>182</v>
      </c>
      <c r="E148" s="72">
        <v>40025</v>
      </c>
      <c r="F148" s="2" t="s">
        <v>53</v>
      </c>
      <c r="G148" s="2" t="s">
        <v>59</v>
      </c>
      <c r="H148" s="71" t="s">
        <v>45</v>
      </c>
      <c r="I148" s="71" t="s">
        <v>53</v>
      </c>
      <c r="J148" s="19"/>
      <c r="L148" s="69"/>
      <c r="M148" s="67"/>
      <c r="N148" s="144"/>
      <c r="O148" s="144"/>
      <c r="P148" s="145"/>
    </row>
    <row r="149" spans="1:16" hidden="1" x14ac:dyDescent="0.25">
      <c r="A149" s="2">
        <v>1192</v>
      </c>
      <c r="B149" s="2">
        <v>106054</v>
      </c>
      <c r="C149" s="2" t="s">
        <v>258</v>
      </c>
      <c r="D149" s="71" t="s">
        <v>161</v>
      </c>
      <c r="E149" s="72">
        <v>38483</v>
      </c>
      <c r="F149" s="2" t="s">
        <v>53</v>
      </c>
      <c r="G149" s="2" t="s">
        <v>59</v>
      </c>
      <c r="H149" s="71" t="s">
        <v>43</v>
      </c>
      <c r="I149" s="71" t="s">
        <v>53</v>
      </c>
      <c r="J149" s="19"/>
      <c r="L149" s="69"/>
      <c r="M149" s="41"/>
      <c r="N149" s="41"/>
      <c r="O149" s="41"/>
      <c r="P149" s="41"/>
    </row>
    <row r="150" spans="1:16" hidden="1" x14ac:dyDescent="0.25">
      <c r="A150" s="2">
        <v>1193</v>
      </c>
      <c r="B150" s="2">
        <v>106055</v>
      </c>
      <c r="C150" s="2" t="s">
        <v>256</v>
      </c>
      <c r="D150" s="71" t="s">
        <v>150</v>
      </c>
      <c r="E150" s="72">
        <v>39947</v>
      </c>
      <c r="F150" s="2" t="s">
        <v>53</v>
      </c>
      <c r="G150" s="2" t="s">
        <v>59</v>
      </c>
      <c r="H150" s="71" t="s">
        <v>43</v>
      </c>
      <c r="I150" s="71" t="s">
        <v>53</v>
      </c>
      <c r="J150" s="19"/>
      <c r="L150" s="69"/>
      <c r="M150" s="67"/>
      <c r="N150" s="144"/>
      <c r="O150" s="144"/>
      <c r="P150" s="145"/>
    </row>
    <row r="151" spans="1:16" hidden="1" x14ac:dyDescent="0.25">
      <c r="A151" s="2">
        <v>1223</v>
      </c>
      <c r="B151" s="2">
        <v>106093</v>
      </c>
      <c r="C151" s="2" t="s">
        <v>255</v>
      </c>
      <c r="D151" s="71" t="s">
        <v>109</v>
      </c>
      <c r="E151" s="72">
        <v>40415</v>
      </c>
      <c r="F151" s="2" t="s">
        <v>54</v>
      </c>
      <c r="G151" s="2" t="s">
        <v>59</v>
      </c>
      <c r="H151" s="71" t="s">
        <v>107</v>
      </c>
      <c r="I151" s="71" t="s">
        <v>53</v>
      </c>
      <c r="J151" s="19"/>
      <c r="L151" s="69"/>
      <c r="M151" s="67"/>
      <c r="N151" s="144"/>
      <c r="O151" s="144"/>
      <c r="P151" s="145"/>
    </row>
    <row r="152" spans="1:16" hidden="1" x14ac:dyDescent="0.25">
      <c r="A152" s="2">
        <v>1228</v>
      </c>
      <c r="B152" s="2">
        <v>106103</v>
      </c>
      <c r="C152" s="2" t="s">
        <v>256</v>
      </c>
      <c r="D152" s="71" t="s">
        <v>167</v>
      </c>
      <c r="E152" s="72">
        <v>39824</v>
      </c>
      <c r="F152" s="2" t="s">
        <v>54</v>
      </c>
      <c r="G152" s="2" t="s">
        <v>59</v>
      </c>
      <c r="H152" s="71" t="s">
        <v>41</v>
      </c>
      <c r="I152" s="71" t="s">
        <v>53</v>
      </c>
      <c r="J152" s="19"/>
      <c r="L152" s="69"/>
    </row>
    <row r="153" spans="1:16" hidden="1" x14ac:dyDescent="0.25">
      <c r="A153" s="2">
        <v>1229</v>
      </c>
      <c r="B153" s="2">
        <v>106104</v>
      </c>
      <c r="C153" s="2" t="s">
        <v>255</v>
      </c>
      <c r="D153" s="71" t="s">
        <v>126</v>
      </c>
      <c r="E153" s="72">
        <v>40954</v>
      </c>
      <c r="F153" s="2" t="s">
        <v>53</v>
      </c>
      <c r="G153" s="2" t="s">
        <v>59</v>
      </c>
      <c r="H153" s="71" t="s">
        <v>107</v>
      </c>
      <c r="I153" s="71" t="s">
        <v>53</v>
      </c>
      <c r="J153" s="19"/>
      <c r="L153" s="69"/>
    </row>
    <row r="154" spans="1:16" hidden="1" x14ac:dyDescent="0.25">
      <c r="A154" s="2">
        <v>1230</v>
      </c>
      <c r="B154" s="2">
        <v>106105</v>
      </c>
      <c r="C154" s="2" t="s">
        <v>256</v>
      </c>
      <c r="D154" s="71" t="s">
        <v>189</v>
      </c>
      <c r="E154" s="72">
        <v>39498</v>
      </c>
      <c r="F154" s="2" t="s">
        <v>53</v>
      </c>
      <c r="G154" s="2" t="s">
        <v>59</v>
      </c>
      <c r="H154" s="71" t="s">
        <v>190</v>
      </c>
      <c r="I154" s="71" t="s">
        <v>53</v>
      </c>
      <c r="J154" s="60"/>
      <c r="L154" s="69"/>
    </row>
    <row r="155" spans="1:16" hidden="1" x14ac:dyDescent="0.25">
      <c r="A155" s="2">
        <v>1231</v>
      </c>
      <c r="B155" s="2">
        <v>106119</v>
      </c>
      <c r="C155" s="2" t="s">
        <v>255</v>
      </c>
      <c r="D155" s="71" t="s">
        <v>154</v>
      </c>
      <c r="E155" s="72">
        <v>41120</v>
      </c>
      <c r="F155" s="2" t="s">
        <v>54</v>
      </c>
      <c r="G155" s="2" t="s">
        <v>59</v>
      </c>
      <c r="H155" s="71" t="s">
        <v>43</v>
      </c>
      <c r="I155" s="71" t="s">
        <v>53</v>
      </c>
      <c r="J155" s="60"/>
      <c r="L155" s="69"/>
    </row>
    <row r="156" spans="1:16" hidden="1" x14ac:dyDescent="0.25">
      <c r="A156" s="2">
        <v>1268</v>
      </c>
      <c r="B156" s="2">
        <v>106222</v>
      </c>
      <c r="C156" s="2" t="s">
        <v>256</v>
      </c>
      <c r="D156" s="71" t="s">
        <v>149</v>
      </c>
      <c r="E156" s="72">
        <v>40170</v>
      </c>
      <c r="F156" s="2" t="s">
        <v>54</v>
      </c>
      <c r="G156" s="2" t="s">
        <v>59</v>
      </c>
      <c r="H156" s="71" t="s">
        <v>107</v>
      </c>
      <c r="I156" s="71" t="s">
        <v>53</v>
      </c>
      <c r="J156" s="19"/>
      <c r="L156" s="69"/>
    </row>
    <row r="157" spans="1:16" hidden="1" x14ac:dyDescent="0.25">
      <c r="A157" s="2">
        <v>1304</v>
      </c>
      <c r="B157" s="2">
        <v>105332</v>
      </c>
      <c r="C157" s="2" t="s">
        <v>257</v>
      </c>
      <c r="D157" s="71" t="s">
        <v>139</v>
      </c>
      <c r="E157" s="72">
        <v>39089</v>
      </c>
      <c r="F157" s="2" t="s">
        <v>54</v>
      </c>
      <c r="G157" s="2" t="s">
        <v>59</v>
      </c>
      <c r="H157" s="71" t="s">
        <v>107</v>
      </c>
      <c r="I157" s="71" t="s">
        <v>53</v>
      </c>
      <c r="J157" s="19"/>
      <c r="L157" s="69"/>
    </row>
    <row r="158" spans="1:16" hidden="1" x14ac:dyDescent="0.25">
      <c r="A158" s="2">
        <v>1309</v>
      </c>
      <c r="B158" s="2">
        <v>105346</v>
      </c>
      <c r="C158" s="2" t="s">
        <v>257</v>
      </c>
      <c r="D158" s="71" t="s">
        <v>156</v>
      </c>
      <c r="E158" s="72">
        <v>39219</v>
      </c>
      <c r="F158" s="2" t="s">
        <v>53</v>
      </c>
      <c r="G158" s="2" t="s">
        <v>59</v>
      </c>
      <c r="H158" s="71" t="s">
        <v>43</v>
      </c>
      <c r="I158" s="71" t="s">
        <v>53</v>
      </c>
      <c r="J158" s="60"/>
      <c r="L158" s="69"/>
    </row>
    <row r="159" spans="1:16" hidden="1" x14ac:dyDescent="0.25">
      <c r="A159" s="2">
        <v>1311</v>
      </c>
      <c r="B159" s="2">
        <v>105354</v>
      </c>
      <c r="C159" s="2" t="s">
        <v>258</v>
      </c>
      <c r="D159" s="71" t="s">
        <v>246</v>
      </c>
      <c r="E159" s="73">
        <v>38316</v>
      </c>
      <c r="F159" s="74" t="s">
        <v>54</v>
      </c>
      <c r="G159" s="73">
        <v>43497</v>
      </c>
      <c r="H159" s="71" t="s">
        <v>46</v>
      </c>
      <c r="I159" s="71" t="s">
        <v>53</v>
      </c>
      <c r="J159" s="19"/>
      <c r="L159" s="69"/>
    </row>
    <row r="160" spans="1:16" hidden="1" x14ac:dyDescent="0.25">
      <c r="A160" s="2">
        <v>1312</v>
      </c>
      <c r="B160" s="2">
        <v>105355</v>
      </c>
      <c r="C160" s="2" t="s">
        <v>256</v>
      </c>
      <c r="D160" s="71" t="s">
        <v>226</v>
      </c>
      <c r="E160" s="73">
        <v>39610</v>
      </c>
      <c r="F160" s="74" t="s">
        <v>54</v>
      </c>
      <c r="G160" s="73">
        <v>43461</v>
      </c>
      <c r="H160" s="71" t="s">
        <v>46</v>
      </c>
      <c r="I160" s="71" t="s">
        <v>53</v>
      </c>
      <c r="J160" s="19"/>
      <c r="L160" s="69"/>
    </row>
    <row r="161" spans="1:12" hidden="1" x14ac:dyDescent="0.25">
      <c r="A161" s="2">
        <v>1314</v>
      </c>
      <c r="B161" s="2">
        <v>105357</v>
      </c>
      <c r="C161" s="2" t="s">
        <v>257</v>
      </c>
      <c r="D161" s="71" t="s">
        <v>157</v>
      </c>
      <c r="E161" s="72">
        <v>39124</v>
      </c>
      <c r="F161" s="2" t="s">
        <v>53</v>
      </c>
      <c r="G161" s="2" t="s">
        <v>59</v>
      </c>
      <c r="H161" s="71" t="s">
        <v>43</v>
      </c>
      <c r="I161" s="71" t="s">
        <v>53</v>
      </c>
      <c r="J161" s="19"/>
      <c r="L161" s="69"/>
    </row>
    <row r="162" spans="1:12" hidden="1" x14ac:dyDescent="0.25">
      <c r="A162" s="2">
        <v>1316</v>
      </c>
      <c r="B162" s="2">
        <v>105360</v>
      </c>
      <c r="C162" s="2" t="s">
        <v>255</v>
      </c>
      <c r="D162" s="71" t="s">
        <v>116</v>
      </c>
      <c r="E162" s="72">
        <v>40546</v>
      </c>
      <c r="F162" s="2" t="s">
        <v>54</v>
      </c>
      <c r="G162" s="2" t="s">
        <v>59</v>
      </c>
      <c r="H162" s="71" t="s">
        <v>107</v>
      </c>
      <c r="I162" s="71" t="s">
        <v>53</v>
      </c>
      <c r="J162" s="60"/>
      <c r="L162" s="69"/>
    </row>
    <row r="163" spans="1:12" hidden="1" x14ac:dyDescent="0.25">
      <c r="A163" s="2">
        <v>1334</v>
      </c>
      <c r="B163" s="2">
        <v>105417</v>
      </c>
      <c r="C163" s="2" t="s">
        <v>255</v>
      </c>
      <c r="D163" s="71" t="s">
        <v>185</v>
      </c>
      <c r="E163" s="72">
        <v>40906</v>
      </c>
      <c r="F163" s="2" t="s">
        <v>54</v>
      </c>
      <c r="G163" s="2" t="s">
        <v>59</v>
      </c>
      <c r="H163" s="71" t="s">
        <v>45</v>
      </c>
      <c r="I163" s="71" t="s">
        <v>53</v>
      </c>
      <c r="J163" s="60"/>
      <c r="L163" s="69"/>
    </row>
    <row r="164" spans="1:12" hidden="1" x14ac:dyDescent="0.25">
      <c r="A164" s="2">
        <v>1336</v>
      </c>
      <c r="B164" s="2">
        <v>105419</v>
      </c>
      <c r="C164" s="2" t="s">
        <v>255</v>
      </c>
      <c r="D164" s="71" t="s">
        <v>98</v>
      </c>
      <c r="E164" s="72">
        <v>40902</v>
      </c>
      <c r="F164" s="2" t="s">
        <v>53</v>
      </c>
      <c r="G164" s="2" t="s">
        <v>59</v>
      </c>
      <c r="H164" s="71" t="s">
        <v>45</v>
      </c>
      <c r="I164" s="71" t="s">
        <v>53</v>
      </c>
      <c r="J164" s="19"/>
      <c r="L164" s="69"/>
    </row>
    <row r="165" spans="1:12" hidden="1" x14ac:dyDescent="0.25">
      <c r="A165" s="2">
        <v>1365</v>
      </c>
      <c r="B165" s="2">
        <v>105458</v>
      </c>
      <c r="C165" s="2" t="s">
        <v>257</v>
      </c>
      <c r="D165" s="71" t="s">
        <v>140</v>
      </c>
      <c r="E165" s="72">
        <v>38743</v>
      </c>
      <c r="F165" s="2" t="s">
        <v>54</v>
      </c>
      <c r="G165" s="2" t="s">
        <v>59</v>
      </c>
      <c r="H165" s="71" t="s">
        <v>107</v>
      </c>
      <c r="I165" s="71" t="s">
        <v>53</v>
      </c>
      <c r="J165" s="19"/>
      <c r="L165" s="69"/>
    </row>
    <row r="166" spans="1:12" hidden="1" x14ac:dyDescent="0.25">
      <c r="A166" s="2">
        <v>1369</v>
      </c>
      <c r="B166" s="2">
        <v>105700</v>
      </c>
      <c r="C166" s="2" t="s">
        <v>255</v>
      </c>
      <c r="D166" s="71" t="s">
        <v>80</v>
      </c>
      <c r="E166" s="72">
        <v>40375</v>
      </c>
      <c r="F166" s="2" t="s">
        <v>54</v>
      </c>
      <c r="G166" s="2" t="s">
        <v>59</v>
      </c>
      <c r="H166" s="71" t="s">
        <v>44</v>
      </c>
      <c r="I166" s="71" t="s">
        <v>53</v>
      </c>
      <c r="J166" s="19"/>
      <c r="L166" s="69"/>
    </row>
    <row r="167" spans="1:12" hidden="1" x14ac:dyDescent="0.25">
      <c r="A167" s="2">
        <v>1502</v>
      </c>
      <c r="B167" s="2">
        <v>103077</v>
      </c>
      <c r="C167" s="2" t="s">
        <v>259</v>
      </c>
      <c r="D167" s="71" t="s">
        <v>208</v>
      </c>
      <c r="E167" s="73">
        <v>37498</v>
      </c>
      <c r="F167" s="74" t="s">
        <v>54</v>
      </c>
      <c r="G167" s="73">
        <v>43381</v>
      </c>
      <c r="H167" s="71" t="s">
        <v>46</v>
      </c>
      <c r="I167" s="71" t="s">
        <v>53</v>
      </c>
      <c r="J167" s="19"/>
      <c r="L167" s="69"/>
    </row>
    <row r="168" spans="1:12" hidden="1" x14ac:dyDescent="0.25">
      <c r="A168" s="2">
        <v>1503</v>
      </c>
      <c r="B168" s="2">
        <v>102552</v>
      </c>
      <c r="C168" s="2" t="s">
        <v>259</v>
      </c>
      <c r="D168" s="71" t="s">
        <v>252</v>
      </c>
      <c r="E168" s="73">
        <v>37490</v>
      </c>
      <c r="F168" s="74" t="s">
        <v>54</v>
      </c>
      <c r="G168" s="73">
        <v>43375</v>
      </c>
      <c r="H168" s="71" t="s">
        <v>46</v>
      </c>
      <c r="I168" s="71" t="s">
        <v>53</v>
      </c>
      <c r="J168" s="60"/>
      <c r="L168" s="69"/>
    </row>
    <row r="169" spans="1:12" hidden="1" x14ac:dyDescent="0.25">
      <c r="A169" s="2">
        <v>1549</v>
      </c>
      <c r="B169" s="2">
        <v>102828</v>
      </c>
      <c r="C169" s="2" t="s">
        <v>259</v>
      </c>
      <c r="D169" s="71" t="s">
        <v>253</v>
      </c>
      <c r="E169" s="73">
        <v>37424</v>
      </c>
      <c r="F169" s="74" t="s">
        <v>53</v>
      </c>
      <c r="G169" s="73">
        <v>43283</v>
      </c>
      <c r="H169" s="71" t="s">
        <v>46</v>
      </c>
      <c r="I169" s="71" t="s">
        <v>53</v>
      </c>
      <c r="J169" s="60"/>
      <c r="L169" s="69"/>
    </row>
    <row r="170" spans="1:12" hidden="1" x14ac:dyDescent="0.25">
      <c r="A170" s="2">
        <v>1594</v>
      </c>
      <c r="B170" s="2">
        <v>101153</v>
      </c>
      <c r="C170" s="2" t="s">
        <v>259</v>
      </c>
      <c r="D170" s="71" t="s">
        <v>61</v>
      </c>
      <c r="E170" s="72">
        <v>37479</v>
      </c>
      <c r="F170" s="2" t="s">
        <v>54</v>
      </c>
      <c r="G170" s="2" t="s">
        <v>59</v>
      </c>
      <c r="H170" s="71" t="s">
        <v>44</v>
      </c>
      <c r="I170" s="71" t="s">
        <v>53</v>
      </c>
      <c r="J170" s="19"/>
      <c r="L170" s="69"/>
    </row>
    <row r="171" spans="1:12" hidden="1" x14ac:dyDescent="0.25">
      <c r="A171" s="2">
        <v>1595</v>
      </c>
      <c r="B171" s="2">
        <v>102450</v>
      </c>
      <c r="C171" s="2" t="s">
        <v>259</v>
      </c>
      <c r="D171" s="71" t="s">
        <v>79</v>
      </c>
      <c r="E171" s="72">
        <v>37317</v>
      </c>
      <c r="F171" s="2" t="s">
        <v>54</v>
      </c>
      <c r="G171" s="2" t="s">
        <v>59</v>
      </c>
      <c r="H171" s="71" t="s">
        <v>44</v>
      </c>
      <c r="I171" s="71" t="s">
        <v>53</v>
      </c>
      <c r="J171" s="60"/>
      <c r="L171" s="69"/>
    </row>
    <row r="172" spans="1:12" hidden="1" x14ac:dyDescent="0.25">
      <c r="A172" s="2">
        <v>1662</v>
      </c>
      <c r="B172" s="2">
        <v>104199</v>
      </c>
      <c r="C172" s="2" t="s">
        <v>259</v>
      </c>
      <c r="D172" s="71" t="s">
        <v>207</v>
      </c>
      <c r="E172" s="73">
        <v>37707</v>
      </c>
      <c r="F172" s="74" t="s">
        <v>54</v>
      </c>
      <c r="G172" s="73">
        <v>43217</v>
      </c>
      <c r="H172" s="71" t="s">
        <v>46</v>
      </c>
      <c r="I172" s="71" t="s">
        <v>53</v>
      </c>
      <c r="J172" s="60"/>
      <c r="L172" s="69"/>
    </row>
    <row r="173" spans="1:12" hidden="1" x14ac:dyDescent="0.25">
      <c r="A173" s="2">
        <v>1663</v>
      </c>
      <c r="B173" s="2">
        <v>104634</v>
      </c>
      <c r="C173" s="2" t="s">
        <v>259</v>
      </c>
      <c r="D173" s="71" t="s">
        <v>206</v>
      </c>
      <c r="E173" s="73">
        <v>37822</v>
      </c>
      <c r="F173" s="74" t="s">
        <v>54</v>
      </c>
      <c r="G173" s="73">
        <v>43342</v>
      </c>
      <c r="H173" s="71" t="s">
        <v>46</v>
      </c>
      <c r="I173" s="71" t="s">
        <v>53</v>
      </c>
      <c r="J173" s="60"/>
      <c r="L173" s="69"/>
    </row>
    <row r="174" spans="1:12" hidden="1" x14ac:dyDescent="0.25">
      <c r="A174" s="2">
        <v>1664</v>
      </c>
      <c r="B174" s="2">
        <v>100643</v>
      </c>
      <c r="C174" s="2" t="s">
        <v>259</v>
      </c>
      <c r="D174" s="71" t="s">
        <v>209</v>
      </c>
      <c r="E174" s="73">
        <v>37748</v>
      </c>
      <c r="F174" s="74" t="s">
        <v>53</v>
      </c>
      <c r="G174" s="73">
        <v>43257</v>
      </c>
      <c r="H174" s="71" t="s">
        <v>46</v>
      </c>
      <c r="I174" s="71" t="s">
        <v>53</v>
      </c>
      <c r="J174" s="19"/>
      <c r="L174" s="69"/>
    </row>
    <row r="175" spans="1:12" hidden="1" x14ac:dyDescent="0.25">
      <c r="A175" s="2">
        <v>1665</v>
      </c>
      <c r="B175" s="2">
        <v>102894</v>
      </c>
      <c r="C175" s="2" t="s">
        <v>259</v>
      </c>
      <c r="D175" s="71" t="s">
        <v>68</v>
      </c>
      <c r="E175" s="72">
        <v>37837</v>
      </c>
      <c r="F175" s="2" t="s">
        <v>54</v>
      </c>
      <c r="G175" s="2" t="s">
        <v>59</v>
      </c>
      <c r="H175" s="71" t="s">
        <v>44</v>
      </c>
      <c r="I175" s="71" t="s">
        <v>53</v>
      </c>
      <c r="J175" s="19"/>
      <c r="L175" s="69"/>
    </row>
    <row r="176" spans="1:12" hidden="1" x14ac:dyDescent="0.25">
      <c r="A176" s="2">
        <v>1670</v>
      </c>
      <c r="B176" s="2">
        <v>101162</v>
      </c>
      <c r="C176" s="2" t="s">
        <v>259</v>
      </c>
      <c r="D176" s="71" t="s">
        <v>67</v>
      </c>
      <c r="E176" s="72">
        <v>37946</v>
      </c>
      <c r="F176" s="2" t="s">
        <v>54</v>
      </c>
      <c r="G176" s="2" t="s">
        <v>59</v>
      </c>
      <c r="H176" s="71" t="s">
        <v>44</v>
      </c>
      <c r="I176" s="71" t="s">
        <v>53</v>
      </c>
      <c r="J176" s="19"/>
      <c r="L176" s="69"/>
    </row>
    <row r="177" spans="1:12" hidden="1" x14ac:dyDescent="0.25">
      <c r="A177" s="2">
        <v>1681</v>
      </c>
      <c r="B177" s="2">
        <v>104146</v>
      </c>
      <c r="C177" s="2" t="s">
        <v>259</v>
      </c>
      <c r="D177" s="71" t="s">
        <v>62</v>
      </c>
      <c r="E177" s="72">
        <v>37845</v>
      </c>
      <c r="F177" s="2" t="s">
        <v>54</v>
      </c>
      <c r="G177" s="2" t="s">
        <v>59</v>
      </c>
      <c r="H177" s="71" t="s">
        <v>44</v>
      </c>
      <c r="I177" s="71" t="s">
        <v>53</v>
      </c>
      <c r="J177" s="19"/>
      <c r="L177" s="69"/>
    </row>
    <row r="178" spans="1:12" hidden="1" x14ac:dyDescent="0.25">
      <c r="A178" s="2">
        <v>1683</v>
      </c>
      <c r="B178" s="2">
        <v>103162</v>
      </c>
      <c r="C178" s="2" t="s">
        <v>259</v>
      </c>
      <c r="D178" s="71" t="s">
        <v>155</v>
      </c>
      <c r="E178" s="72">
        <v>37744</v>
      </c>
      <c r="F178" s="2" t="s">
        <v>54</v>
      </c>
      <c r="G178" s="2" t="s">
        <v>59</v>
      </c>
      <c r="H178" s="71" t="s">
        <v>43</v>
      </c>
      <c r="I178" s="71" t="s">
        <v>53</v>
      </c>
      <c r="J178" s="19"/>
      <c r="L178" s="69"/>
    </row>
    <row r="179" spans="1:12" hidden="1" x14ac:dyDescent="0.25">
      <c r="A179" s="2">
        <v>1687</v>
      </c>
      <c r="B179" s="2">
        <v>103376</v>
      </c>
      <c r="C179" s="2" t="s">
        <v>259</v>
      </c>
      <c r="D179" s="71" t="s">
        <v>183</v>
      </c>
      <c r="E179" s="72">
        <v>37857</v>
      </c>
      <c r="F179" s="2" t="s">
        <v>54</v>
      </c>
      <c r="G179" s="2" t="s">
        <v>59</v>
      </c>
      <c r="H179" s="71" t="s">
        <v>45</v>
      </c>
      <c r="I179" s="71" t="s">
        <v>53</v>
      </c>
      <c r="J179" s="19"/>
      <c r="L179" s="69"/>
    </row>
    <row r="180" spans="1:12" hidden="1" x14ac:dyDescent="0.25">
      <c r="A180" s="2">
        <v>1728</v>
      </c>
      <c r="B180" s="2">
        <v>104633</v>
      </c>
      <c r="C180" s="2" t="s">
        <v>259</v>
      </c>
      <c r="D180" s="71" t="s">
        <v>251</v>
      </c>
      <c r="E180" s="73">
        <v>37585</v>
      </c>
      <c r="F180" s="74" t="s">
        <v>54</v>
      </c>
      <c r="G180" s="73">
        <v>43463</v>
      </c>
      <c r="H180" s="71" t="s">
        <v>46</v>
      </c>
      <c r="I180" s="71" t="s">
        <v>53</v>
      </c>
      <c r="J180" s="60"/>
      <c r="L180" s="69"/>
    </row>
    <row r="181" spans="1:12" hidden="1" x14ac:dyDescent="0.25">
      <c r="A181" s="2">
        <v>5301</v>
      </c>
      <c r="B181" s="2">
        <v>103164</v>
      </c>
      <c r="C181" s="2" t="s">
        <v>256</v>
      </c>
      <c r="D181" s="71" t="s">
        <v>152</v>
      </c>
      <c r="E181" s="72">
        <v>39979</v>
      </c>
      <c r="F181" s="2" t="s">
        <v>54</v>
      </c>
      <c r="G181" s="2" t="s">
        <v>59</v>
      </c>
      <c r="H181" s="71" t="s">
        <v>43</v>
      </c>
      <c r="I181" s="71" t="s">
        <v>53</v>
      </c>
      <c r="J181" s="19"/>
      <c r="L181" s="69"/>
    </row>
    <row r="182" spans="1:12" x14ac:dyDescent="0.25">
      <c r="A182" s="19">
        <v>5308</v>
      </c>
      <c r="B182" s="19"/>
      <c r="C182" s="2" t="s">
        <v>255</v>
      </c>
      <c r="D182" s="57" t="s">
        <v>50</v>
      </c>
      <c r="E182" s="58">
        <v>40726</v>
      </c>
      <c r="F182" s="19" t="s">
        <v>54</v>
      </c>
      <c r="G182" s="19"/>
      <c r="H182" s="21" t="s">
        <v>56</v>
      </c>
      <c r="I182" s="21" t="s">
        <v>264</v>
      </c>
      <c r="J182" s="117">
        <v>2.5</v>
      </c>
      <c r="L182" s="69"/>
    </row>
    <row r="183" spans="1:12" hidden="1" x14ac:dyDescent="0.25">
      <c r="A183" s="2">
        <v>5309</v>
      </c>
      <c r="B183" s="2">
        <v>104694</v>
      </c>
      <c r="C183" s="2" t="s">
        <v>258</v>
      </c>
      <c r="D183" s="83" t="s">
        <v>240</v>
      </c>
      <c r="E183" s="73">
        <v>38614</v>
      </c>
      <c r="F183" s="74" t="s">
        <v>54</v>
      </c>
      <c r="G183" s="73">
        <v>43413</v>
      </c>
      <c r="H183" s="71" t="s">
        <v>46</v>
      </c>
      <c r="I183" s="71" t="s">
        <v>53</v>
      </c>
      <c r="J183" s="19"/>
      <c r="L183" s="69"/>
    </row>
    <row r="184" spans="1:12" hidden="1" x14ac:dyDescent="0.25">
      <c r="A184" s="2">
        <v>5311</v>
      </c>
      <c r="B184" s="2">
        <v>102469</v>
      </c>
      <c r="C184" s="2" t="s">
        <v>256</v>
      </c>
      <c r="D184" s="71" t="s">
        <v>163</v>
      </c>
      <c r="E184" s="72">
        <v>39550</v>
      </c>
      <c r="F184" s="2" t="s">
        <v>54</v>
      </c>
      <c r="G184" s="2" t="s">
        <v>59</v>
      </c>
      <c r="H184" s="71" t="s">
        <v>43</v>
      </c>
      <c r="I184" s="71" t="s">
        <v>53</v>
      </c>
      <c r="J184" s="19"/>
      <c r="L184" s="69"/>
    </row>
    <row r="185" spans="1:12" hidden="1" x14ac:dyDescent="0.25">
      <c r="A185" s="2">
        <v>5315</v>
      </c>
      <c r="B185" s="2"/>
      <c r="C185" s="2" t="s">
        <v>258</v>
      </c>
      <c r="D185" s="71" t="s">
        <v>88</v>
      </c>
      <c r="E185" s="72">
        <v>38244</v>
      </c>
      <c r="F185" s="2" t="s">
        <v>54</v>
      </c>
      <c r="G185" s="2" t="s">
        <v>66</v>
      </c>
      <c r="H185" s="71" t="s">
        <v>202</v>
      </c>
      <c r="I185" s="71" t="s">
        <v>264</v>
      </c>
      <c r="J185" s="117">
        <v>2.5</v>
      </c>
      <c r="L185" s="69"/>
    </row>
    <row r="186" spans="1:12" hidden="1" x14ac:dyDescent="0.25">
      <c r="A186" s="2">
        <v>5316</v>
      </c>
      <c r="B186" s="2"/>
      <c r="C186" s="2" t="s">
        <v>258</v>
      </c>
      <c r="D186" s="71" t="s">
        <v>89</v>
      </c>
      <c r="E186" s="72">
        <v>38244</v>
      </c>
      <c r="F186" s="2" t="s">
        <v>54</v>
      </c>
      <c r="G186" s="2" t="s">
        <v>66</v>
      </c>
      <c r="H186" s="71" t="s">
        <v>202</v>
      </c>
      <c r="I186" s="71" t="s">
        <v>264</v>
      </c>
      <c r="J186" s="117">
        <v>2.5</v>
      </c>
      <c r="L186" s="69"/>
    </row>
    <row r="187" spans="1:12" hidden="1" x14ac:dyDescent="0.25">
      <c r="A187" s="2">
        <v>5317</v>
      </c>
      <c r="B187" s="2">
        <v>105995</v>
      </c>
      <c r="C187" s="2" t="s">
        <v>255</v>
      </c>
      <c r="D187" s="71" t="s">
        <v>93</v>
      </c>
      <c r="E187" s="72">
        <v>40574</v>
      </c>
      <c r="F187" s="2" t="s">
        <v>54</v>
      </c>
      <c r="G187" s="2" t="s">
        <v>59</v>
      </c>
      <c r="H187" s="71" t="s">
        <v>42</v>
      </c>
      <c r="I187" s="71" t="s">
        <v>53</v>
      </c>
      <c r="J187" s="19"/>
      <c r="L187" s="69"/>
    </row>
    <row r="188" spans="1:12" hidden="1" x14ac:dyDescent="0.25">
      <c r="A188" s="2">
        <v>5320</v>
      </c>
      <c r="B188" s="2">
        <v>104166</v>
      </c>
      <c r="C188" s="2" t="s">
        <v>256</v>
      </c>
      <c r="D188" s="71" t="s">
        <v>102</v>
      </c>
      <c r="E188" s="72">
        <v>40016</v>
      </c>
      <c r="F188" s="2" t="s">
        <v>54</v>
      </c>
      <c r="G188" s="2" t="s">
        <v>59</v>
      </c>
      <c r="H188" s="71" t="s">
        <v>45</v>
      </c>
      <c r="I188" s="71" t="s">
        <v>53</v>
      </c>
      <c r="J188" s="19"/>
      <c r="L188" s="69"/>
    </row>
    <row r="189" spans="1:12" hidden="1" x14ac:dyDescent="0.25">
      <c r="A189" s="19">
        <v>5322</v>
      </c>
      <c r="B189" s="19"/>
      <c r="C189" s="2" t="s">
        <v>256</v>
      </c>
      <c r="D189" s="57" t="s">
        <v>51</v>
      </c>
      <c r="E189" s="59">
        <v>40139</v>
      </c>
      <c r="F189" s="19" t="s">
        <v>53</v>
      </c>
      <c r="G189" s="19"/>
      <c r="H189" s="21" t="s">
        <v>57</v>
      </c>
      <c r="I189" s="21" t="s">
        <v>264</v>
      </c>
      <c r="J189" s="119">
        <v>2.5</v>
      </c>
      <c r="L189" s="69"/>
    </row>
    <row r="190" spans="1:12" hidden="1" x14ac:dyDescent="0.25">
      <c r="A190" s="2">
        <v>5325</v>
      </c>
      <c r="B190" s="2">
        <v>100754</v>
      </c>
      <c r="C190" s="2" t="s">
        <v>259</v>
      </c>
      <c r="D190" s="71" t="s">
        <v>254</v>
      </c>
      <c r="E190" s="73">
        <v>37341</v>
      </c>
      <c r="F190" s="74" t="s">
        <v>53</v>
      </c>
      <c r="G190" s="73">
        <v>43502</v>
      </c>
      <c r="H190" s="71" t="s">
        <v>46</v>
      </c>
      <c r="I190" s="71" t="s">
        <v>53</v>
      </c>
      <c r="J190" s="19"/>
      <c r="L190" s="69"/>
    </row>
    <row r="191" spans="1:12" hidden="1" x14ac:dyDescent="0.25">
      <c r="A191" s="19">
        <v>5326</v>
      </c>
      <c r="B191" s="19"/>
      <c r="C191" s="2" t="s">
        <v>258</v>
      </c>
      <c r="D191" s="40" t="s">
        <v>52</v>
      </c>
      <c r="E191" s="59">
        <v>38079</v>
      </c>
      <c r="F191" s="19" t="s">
        <v>53</v>
      </c>
      <c r="G191" s="39"/>
      <c r="H191" s="40" t="s">
        <v>55</v>
      </c>
      <c r="I191" s="40" t="s">
        <v>264</v>
      </c>
      <c r="J191" s="117" t="s">
        <v>276</v>
      </c>
      <c r="L191" s="69"/>
    </row>
    <row r="192" spans="1:12" hidden="1" x14ac:dyDescent="0.25">
      <c r="A192" s="2"/>
      <c r="B192" s="2"/>
      <c r="C192" s="2" t="s">
        <v>258</v>
      </c>
      <c r="D192" s="71" t="s">
        <v>71</v>
      </c>
      <c r="E192" s="72">
        <v>38008</v>
      </c>
      <c r="F192" s="2" t="s">
        <v>53</v>
      </c>
      <c r="G192" s="2" t="s">
        <v>66</v>
      </c>
      <c r="H192" s="71" t="s">
        <v>201</v>
      </c>
      <c r="I192" s="71" t="s">
        <v>264</v>
      </c>
      <c r="J192" s="60">
        <v>2.5</v>
      </c>
      <c r="L192" s="68"/>
    </row>
    <row r="193" spans="1:12" hidden="1" x14ac:dyDescent="0.25">
      <c r="A193" s="2"/>
      <c r="B193" s="2"/>
      <c r="C193" s="2" t="s">
        <v>257</v>
      </c>
      <c r="D193" s="71" t="s">
        <v>74</v>
      </c>
      <c r="E193" s="72">
        <v>39355</v>
      </c>
      <c r="F193" s="2" t="s">
        <v>53</v>
      </c>
      <c r="G193" s="2" t="s">
        <v>59</v>
      </c>
      <c r="H193" s="71" t="s">
        <v>201</v>
      </c>
      <c r="I193" s="71" t="s">
        <v>264</v>
      </c>
      <c r="J193" s="60">
        <v>2.5</v>
      </c>
    </row>
    <row r="194" spans="1:12" hidden="1" x14ac:dyDescent="0.25">
      <c r="A194" s="2"/>
      <c r="B194" s="2"/>
      <c r="C194" s="2" t="s">
        <v>259</v>
      </c>
      <c r="D194" s="71" t="s">
        <v>75</v>
      </c>
      <c r="E194" s="72">
        <v>37728</v>
      </c>
      <c r="F194" s="2" t="s">
        <v>53</v>
      </c>
      <c r="G194" s="2" t="s">
        <v>59</v>
      </c>
      <c r="H194" s="71" t="s">
        <v>201</v>
      </c>
      <c r="I194" s="71" t="s">
        <v>264</v>
      </c>
      <c r="J194" s="60">
        <v>2.5</v>
      </c>
    </row>
    <row r="195" spans="1:12" hidden="1" x14ac:dyDescent="0.25">
      <c r="A195" s="2"/>
      <c r="B195" s="2"/>
      <c r="C195" s="2" t="s">
        <v>257</v>
      </c>
      <c r="D195" s="71" t="s">
        <v>76</v>
      </c>
      <c r="E195" s="72">
        <v>39248</v>
      </c>
      <c r="F195" s="2" t="s">
        <v>53</v>
      </c>
      <c r="G195" s="2" t="s">
        <v>59</v>
      </c>
      <c r="H195" s="71" t="s">
        <v>201</v>
      </c>
      <c r="I195" s="71" t="s">
        <v>264</v>
      </c>
      <c r="J195" s="60">
        <v>2.5</v>
      </c>
    </row>
    <row r="196" spans="1:12" ht="16.899999999999999" hidden="1" customHeight="1" x14ac:dyDescent="0.25">
      <c r="A196" s="2"/>
      <c r="B196" s="2"/>
      <c r="C196" s="2" t="s">
        <v>256</v>
      </c>
      <c r="D196" s="71" t="s">
        <v>81</v>
      </c>
      <c r="E196" s="72">
        <v>39612</v>
      </c>
      <c r="F196" s="2" t="s">
        <v>54</v>
      </c>
      <c r="G196" s="2" t="s">
        <v>59</v>
      </c>
      <c r="H196" s="71" t="s">
        <v>201</v>
      </c>
      <c r="I196" s="71" t="s">
        <v>264</v>
      </c>
      <c r="J196" s="60">
        <v>2.5</v>
      </c>
    </row>
    <row r="197" spans="1:12" ht="16.899999999999999" customHeight="1" thickBot="1" x14ac:dyDescent="0.3">
      <c r="A197" s="89"/>
      <c r="B197" s="89"/>
      <c r="C197" s="120"/>
      <c r="D197" s="121"/>
      <c r="E197" s="122"/>
      <c r="F197" s="131"/>
      <c r="G197" s="122"/>
      <c r="H197" s="121"/>
      <c r="I197" s="121"/>
      <c r="J197" s="123"/>
    </row>
    <row r="198" spans="1:12" x14ac:dyDescent="0.25">
      <c r="A198" s="127">
        <v>1654</v>
      </c>
      <c r="B198" s="81">
        <v>104766</v>
      </c>
      <c r="C198" s="128" t="s">
        <v>259</v>
      </c>
      <c r="D198" s="129" t="s">
        <v>267</v>
      </c>
      <c r="E198" s="130"/>
      <c r="F198" s="82" t="s">
        <v>54</v>
      </c>
      <c r="G198" s="129"/>
      <c r="H198" s="129" t="s">
        <v>40</v>
      </c>
      <c r="I198" s="136" t="s">
        <v>53</v>
      </c>
      <c r="J198" s="137">
        <v>5</v>
      </c>
    </row>
    <row r="199" spans="1:12" x14ac:dyDescent="0.25">
      <c r="A199" s="132">
        <v>5319</v>
      </c>
      <c r="B199" s="132"/>
      <c r="C199" s="120" t="s">
        <v>255</v>
      </c>
      <c r="D199" s="133" t="s">
        <v>268</v>
      </c>
      <c r="E199" s="132"/>
      <c r="F199" s="132" t="s">
        <v>53</v>
      </c>
      <c r="G199" s="132"/>
      <c r="H199" s="134" t="s">
        <v>273</v>
      </c>
      <c r="I199" s="134" t="s">
        <v>264</v>
      </c>
      <c r="J199" s="135">
        <v>7.5</v>
      </c>
      <c r="L199" s="118"/>
    </row>
    <row r="200" spans="1:12" x14ac:dyDescent="0.25">
      <c r="A200" s="74">
        <v>134</v>
      </c>
      <c r="B200" s="71">
        <v>104164</v>
      </c>
      <c r="C200" s="2" t="s">
        <v>255</v>
      </c>
      <c r="D200" s="71" t="s">
        <v>269</v>
      </c>
      <c r="E200" s="124">
        <v>40261</v>
      </c>
      <c r="F200" s="72" t="s">
        <v>54</v>
      </c>
      <c r="G200" s="71"/>
      <c r="H200" s="71" t="s">
        <v>45</v>
      </c>
      <c r="I200" s="125" t="s">
        <v>53</v>
      </c>
      <c r="J200" s="126">
        <v>5</v>
      </c>
    </row>
    <row r="201" spans="1:12" x14ac:dyDescent="0.25">
      <c r="A201" s="19">
        <v>594</v>
      </c>
      <c r="B201" s="19"/>
      <c r="C201" s="19" t="s">
        <v>257</v>
      </c>
      <c r="D201" s="21" t="s">
        <v>270</v>
      </c>
      <c r="E201" s="19"/>
      <c r="F201" s="19" t="s">
        <v>54</v>
      </c>
      <c r="G201" s="19"/>
      <c r="H201" s="125" t="s">
        <v>274</v>
      </c>
      <c r="I201" s="125" t="s">
        <v>264</v>
      </c>
      <c r="J201" s="19"/>
    </row>
    <row r="202" spans="1:12" x14ac:dyDescent="0.25">
      <c r="A202" s="19">
        <v>5324</v>
      </c>
      <c r="B202" s="19"/>
      <c r="C202" s="19" t="s">
        <v>257</v>
      </c>
      <c r="D202" s="21" t="s">
        <v>271</v>
      </c>
      <c r="E202" s="19"/>
      <c r="F202" s="19" t="s">
        <v>54</v>
      </c>
      <c r="G202" s="19"/>
      <c r="H202" s="125" t="s">
        <v>272</v>
      </c>
      <c r="I202" s="125" t="s">
        <v>264</v>
      </c>
      <c r="J202" s="126">
        <v>7.5</v>
      </c>
    </row>
  </sheetData>
  <autoFilter ref="A1:J196">
    <filterColumn colId="3">
      <filters>
        <filter val="Pedro Pereira Oliveira"/>
      </filters>
    </filterColumn>
    <sortState ref="A2:J196">
      <sortCondition ref="A1:A196"/>
    </sortState>
  </autoFilter>
  <sortState ref="A2:J197">
    <sortCondition descending="1" ref="E2:E197"/>
  </sortState>
  <mergeCells count="22">
    <mergeCell ref="M10:M12"/>
    <mergeCell ref="M14:M16"/>
    <mergeCell ref="M17:M19"/>
    <mergeCell ref="M22:M24"/>
    <mergeCell ref="M27:M29"/>
    <mergeCell ref="L139:L140"/>
    <mergeCell ref="M139:M140"/>
    <mergeCell ref="N139:N140"/>
    <mergeCell ref="O139:O140"/>
    <mergeCell ref="P139:P140"/>
    <mergeCell ref="N141:N142"/>
    <mergeCell ref="O141:O142"/>
    <mergeCell ref="P141:P142"/>
    <mergeCell ref="N143:N144"/>
    <mergeCell ref="O143:O144"/>
    <mergeCell ref="P143:P144"/>
    <mergeCell ref="N147:N148"/>
    <mergeCell ref="O147:O148"/>
    <mergeCell ref="P147:P148"/>
    <mergeCell ref="N150:N151"/>
    <mergeCell ref="O150:O151"/>
    <mergeCell ref="P150:P151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25" firstPageNumber="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B265"/>
  <sheetViews>
    <sheetView view="pageBreakPreview" topLeftCell="A52" zoomScale="85" zoomScaleNormal="100" zoomScaleSheetLayoutView="85" workbookViewId="0">
      <selection activeCell="G34" sqref="G34"/>
    </sheetView>
  </sheetViews>
  <sheetFormatPr defaultColWidth="9.140625" defaultRowHeight="15.75" x14ac:dyDescent="0.25"/>
  <cols>
    <col min="1" max="1" width="5.28515625" style="9"/>
    <col min="2" max="2" width="7.7109375" style="32"/>
    <col min="3" max="3" width="7.7109375" style="9"/>
    <col min="4" max="4" width="8.140625" style="9" customWidth="1"/>
    <col min="5" max="5" width="47.7109375" style="9" customWidth="1"/>
    <col min="6" max="6" width="8.140625" style="9" bestFit="1" customWidth="1"/>
    <col min="7" max="7" width="46.7109375" style="9" customWidth="1"/>
    <col min="8" max="9" width="9" style="9"/>
    <col min="10" max="10" width="8.7109375" style="9" customWidth="1"/>
    <col min="11" max="1016" width="9" style="9"/>
    <col min="1017" max="16384" width="9.140625" style="16"/>
  </cols>
  <sheetData>
    <row r="1" spans="1:7" ht="18" customHeight="1" x14ac:dyDescent="0.25">
      <c r="B1" s="94"/>
      <c r="C1" s="115"/>
      <c r="D1" s="115"/>
      <c r="E1" s="115"/>
      <c r="F1" s="115"/>
      <c r="G1" s="115"/>
    </row>
    <row r="2" spans="1:7" ht="28.9" customHeight="1" x14ac:dyDescent="0.25">
      <c r="B2" s="94"/>
      <c r="C2" s="116"/>
      <c r="D2" s="116"/>
      <c r="E2" s="116"/>
      <c r="F2" s="116"/>
      <c r="G2" s="116"/>
    </row>
    <row r="3" spans="1:7" ht="18" customHeight="1" x14ac:dyDescent="0.25">
      <c r="A3" s="6"/>
      <c r="B3" s="28"/>
      <c r="C3" s="6"/>
      <c r="D3" s="6"/>
      <c r="E3" s="6"/>
      <c r="F3" s="10"/>
    </row>
    <row r="4" spans="1:7" ht="18" customHeight="1" x14ac:dyDescent="0.25">
      <c r="A4" s="33" t="s">
        <v>8</v>
      </c>
      <c r="B4" s="33"/>
      <c r="C4" s="33"/>
      <c r="D4" s="33"/>
      <c r="E4" s="33"/>
      <c r="F4" s="33"/>
      <c r="G4" s="33"/>
    </row>
    <row r="5" spans="1:7" ht="18" customHeight="1" x14ac:dyDescent="0.25">
      <c r="A5" s="7" t="s">
        <v>9</v>
      </c>
      <c r="B5" s="29" t="s">
        <v>10</v>
      </c>
      <c r="C5" s="7" t="s">
        <v>1</v>
      </c>
      <c r="D5" s="7" t="s">
        <v>2</v>
      </c>
      <c r="E5" s="7" t="s">
        <v>3</v>
      </c>
      <c r="F5" s="7" t="s">
        <v>5</v>
      </c>
      <c r="G5" s="7" t="s">
        <v>7</v>
      </c>
    </row>
    <row r="6" spans="1:7" ht="18" customHeight="1" x14ac:dyDescent="0.25">
      <c r="A6" s="3">
        <v>1</v>
      </c>
      <c r="B6" s="2">
        <v>17</v>
      </c>
      <c r="C6" s="3">
        <f>IFERROR((VLOOKUP(B6,INSCRITOS!A:B,2,0)),"")</f>
        <v>104701</v>
      </c>
      <c r="D6" s="3" t="str">
        <f>IFERROR((VLOOKUP(B6,INSCRITOS!A:C,3,0)),"")</f>
        <v>BEN</v>
      </c>
      <c r="E6" s="8" t="str">
        <f>IFERROR((VLOOKUP(B6,INSCRITOS!A:D,4,0)),"")</f>
        <v>Pedro Rasquilho</v>
      </c>
      <c r="F6" s="3" t="str">
        <f>IFERROR((VLOOKUP(B6,INSCRITOS!A:F,6,0)),"")</f>
        <v>M</v>
      </c>
      <c r="G6" s="8" t="str">
        <f>IFERROR((VLOOKUP(B6,INSCRITOS!A:H,8,0)),"")</f>
        <v>Alhandra Sporting Club</v>
      </c>
    </row>
    <row r="7" spans="1:7" ht="18" customHeight="1" x14ac:dyDescent="0.25">
      <c r="A7" s="3">
        <v>2</v>
      </c>
      <c r="B7" s="2">
        <v>246</v>
      </c>
      <c r="C7" s="3">
        <f>IFERROR((VLOOKUP(B7,INSCRITOS!A:B,2,0)),"")</f>
        <v>104198</v>
      </c>
      <c r="D7" s="3" t="str">
        <f>IFERROR((VLOOKUP(B7,INSCRITOS!A:C,3,0)),"")</f>
        <v>BEN</v>
      </c>
      <c r="E7" s="8" t="str">
        <f>IFERROR((VLOOKUP(B7,INSCRITOS!A:D,4,0)),"")</f>
        <v>Tiago Ferreira</v>
      </c>
      <c r="F7" s="3" t="str">
        <f>IFERROR((VLOOKUP(B7,INSCRITOS!A:F,6,0)),"")</f>
        <v>M</v>
      </c>
      <c r="G7" s="8" t="str">
        <f>IFERROR((VLOOKUP(B7,INSCRITOS!A:H,8,0)),"")</f>
        <v>Sport Lisboa e Benfica</v>
      </c>
    </row>
    <row r="8" spans="1:7" ht="18" customHeight="1" x14ac:dyDescent="0.25">
      <c r="A8" s="3">
        <v>3</v>
      </c>
      <c r="B8" s="2">
        <v>458</v>
      </c>
      <c r="C8" s="3">
        <f>IFERROR((VLOOKUP(B8,INSCRITOS!A:B,2,0)),"")</f>
        <v>105037</v>
      </c>
      <c r="D8" s="3" t="str">
        <f>IFERROR((VLOOKUP(B8,INSCRITOS!A:C,3,0)),"")</f>
        <v>BEN</v>
      </c>
      <c r="E8" s="8" t="str">
        <f>IFERROR((VLOOKUP(B8,INSCRITOS!A:D,4,0)),"")</f>
        <v>João Pinhão</v>
      </c>
      <c r="F8" s="3" t="str">
        <f>IFERROR((VLOOKUP(B8,INSCRITOS!A:F,6,0)),"")</f>
        <v>M</v>
      </c>
      <c r="G8" s="8" t="str">
        <f>IFERROR((VLOOKUP(B8,INSCRITOS!A:H,8,0)),"")</f>
        <v>SFRAA TRIATLO</v>
      </c>
    </row>
    <row r="9" spans="1:7" ht="18" customHeight="1" x14ac:dyDescent="0.25">
      <c r="A9" s="3">
        <v>4</v>
      </c>
      <c r="B9" s="2">
        <v>635</v>
      </c>
      <c r="C9" s="3">
        <f>IFERROR((VLOOKUP(B9,INSCRITOS!A:B,2,0)),"")</f>
        <v>105428</v>
      </c>
      <c r="D9" s="3" t="str">
        <f>IFERROR((VLOOKUP(B9,INSCRITOS!A:C,3,0)),"")</f>
        <v>BEN</v>
      </c>
      <c r="E9" s="8" t="str">
        <f>IFERROR((VLOOKUP(B9,INSCRITOS!A:D,4,0)),"")</f>
        <v>Daniel Baço</v>
      </c>
      <c r="F9" s="3" t="str">
        <f>IFERROR((VLOOKUP(B9,INSCRITOS!A:F,6,0)),"")</f>
        <v>M</v>
      </c>
      <c r="G9" s="8" t="str">
        <f>IFERROR((VLOOKUP(B9,INSCRITOS!A:H,8,0)),"")</f>
        <v>CNCVG</v>
      </c>
    </row>
    <row r="10" spans="1:7" ht="18" customHeight="1" x14ac:dyDescent="0.25">
      <c r="A10" s="3">
        <v>5</v>
      </c>
      <c r="B10" s="2">
        <v>852</v>
      </c>
      <c r="C10" s="3">
        <f>IFERROR((VLOOKUP(B10,INSCRITOS!A:B,2,0)),"")</f>
        <v>104632</v>
      </c>
      <c r="D10" s="3" t="str">
        <f>IFERROR((VLOOKUP(B10,INSCRITOS!A:C,3,0)),"")</f>
        <v>BEN</v>
      </c>
      <c r="E10" s="8" t="str">
        <f>IFERROR((VLOOKUP(B10,INSCRITOS!A:D,4,0)),"")</f>
        <v>Luiz Viriato</v>
      </c>
      <c r="F10" s="3" t="str">
        <f>IFERROR((VLOOKUP(B10,INSCRITOS!A:F,6,0)),"")</f>
        <v>M</v>
      </c>
      <c r="G10" s="8" t="str">
        <f>IFERROR((VLOOKUP(B10,INSCRITOS!A:H,8,0)),"")</f>
        <v>Sport Lisboa e Benfica</v>
      </c>
    </row>
    <row r="11" spans="1:7" ht="18" customHeight="1" x14ac:dyDescent="0.25">
      <c r="A11" s="3">
        <v>6</v>
      </c>
      <c r="B11" s="2">
        <v>916</v>
      </c>
      <c r="C11" s="3">
        <f>IFERROR((VLOOKUP(B11,INSCRITOS!A:B,2,0)),"")</f>
        <v>104683</v>
      </c>
      <c r="D11" s="3" t="str">
        <f>IFERROR((VLOOKUP(B11,INSCRITOS!A:C,3,0)),"")</f>
        <v>BEN</v>
      </c>
      <c r="E11" s="8" t="str">
        <f>IFERROR((VLOOKUP(B11,INSCRITOS!A:D,4,0)),"")</f>
        <v>Santiago Pereira Gaspar</v>
      </c>
      <c r="F11" s="3" t="str">
        <f>IFERROR((VLOOKUP(B11,INSCRITOS!A:F,6,0)),"")</f>
        <v>M</v>
      </c>
      <c r="G11" s="8" t="str">
        <f>IFERROR((VLOOKUP(B11,INSCRITOS!A:H,8,0)),"")</f>
        <v>Alhandra Sporting Club</v>
      </c>
    </row>
    <row r="12" spans="1:7" ht="18" customHeight="1" x14ac:dyDescent="0.25">
      <c r="A12" s="3">
        <v>7</v>
      </c>
      <c r="B12" s="2">
        <v>977</v>
      </c>
      <c r="C12" s="3">
        <f>IFERROR((VLOOKUP(B12,INSCRITOS!A:B,2,0)),"")</f>
        <v>104696</v>
      </c>
      <c r="D12" s="3" t="str">
        <f>IFERROR((VLOOKUP(B12,INSCRITOS!A:C,3,0)),"")</f>
        <v>BEN</v>
      </c>
      <c r="E12" s="8" t="str">
        <f>IFERROR((VLOOKUP(B12,INSCRITOS!A:D,4,0)),"")</f>
        <v>André Martins</v>
      </c>
      <c r="F12" s="3" t="str">
        <f>IFERROR((VLOOKUP(B12,INSCRITOS!A:F,6,0)),"")</f>
        <v>M</v>
      </c>
      <c r="G12" s="8" t="str">
        <f>IFERROR((VLOOKUP(B12,INSCRITOS!A:H,8,0)),"")</f>
        <v>Sport Lisboa e Benfica</v>
      </c>
    </row>
    <row r="13" spans="1:7" ht="18" customHeight="1" x14ac:dyDescent="0.25">
      <c r="A13" s="3">
        <v>8</v>
      </c>
      <c r="B13" s="2">
        <v>989</v>
      </c>
      <c r="C13" s="3">
        <f>IFERROR((VLOOKUP(B13,INSCRITOS!A:B,2,0)),"")</f>
        <v>104077</v>
      </c>
      <c r="D13" s="3" t="str">
        <f>IFERROR((VLOOKUP(B13,INSCRITOS!A:C,3,0)),"")</f>
        <v>BEN</v>
      </c>
      <c r="E13" s="8" t="str">
        <f>IFERROR((VLOOKUP(B13,INSCRITOS!A:D,4,0)),"")</f>
        <v>Miguel Nunes</v>
      </c>
      <c r="F13" s="3" t="str">
        <f>IFERROR((VLOOKUP(B13,INSCRITOS!A:F,6,0)),"")</f>
        <v>M</v>
      </c>
      <c r="G13" s="8" t="str">
        <f>IFERROR((VLOOKUP(B13,INSCRITOS!A:H,8,0)),"")</f>
        <v>Alhandra Sporting Club</v>
      </c>
    </row>
    <row r="14" spans="1:7" ht="18" customHeight="1" x14ac:dyDescent="0.25">
      <c r="A14" s="3">
        <v>9</v>
      </c>
      <c r="B14" s="2">
        <v>1044</v>
      </c>
      <c r="C14" s="3">
        <f>IFERROR((VLOOKUP(B14,INSCRITOS!A:B,2,0)),"")</f>
        <v>104689</v>
      </c>
      <c r="D14" s="3" t="str">
        <f>IFERROR((VLOOKUP(B14,INSCRITOS!A:C,3,0)),"")</f>
        <v>BEN</v>
      </c>
      <c r="E14" s="8" t="str">
        <f>IFERROR((VLOOKUP(B14,INSCRITOS!A:D,4,0)),"")</f>
        <v>Santiago Santos</v>
      </c>
      <c r="F14" s="3" t="str">
        <f>IFERROR((VLOOKUP(B14,INSCRITOS!A:F,6,0)),"")</f>
        <v>M</v>
      </c>
      <c r="G14" s="8" t="str">
        <f>IFERROR((VLOOKUP(B14,INSCRITOS!A:H,8,0)),"")</f>
        <v>Sport Lisboa e Benfica</v>
      </c>
    </row>
    <row r="15" spans="1:7" ht="18" customHeight="1" x14ac:dyDescent="0.25">
      <c r="A15" s="3">
        <v>10</v>
      </c>
      <c r="B15" s="2">
        <v>1059</v>
      </c>
      <c r="C15" s="3">
        <f>IFERROR((VLOOKUP(B15,INSCRITOS!A:B,2,0)),"")</f>
        <v>105809</v>
      </c>
      <c r="D15" s="3" t="str">
        <f>IFERROR((VLOOKUP(B15,INSCRITOS!A:C,3,0)),"")</f>
        <v>BEN</v>
      </c>
      <c r="E15" s="8" t="str">
        <f>IFERROR((VLOOKUP(B15,INSCRITOS!A:D,4,0)),"")</f>
        <v>Sebastian Pacheco</v>
      </c>
      <c r="F15" s="3" t="str">
        <f>IFERROR((VLOOKUP(B15,INSCRITOS!A:F,6,0)),"")</f>
        <v>M</v>
      </c>
      <c r="G15" s="8" t="str">
        <f>IFERROR((VLOOKUP(B15,INSCRITOS!A:H,8,0)),"")</f>
        <v>Peniche A. C.</v>
      </c>
    </row>
    <row r="16" spans="1:7" ht="18" customHeight="1" x14ac:dyDescent="0.25">
      <c r="A16" s="3">
        <v>11</v>
      </c>
      <c r="B16" s="2">
        <v>1067</v>
      </c>
      <c r="C16" s="3">
        <f>IFERROR((VLOOKUP(B16,INSCRITOS!A:B,2,0)),"")</f>
        <v>105817</v>
      </c>
      <c r="D16" s="3" t="str">
        <f>IFERROR((VLOOKUP(B16,INSCRITOS!A:C,3,0)),"")</f>
        <v>BEN</v>
      </c>
      <c r="E16" s="8" t="str">
        <f>IFERROR((VLOOKUP(B16,INSCRITOS!A:D,4,0)),"")</f>
        <v>Miguel Vitorino</v>
      </c>
      <c r="F16" s="3" t="str">
        <f>IFERROR((VLOOKUP(B16,INSCRITOS!A:F,6,0)),"")</f>
        <v>M</v>
      </c>
      <c r="G16" s="8" t="str">
        <f>IFERROR((VLOOKUP(B16,INSCRITOS!A:H,8,0)),"")</f>
        <v>Alhandra Sporting Club</v>
      </c>
    </row>
    <row r="17" spans="1:1016" ht="18" customHeight="1" x14ac:dyDescent="0.25">
      <c r="A17" s="3">
        <v>12</v>
      </c>
      <c r="B17" s="2">
        <v>1080</v>
      </c>
      <c r="C17" s="3">
        <f>IFERROR((VLOOKUP(B17,INSCRITOS!A:B,2,0)),"")</f>
        <v>105848</v>
      </c>
      <c r="D17" s="3" t="str">
        <f>IFERROR((VLOOKUP(B17,INSCRITOS!A:C,3,0)),"")</f>
        <v>BEN</v>
      </c>
      <c r="E17" s="8" t="str">
        <f>IFERROR((VLOOKUP(B17,INSCRITOS!A:D,4,0)),"")</f>
        <v>Bernardo Miranda</v>
      </c>
      <c r="F17" s="3" t="str">
        <f>IFERROR((VLOOKUP(B17,INSCRITOS!A:F,6,0)),"")</f>
        <v>M</v>
      </c>
      <c r="G17" s="8" t="str">
        <f>IFERROR((VLOOKUP(B17,INSCRITOS!A:H,8,0)),"")</f>
        <v>Sport Lisboa e Benfica</v>
      </c>
    </row>
    <row r="18" spans="1:1016" ht="18" customHeight="1" x14ac:dyDescent="0.25">
      <c r="A18" s="3">
        <v>13</v>
      </c>
      <c r="B18" s="2">
        <v>1086</v>
      </c>
      <c r="C18" s="3">
        <f>IFERROR((VLOOKUP(B18,INSCRITOS!A:B,2,0)),"")</f>
        <v>105872</v>
      </c>
      <c r="D18" s="3" t="str">
        <f>IFERROR((VLOOKUP(B18,INSCRITOS!A:C,3,0)),"")</f>
        <v>BEN</v>
      </c>
      <c r="E18" s="8" t="str">
        <f>IFERROR((VLOOKUP(B18,INSCRITOS!A:D,4,0)),"")</f>
        <v>Rodrigo Gato</v>
      </c>
      <c r="F18" s="3" t="str">
        <f>IFERROR((VLOOKUP(B18,INSCRITOS!A:F,6,0)),"")</f>
        <v>M</v>
      </c>
      <c r="G18" s="8" t="str">
        <f>IFERROR((VLOOKUP(B18,INSCRITOS!A:H,8,0)),"")</f>
        <v>Clube de Natação da Amadora</v>
      </c>
    </row>
    <row r="19" spans="1:1016" ht="18" customHeight="1" x14ac:dyDescent="0.25">
      <c r="A19" s="3">
        <v>14</v>
      </c>
      <c r="B19" s="2">
        <v>1159</v>
      </c>
      <c r="C19" s="3" t="str">
        <f>IFERROR((VLOOKUP(B19,INSCRITOS!A:B,2,0)),"")</f>
        <v/>
      </c>
      <c r="D19" s="3" t="str">
        <f>IFERROR((VLOOKUP(B19,INSCRITOS!A:C,3,0)),"")</f>
        <v/>
      </c>
      <c r="E19" s="8" t="str">
        <f>IFERROR((VLOOKUP(B19,INSCRITOS!A:D,4,0)),"")</f>
        <v/>
      </c>
      <c r="F19" s="3" t="str">
        <f>IFERROR((VLOOKUP(B19,INSCRITOS!A:F,6,0)),"")</f>
        <v/>
      </c>
      <c r="G19" s="8" t="str">
        <f>IFERROR((VLOOKUP(B19,INSCRITOS!A:H,8,0)),"")</f>
        <v/>
      </c>
    </row>
    <row r="20" spans="1:1016" ht="18" customHeight="1" x14ac:dyDescent="0.25">
      <c r="A20" s="3">
        <v>15</v>
      </c>
      <c r="B20" s="2">
        <v>1223</v>
      </c>
      <c r="C20" s="3">
        <f>IFERROR((VLOOKUP(B20,INSCRITOS!A:B,2,0)),"")</f>
        <v>106093</v>
      </c>
      <c r="D20" s="3" t="str">
        <f>IFERROR((VLOOKUP(B20,INSCRITOS!A:C,3,0)),"")</f>
        <v>BEN</v>
      </c>
      <c r="E20" s="8" t="str">
        <f>IFERROR((VLOOKUP(B20,INSCRITOS!A:D,4,0)),"")</f>
        <v>Ary Mealha</v>
      </c>
      <c r="F20" s="3" t="str">
        <f>IFERROR((VLOOKUP(B20,INSCRITOS!A:F,6,0)),"")</f>
        <v>M</v>
      </c>
      <c r="G20" s="8" t="str">
        <f>IFERROR((VLOOKUP(B20,INSCRITOS!A:H,8,0)),"")</f>
        <v>Alhandra Sporting Club</v>
      </c>
    </row>
    <row r="21" spans="1:1016" ht="18" customHeight="1" x14ac:dyDescent="0.25">
      <c r="A21" s="3">
        <v>16</v>
      </c>
      <c r="B21" s="2">
        <v>1231</v>
      </c>
      <c r="C21" s="3">
        <f>IFERROR((VLOOKUP(B21,INSCRITOS!A:B,2,0)),"")</f>
        <v>106119</v>
      </c>
      <c r="D21" s="3" t="str">
        <f>IFERROR((VLOOKUP(B21,INSCRITOS!A:C,3,0)),"")</f>
        <v>BEN</v>
      </c>
      <c r="E21" s="8" t="str">
        <f>IFERROR((VLOOKUP(B21,INSCRITOS!A:D,4,0)),"")</f>
        <v>Ivan Fragoso</v>
      </c>
      <c r="F21" s="3" t="str">
        <f>IFERROR((VLOOKUP(B21,INSCRITOS!A:F,6,0)),"")</f>
        <v>M</v>
      </c>
      <c r="G21" s="8" t="str">
        <f>IFERROR((VLOOKUP(B21,INSCRITOS!A:H,8,0)),"")</f>
        <v>Associação Naval Amorense</v>
      </c>
    </row>
    <row r="22" spans="1:1016" ht="18" customHeight="1" x14ac:dyDescent="0.25">
      <c r="A22" s="3">
        <v>17</v>
      </c>
      <c r="B22" s="2">
        <v>1316</v>
      </c>
      <c r="C22" s="3">
        <f>IFERROR((VLOOKUP(B22,INSCRITOS!A:B,2,0)),"")</f>
        <v>105360</v>
      </c>
      <c r="D22" s="3" t="str">
        <f>IFERROR((VLOOKUP(B22,INSCRITOS!A:C,3,0)),"")</f>
        <v>BEN</v>
      </c>
      <c r="E22" s="8" t="str">
        <f>IFERROR((VLOOKUP(B22,INSCRITOS!A:D,4,0)),"")</f>
        <v>Diogo Ribeiro</v>
      </c>
      <c r="F22" s="3" t="str">
        <f>IFERROR((VLOOKUP(B22,INSCRITOS!A:F,6,0)),"")</f>
        <v>M</v>
      </c>
      <c r="G22" s="8" t="str">
        <f>IFERROR((VLOOKUP(B22,INSCRITOS!A:H,8,0)),"")</f>
        <v>Alhandra Sporting Club</v>
      </c>
    </row>
    <row r="23" spans="1:1016" ht="18" customHeight="1" x14ac:dyDescent="0.25">
      <c r="A23" s="3">
        <v>18</v>
      </c>
      <c r="B23" s="2">
        <v>1334</v>
      </c>
      <c r="C23" s="3">
        <f>IFERROR((VLOOKUP(B23,INSCRITOS!A:B,2,0)),"")</f>
        <v>105417</v>
      </c>
      <c r="D23" s="3" t="str">
        <f>IFERROR((VLOOKUP(B23,INSCRITOS!A:C,3,0)),"")</f>
        <v>BEN</v>
      </c>
      <c r="E23" s="8" t="str">
        <f>IFERROR((VLOOKUP(B23,INSCRITOS!A:D,4,0)),"")</f>
        <v>Diogo Pardal</v>
      </c>
      <c r="F23" s="3" t="str">
        <f>IFERROR((VLOOKUP(B23,INSCRITOS!A:F,6,0)),"")</f>
        <v>M</v>
      </c>
      <c r="G23" s="8" t="str">
        <f>IFERROR((VLOOKUP(B23,INSCRITOS!A:H,8,0)),"")</f>
        <v>Clube de Natação da Amadora</v>
      </c>
    </row>
    <row r="24" spans="1:1016" ht="18" customHeight="1" x14ac:dyDescent="0.25">
      <c r="A24" s="3">
        <v>19</v>
      </c>
      <c r="B24" s="2">
        <v>1369</v>
      </c>
      <c r="C24" s="3">
        <f>IFERROR((VLOOKUP(B24,INSCRITOS!A:B,2,0)),"")</f>
        <v>105700</v>
      </c>
      <c r="D24" s="3" t="str">
        <f>IFERROR((VLOOKUP(B24,INSCRITOS!A:C,3,0)),"")</f>
        <v>BEN</v>
      </c>
      <c r="E24" s="8" t="str">
        <f>IFERROR((VLOOKUP(B24,INSCRITOS!A:D,4,0)),"")</f>
        <v>Raul Pinto</v>
      </c>
      <c r="F24" s="3" t="str">
        <f>IFERROR((VLOOKUP(B24,INSCRITOS!A:F,6,0)),"")</f>
        <v>M</v>
      </c>
      <c r="G24" s="8" t="str">
        <f>IFERROR((VLOOKUP(B24,INSCRITOS!A:H,8,0)),"")</f>
        <v>CNCVG</v>
      </c>
    </row>
    <row r="25" spans="1:1016" ht="18" customHeight="1" x14ac:dyDescent="0.25">
      <c r="A25" s="3">
        <v>20</v>
      </c>
      <c r="B25" s="19"/>
      <c r="C25" s="3" t="str">
        <f>IFERROR((VLOOKUP(B25,INSCRITOS!A:B,2,0)),"")</f>
        <v/>
      </c>
      <c r="D25" s="2" t="s">
        <v>255</v>
      </c>
      <c r="E25" s="57" t="s">
        <v>50</v>
      </c>
      <c r="F25" s="19" t="s">
        <v>54</v>
      </c>
      <c r="G25" s="21" t="s">
        <v>56</v>
      </c>
    </row>
    <row r="26" spans="1:1016" ht="18" customHeight="1" x14ac:dyDescent="0.25">
      <c r="A26" s="3">
        <v>21</v>
      </c>
      <c r="B26" s="43"/>
      <c r="C26" s="3" t="str">
        <f>IFERROR((VLOOKUP(B26,INSCRITOS!A:B,2,0)),"")</f>
        <v/>
      </c>
      <c r="D26" s="3" t="str">
        <f>IFERROR((VLOOKUP(B26,INSCRITOS!A:C,3,0)),"")</f>
        <v/>
      </c>
      <c r="E26" s="8" t="str">
        <f>IFERROR((VLOOKUP(B26,INSCRITOS!A:D,4,0)),"")</f>
        <v/>
      </c>
      <c r="F26" s="3" t="str">
        <f>IFERROR((VLOOKUP(B26,INSCRITOS!A:F,6,0)),"")</f>
        <v/>
      </c>
      <c r="G26" s="8" t="str">
        <f>IFERROR((VLOOKUP(B26,INSCRITOS!A:H,8,0)),"")</f>
        <v/>
      </c>
    </row>
    <row r="27" spans="1:1016" ht="18" customHeight="1" x14ac:dyDescent="0.25">
      <c r="A27" s="5"/>
      <c r="B27" s="31"/>
      <c r="C27" s="5"/>
      <c r="D27" s="5"/>
      <c r="F27" s="5"/>
    </row>
    <row r="28" spans="1:1016" ht="18" customHeight="1" x14ac:dyDescent="0.25">
      <c r="A28" s="5"/>
      <c r="C28" s="5"/>
      <c r="D28" s="5"/>
      <c r="F28" s="5"/>
    </row>
    <row r="29" spans="1:1016" ht="18" customHeight="1" x14ac:dyDescent="0.25">
      <c r="A29" s="33" t="s">
        <v>12</v>
      </c>
      <c r="B29" s="33"/>
      <c r="C29" s="33"/>
      <c r="D29" s="33"/>
      <c r="E29" s="33"/>
      <c r="F29" s="33"/>
      <c r="G29" s="33"/>
    </row>
    <row r="30" spans="1:1016" ht="18" customHeight="1" x14ac:dyDescent="0.25">
      <c r="A30" s="7" t="s">
        <v>9</v>
      </c>
      <c r="B30" s="29" t="s">
        <v>10</v>
      </c>
      <c r="C30" s="7" t="s">
        <v>1</v>
      </c>
      <c r="D30" s="7" t="s">
        <v>2</v>
      </c>
      <c r="E30" s="7" t="s">
        <v>3</v>
      </c>
      <c r="F30" s="7" t="s">
        <v>5</v>
      </c>
      <c r="G30" s="7" t="s">
        <v>7</v>
      </c>
    </row>
    <row r="31" spans="1:1016" s="18" customFormat="1" ht="18" customHeight="1" x14ac:dyDescent="0.25">
      <c r="A31" s="11">
        <v>1</v>
      </c>
      <c r="B31" s="80">
        <v>25</v>
      </c>
      <c r="C31" s="38">
        <f>IFERROR((VLOOKUP(B31,INSCRITOS!A:B,2,0)),"")</f>
        <v>104960</v>
      </c>
      <c r="D31" s="38" t="str">
        <f>IFERROR((VLOOKUP(B31,INSCRITOS!A:C,3,0)),"")</f>
        <v>BEN</v>
      </c>
      <c r="E31" s="44" t="str">
        <f>IFERROR((VLOOKUP(B31,INSCRITOS!A:D,4,0)),"")</f>
        <v>Carolina Góis</v>
      </c>
      <c r="F31" s="38" t="str">
        <f>IFERROR((VLOOKUP(B31,INSCRITOS!A:F,6,0)),"")</f>
        <v>F</v>
      </c>
      <c r="G31" s="44" t="str">
        <f>IFERROR((VLOOKUP(B31,INSCRITOS!A:H,8,0)),"")</f>
        <v>Alhandra Sporting Club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  <c r="ALM31" s="15"/>
      <c r="ALN31" s="15"/>
      <c r="ALO31" s="15"/>
      <c r="ALP31" s="15"/>
      <c r="ALQ31" s="15"/>
      <c r="ALR31" s="15"/>
      <c r="ALS31" s="15"/>
      <c r="ALT31" s="15"/>
      <c r="ALU31" s="15"/>
      <c r="ALV31" s="15"/>
      <c r="ALW31" s="15"/>
      <c r="ALX31" s="15"/>
      <c r="ALY31" s="15"/>
      <c r="ALZ31" s="15"/>
      <c r="AMA31" s="15"/>
      <c r="AMB31" s="15"/>
    </row>
    <row r="32" spans="1:1016" s="18" customFormat="1" ht="18" customHeight="1" x14ac:dyDescent="0.25">
      <c r="A32" s="11">
        <v>2</v>
      </c>
      <c r="B32" s="2">
        <v>50</v>
      </c>
      <c r="C32" s="38">
        <f>IFERROR((VLOOKUP(B32,INSCRITOS!A:B,2,0)),"")</f>
        <v>104126</v>
      </c>
      <c r="D32" s="38" t="str">
        <f>IFERROR((VLOOKUP(B32,INSCRITOS!A:C,3,0)),"")</f>
        <v>BEN</v>
      </c>
      <c r="E32" s="44" t="str">
        <f>IFERROR((VLOOKUP(B32,INSCRITOS!A:D,4,0)),"")</f>
        <v>Carolina Matos</v>
      </c>
      <c r="F32" s="38" t="str">
        <f>IFERROR((VLOOKUP(B32,INSCRITOS!A:F,6,0)),"")</f>
        <v>F</v>
      </c>
      <c r="G32" s="44" t="str">
        <f>IFERROR((VLOOKUP(B32,INSCRITOS!A:H,8,0)),"")</f>
        <v>Alhandra Sporting Club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  <c r="ALM32" s="15"/>
      <c r="ALN32" s="15"/>
      <c r="ALO32" s="15"/>
      <c r="ALP32" s="15"/>
      <c r="ALQ32" s="15"/>
      <c r="ALR32" s="15"/>
      <c r="ALS32" s="15"/>
      <c r="ALT32" s="15"/>
      <c r="ALU32" s="15"/>
      <c r="ALV32" s="15"/>
      <c r="ALW32" s="15"/>
      <c r="ALX32" s="15"/>
      <c r="ALY32" s="15"/>
      <c r="ALZ32" s="15"/>
      <c r="AMA32" s="15"/>
      <c r="AMB32" s="15"/>
    </row>
    <row r="33" spans="1:1016" s="18" customFormat="1" ht="18" customHeight="1" x14ac:dyDescent="0.25">
      <c r="A33" s="11">
        <v>3</v>
      </c>
      <c r="B33" s="2">
        <v>251</v>
      </c>
      <c r="C33" s="38">
        <f>IFERROR((VLOOKUP(B33,INSCRITOS!A:B,2,0)),"")</f>
        <v>104200</v>
      </c>
      <c r="D33" s="38" t="str">
        <f>IFERROR((VLOOKUP(B33,INSCRITOS!A:C,3,0)),"")</f>
        <v>BEN</v>
      </c>
      <c r="E33" s="44" t="str">
        <f>IFERROR((VLOOKUP(B33,INSCRITOS!A:D,4,0)),"")</f>
        <v>Rita Prudencio</v>
      </c>
      <c r="F33" s="38" t="str">
        <f>IFERROR((VLOOKUP(B33,INSCRITOS!A:F,6,0)),"")</f>
        <v>F</v>
      </c>
      <c r="G33" s="44" t="str">
        <f>IFERROR((VLOOKUP(B33,INSCRITOS!A:H,8,0)),"")</f>
        <v>Sport Lisboa e Benfica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</row>
    <row r="34" spans="1:1016" s="18" customFormat="1" ht="18" customHeight="1" x14ac:dyDescent="0.25">
      <c r="A34" s="11">
        <v>4</v>
      </c>
      <c r="B34" s="2">
        <v>313</v>
      </c>
      <c r="C34" s="38">
        <f>IFERROR((VLOOKUP(B34,INSCRITOS!A:B,2,0)),"")</f>
        <v>104488</v>
      </c>
      <c r="D34" s="38" t="str">
        <f>IFERROR((VLOOKUP(B34,INSCRITOS!A:C,3,0)),"")</f>
        <v>BEN</v>
      </c>
      <c r="E34" s="44" t="str">
        <f>IFERROR((VLOOKUP(B34,INSCRITOS!A:D,4,0)),"")</f>
        <v>Vânia Pereira Crispim</v>
      </c>
      <c r="F34" s="38" t="str">
        <f>IFERROR((VLOOKUP(B34,INSCRITOS!A:F,6,0)),"")</f>
        <v>F</v>
      </c>
      <c r="G34" s="44" t="str">
        <f>IFERROR((VLOOKUP(B34,INSCRITOS!A:H,8,0)),"")</f>
        <v>Sport Lisboa e Benfica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</row>
    <row r="35" spans="1:1016" s="18" customFormat="1" ht="18" customHeight="1" x14ac:dyDescent="0.25">
      <c r="A35" s="11">
        <v>5</v>
      </c>
      <c r="B35" s="2">
        <v>484</v>
      </c>
      <c r="C35" s="38">
        <f>IFERROR((VLOOKUP(B35,INSCRITOS!A:B,2,0)),"")</f>
        <v>105068</v>
      </c>
      <c r="D35" s="38" t="str">
        <f>IFERROR((VLOOKUP(B35,INSCRITOS!A:C,3,0)),"")</f>
        <v>BEN</v>
      </c>
      <c r="E35" s="44" t="str">
        <f>IFERROR((VLOOKUP(B35,INSCRITOS!A:D,4,0)),"")</f>
        <v>Lara Santos</v>
      </c>
      <c r="F35" s="38" t="str">
        <f>IFERROR((VLOOKUP(B35,INSCRITOS!A:F,6,0)),"")</f>
        <v>F</v>
      </c>
      <c r="G35" s="44" t="str">
        <f>IFERROR((VLOOKUP(B35,INSCRITOS!A:H,8,0)),"")</f>
        <v>Alhandra Sporting Club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</row>
    <row r="36" spans="1:1016" s="18" customFormat="1" ht="18" customHeight="1" x14ac:dyDescent="0.25">
      <c r="A36" s="11">
        <v>6</v>
      </c>
      <c r="B36" s="2">
        <v>561</v>
      </c>
      <c r="C36" s="38">
        <f>IFERROR((VLOOKUP(B36,INSCRITOS!A:B,2,0)),"")</f>
        <v>104447</v>
      </c>
      <c r="D36" s="38" t="str">
        <f>IFERROR((VLOOKUP(B36,INSCRITOS!A:C,3,0)),"")</f>
        <v>BEN</v>
      </c>
      <c r="E36" s="44" t="str">
        <f>IFERROR((VLOOKUP(B36,INSCRITOS!A:D,4,0)),"")</f>
        <v>Catarina Silva</v>
      </c>
      <c r="F36" s="38" t="str">
        <f>IFERROR((VLOOKUP(B36,INSCRITOS!A:F,6,0)),"")</f>
        <v>F</v>
      </c>
      <c r="G36" s="44" t="str">
        <f>IFERROR((VLOOKUP(B36,INSCRITOS!A:H,8,0)),"")</f>
        <v>SFRAA TRIATLO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</row>
    <row r="37" spans="1:1016" s="18" customFormat="1" ht="18" customHeight="1" x14ac:dyDescent="0.25">
      <c r="A37" s="11">
        <v>7</v>
      </c>
      <c r="B37" s="2">
        <v>648</v>
      </c>
      <c r="C37" s="38">
        <f>IFERROR((VLOOKUP(B37,INSCRITOS!A:B,2,0)),"")</f>
        <v>105146</v>
      </c>
      <c r="D37" s="38" t="str">
        <f>IFERROR((VLOOKUP(B37,INSCRITOS!A:C,3,0)),"")</f>
        <v>BEN</v>
      </c>
      <c r="E37" s="44" t="str">
        <f>IFERROR((VLOOKUP(B37,INSCRITOS!A:D,4,0)),"")</f>
        <v>Bruna Martins</v>
      </c>
      <c r="F37" s="38" t="str">
        <f>IFERROR((VLOOKUP(B37,INSCRITOS!A:F,6,0)),"")</f>
        <v>F</v>
      </c>
      <c r="G37" s="44" t="str">
        <f>IFERROR((VLOOKUP(B37,INSCRITOS!A:H,8,0)),"")</f>
        <v>Alhandra Sporting Club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</row>
    <row r="38" spans="1:1016" s="18" customFormat="1" ht="18" customHeight="1" x14ac:dyDescent="0.25">
      <c r="A38" s="11">
        <v>8</v>
      </c>
      <c r="B38" s="2">
        <v>649</v>
      </c>
      <c r="C38" s="38">
        <f>IFERROR((VLOOKUP(B38,INSCRITOS!A:B,2,0)),"")</f>
        <v>105147</v>
      </c>
      <c r="D38" s="38" t="str">
        <f>IFERROR((VLOOKUP(B38,INSCRITOS!A:C,3,0)),"")</f>
        <v>BEN</v>
      </c>
      <c r="E38" s="44" t="str">
        <f>IFERROR((VLOOKUP(B38,INSCRITOS!A:D,4,0)),"")</f>
        <v xml:space="preserve">Carina Martins </v>
      </c>
      <c r="F38" s="38" t="str">
        <f>IFERROR((VLOOKUP(B38,INSCRITOS!A:F,6,0)),"")</f>
        <v>F</v>
      </c>
      <c r="G38" s="44" t="str">
        <f>IFERROR((VLOOKUP(B38,INSCRITOS!A:H,8,0)),"")</f>
        <v>Alhandra Sporting Club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</row>
    <row r="39" spans="1:1016" s="18" customFormat="1" ht="18" customHeight="1" x14ac:dyDescent="0.25">
      <c r="A39" s="11">
        <v>9</v>
      </c>
      <c r="B39" s="2">
        <v>760</v>
      </c>
      <c r="C39" s="38">
        <f>IFERROR((VLOOKUP(B39,INSCRITOS!A:B,2,0)),"")</f>
        <v>105187</v>
      </c>
      <c r="D39" s="38" t="str">
        <f>IFERROR((VLOOKUP(B39,INSCRITOS!A:C,3,0)),"")</f>
        <v>BEN</v>
      </c>
      <c r="E39" s="44" t="str">
        <f>IFERROR((VLOOKUP(B39,INSCRITOS!A:D,4,0)),"")</f>
        <v>Sofia Margarido</v>
      </c>
      <c r="F39" s="38" t="str">
        <f>IFERROR((VLOOKUP(B39,INSCRITOS!A:F,6,0)),"")</f>
        <v>F</v>
      </c>
      <c r="G39" s="44" t="str">
        <f>IFERROR((VLOOKUP(B39,INSCRITOS!A:H,8,0)),"")</f>
        <v>Sport Lisboa e Benfica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</row>
    <row r="40" spans="1:1016" s="18" customFormat="1" ht="18" customHeight="1" x14ac:dyDescent="0.25">
      <c r="A40" s="11">
        <v>10</v>
      </c>
      <c r="B40" s="2">
        <v>817</v>
      </c>
      <c r="C40" s="38">
        <f>IFERROR((VLOOKUP(B40,INSCRITOS!A:B,2,0)),"")</f>
        <v>103895</v>
      </c>
      <c r="D40" s="38" t="str">
        <f>IFERROR((VLOOKUP(B40,INSCRITOS!A:C,3,0)),"")</f>
        <v>BEN</v>
      </c>
      <c r="E40" s="44" t="str">
        <f>IFERROR((VLOOKUP(B40,INSCRITOS!A:D,4,0)),"")</f>
        <v xml:space="preserve">Leonor Cardeira </v>
      </c>
      <c r="F40" s="38" t="str">
        <f>IFERROR((VLOOKUP(B40,INSCRITOS!A:F,6,0)),"")</f>
        <v>F</v>
      </c>
      <c r="G40" s="44" t="str">
        <f>IFERROR((VLOOKUP(B40,INSCRITOS!A:H,8,0)),"")</f>
        <v>Alhandra Sporting Club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</row>
    <row r="41" spans="1:1016" s="18" customFormat="1" ht="18" customHeight="1" x14ac:dyDescent="0.25">
      <c r="A41" s="11">
        <v>11</v>
      </c>
      <c r="B41" s="2">
        <v>1035</v>
      </c>
      <c r="C41" s="38">
        <f>IFERROR((VLOOKUP(B41,INSCRITOS!A:B,2,0)),"")</f>
        <v>105703</v>
      </c>
      <c r="D41" s="38" t="str">
        <f>IFERROR((VLOOKUP(B41,INSCRITOS!A:C,3,0)),"")</f>
        <v>BEN</v>
      </c>
      <c r="E41" s="44" t="str">
        <f>IFERROR((VLOOKUP(B41,INSCRITOS!A:D,4,0)),"")</f>
        <v>Leonor Santos</v>
      </c>
      <c r="F41" s="38" t="str">
        <f>IFERROR((VLOOKUP(B41,INSCRITOS!A:F,6,0)),"")</f>
        <v>F</v>
      </c>
      <c r="G41" s="44" t="str">
        <f>IFERROR((VLOOKUP(B41,INSCRITOS!A:H,8,0)),"")</f>
        <v>SFRAA TRIATLO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</row>
    <row r="42" spans="1:1016" s="18" customFormat="1" ht="18" customHeight="1" x14ac:dyDescent="0.25">
      <c r="A42" s="11">
        <v>12</v>
      </c>
      <c r="B42" s="2">
        <v>1081</v>
      </c>
      <c r="C42" s="38">
        <f>IFERROR((VLOOKUP(B42,INSCRITOS!A:B,2,0)),"")</f>
        <v>105851</v>
      </c>
      <c r="D42" s="38" t="str">
        <f>IFERROR((VLOOKUP(B42,INSCRITOS!A:C,3,0)),"")</f>
        <v>BEN</v>
      </c>
      <c r="E42" s="44" t="str">
        <f>IFERROR((VLOOKUP(B42,INSCRITOS!A:D,4,0)),"")</f>
        <v>Leonor Roque</v>
      </c>
      <c r="F42" s="38" t="str">
        <f>IFERROR((VLOOKUP(B42,INSCRITOS!A:F,6,0)),"")</f>
        <v>F</v>
      </c>
      <c r="G42" s="44" t="str">
        <f>IFERROR((VLOOKUP(B42,INSCRITOS!A:H,8,0)),"")</f>
        <v>Sport Lisboa e Benfica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</row>
    <row r="43" spans="1:1016" s="18" customFormat="1" ht="18" customHeight="1" x14ac:dyDescent="0.25">
      <c r="A43" s="11">
        <v>13</v>
      </c>
      <c r="B43" s="2">
        <v>1125</v>
      </c>
      <c r="C43" s="38">
        <f>IFERROR((VLOOKUP(B43,INSCRITOS!A:B,2,0)),"")</f>
        <v>105930</v>
      </c>
      <c r="D43" s="38" t="str">
        <f>IFERROR((VLOOKUP(B43,INSCRITOS!A:C,3,0)),"")</f>
        <v>BEN</v>
      </c>
      <c r="E43" s="44" t="str">
        <f>IFERROR((VLOOKUP(B43,INSCRITOS!A:D,4,0)),"")</f>
        <v>Inês Agrela</v>
      </c>
      <c r="F43" s="38" t="str">
        <f>IFERROR((VLOOKUP(B43,INSCRITOS!A:F,6,0)),"")</f>
        <v>F</v>
      </c>
      <c r="G43" s="44" t="str">
        <f>IFERROR((VLOOKUP(B43,INSCRITOS!A:H,8,0)),"")</f>
        <v>Clube de Natação da Amadora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  <c r="IX43" s="15"/>
      <c r="IY43" s="15"/>
      <c r="IZ43" s="15"/>
      <c r="JA43" s="15"/>
      <c r="JB43" s="15"/>
      <c r="JC43" s="15"/>
      <c r="JD43" s="15"/>
      <c r="JE43" s="15"/>
      <c r="JF43" s="15"/>
      <c r="JG43" s="15"/>
      <c r="JH43" s="15"/>
      <c r="JI43" s="15"/>
      <c r="JJ43" s="15"/>
      <c r="JK43" s="15"/>
      <c r="JL43" s="15"/>
      <c r="JM43" s="15"/>
      <c r="JN43" s="15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15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15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15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5"/>
      <c r="TS43" s="15"/>
      <c r="TT43" s="15"/>
      <c r="TU43" s="15"/>
      <c r="TV43" s="15"/>
      <c r="TW43" s="15"/>
      <c r="TX43" s="15"/>
      <c r="TY43" s="15"/>
      <c r="TZ43" s="15"/>
      <c r="UA43" s="15"/>
      <c r="UB43" s="15"/>
      <c r="UC43" s="15"/>
      <c r="UD43" s="15"/>
      <c r="UE43" s="15"/>
      <c r="UF43" s="15"/>
      <c r="UG43" s="15"/>
      <c r="UH43" s="15"/>
      <c r="UI43" s="15"/>
      <c r="UJ43" s="15"/>
      <c r="UK43" s="15"/>
      <c r="UL43" s="15"/>
      <c r="UM43" s="15"/>
      <c r="UN43" s="15"/>
      <c r="UO43" s="15"/>
      <c r="UP43" s="15"/>
      <c r="UQ43" s="15"/>
      <c r="UR43" s="15"/>
      <c r="US43" s="15"/>
      <c r="UT43" s="15"/>
      <c r="UU43" s="15"/>
      <c r="UV43" s="15"/>
      <c r="UW43" s="15"/>
      <c r="UX43" s="15"/>
      <c r="UY43" s="15"/>
      <c r="UZ43" s="15"/>
      <c r="VA43" s="15"/>
      <c r="VB43" s="15"/>
      <c r="VC43" s="15"/>
      <c r="VD43" s="15"/>
      <c r="VE43" s="15"/>
      <c r="VF43" s="15"/>
      <c r="VG43" s="15"/>
      <c r="VH43" s="15"/>
      <c r="VI43" s="15"/>
      <c r="VJ43" s="15"/>
      <c r="VK43" s="15"/>
      <c r="VL43" s="15"/>
      <c r="VM43" s="15"/>
      <c r="VN43" s="15"/>
      <c r="VO43" s="15"/>
      <c r="VP43" s="15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  <c r="WR43" s="15"/>
      <c r="WS43" s="15"/>
      <c r="WT43" s="15"/>
      <c r="WU43" s="15"/>
      <c r="WV43" s="15"/>
      <c r="WW43" s="15"/>
      <c r="WX43" s="15"/>
      <c r="WY43" s="15"/>
      <c r="WZ43" s="15"/>
      <c r="XA43" s="15"/>
      <c r="XB43" s="15"/>
      <c r="XC43" s="15"/>
      <c r="XD43" s="15"/>
      <c r="XE43" s="15"/>
      <c r="XF43" s="15"/>
      <c r="XG43" s="15"/>
      <c r="XH43" s="15"/>
      <c r="XI43" s="15"/>
      <c r="XJ43" s="15"/>
      <c r="XK43" s="15"/>
      <c r="XL43" s="15"/>
      <c r="XM43" s="15"/>
      <c r="XN43" s="15"/>
      <c r="XO43" s="15"/>
      <c r="XP43" s="15"/>
      <c r="XQ43" s="15"/>
      <c r="XR43" s="15"/>
      <c r="XS43" s="15"/>
      <c r="XT43" s="15"/>
      <c r="XU43" s="15"/>
      <c r="XV43" s="15"/>
      <c r="XW43" s="15"/>
      <c r="XX43" s="15"/>
      <c r="XY43" s="15"/>
      <c r="XZ43" s="15"/>
      <c r="YA43" s="15"/>
      <c r="YB43" s="15"/>
      <c r="YC43" s="15"/>
      <c r="YD43" s="15"/>
      <c r="YE43" s="15"/>
      <c r="YF43" s="15"/>
      <c r="YG43" s="15"/>
      <c r="YH43" s="15"/>
      <c r="YI43" s="15"/>
      <c r="YJ43" s="15"/>
      <c r="YK43" s="15"/>
      <c r="YL43" s="15"/>
      <c r="YM43" s="15"/>
      <c r="YN43" s="15"/>
      <c r="YO43" s="15"/>
      <c r="YP43" s="15"/>
      <c r="YQ43" s="15"/>
      <c r="YR43" s="15"/>
      <c r="YS43" s="15"/>
      <c r="YT43" s="15"/>
      <c r="YU43" s="15"/>
      <c r="YV43" s="15"/>
      <c r="YW43" s="15"/>
      <c r="YX43" s="15"/>
      <c r="YY43" s="15"/>
      <c r="YZ43" s="15"/>
      <c r="ZA43" s="15"/>
      <c r="ZB43" s="15"/>
      <c r="ZC43" s="15"/>
      <c r="ZD43" s="15"/>
      <c r="ZE43" s="15"/>
      <c r="ZF43" s="15"/>
      <c r="ZG43" s="15"/>
      <c r="ZH43" s="15"/>
      <c r="ZI43" s="15"/>
      <c r="ZJ43" s="15"/>
      <c r="ZK43" s="15"/>
      <c r="ZL43" s="15"/>
      <c r="ZM43" s="15"/>
      <c r="ZN43" s="15"/>
      <c r="ZO43" s="15"/>
      <c r="ZP43" s="15"/>
      <c r="ZQ43" s="15"/>
      <c r="ZR43" s="15"/>
      <c r="ZS43" s="15"/>
      <c r="ZT43" s="15"/>
      <c r="ZU43" s="15"/>
      <c r="ZV43" s="15"/>
      <c r="ZW43" s="15"/>
      <c r="ZX43" s="15"/>
      <c r="ZY43" s="15"/>
      <c r="ZZ43" s="15"/>
      <c r="AAA43" s="15"/>
      <c r="AAB43" s="15"/>
      <c r="AAC43" s="15"/>
      <c r="AAD43" s="15"/>
      <c r="AAE43" s="15"/>
      <c r="AAF43" s="15"/>
      <c r="AAG43" s="15"/>
      <c r="AAH43" s="15"/>
      <c r="AAI43" s="15"/>
      <c r="AAJ43" s="15"/>
      <c r="AAK43" s="15"/>
      <c r="AAL43" s="15"/>
      <c r="AAM43" s="15"/>
      <c r="AAN43" s="15"/>
      <c r="AAO43" s="15"/>
      <c r="AAP43" s="15"/>
      <c r="AAQ43" s="15"/>
      <c r="AAR43" s="15"/>
      <c r="AAS43" s="15"/>
      <c r="AAT43" s="15"/>
      <c r="AAU43" s="15"/>
      <c r="AAV43" s="15"/>
      <c r="AAW43" s="15"/>
      <c r="AAX43" s="15"/>
      <c r="AAY43" s="15"/>
      <c r="AAZ43" s="15"/>
      <c r="ABA43" s="15"/>
      <c r="ABB43" s="15"/>
      <c r="ABC43" s="15"/>
      <c r="ABD43" s="15"/>
      <c r="ABE43" s="15"/>
      <c r="ABF43" s="15"/>
      <c r="ABG43" s="15"/>
      <c r="ABH43" s="15"/>
      <c r="ABI43" s="15"/>
      <c r="ABJ43" s="15"/>
      <c r="ABK43" s="15"/>
      <c r="ABL43" s="15"/>
      <c r="ABM43" s="15"/>
      <c r="ABN43" s="15"/>
      <c r="ABO43" s="15"/>
      <c r="ABP43" s="15"/>
      <c r="ABQ43" s="15"/>
      <c r="ABR43" s="15"/>
      <c r="ABS43" s="15"/>
      <c r="ABT43" s="15"/>
      <c r="ABU43" s="15"/>
      <c r="ABV43" s="15"/>
      <c r="ABW43" s="15"/>
      <c r="ABX43" s="15"/>
      <c r="ABY43" s="15"/>
      <c r="ABZ43" s="15"/>
      <c r="ACA43" s="15"/>
      <c r="ACB43" s="15"/>
      <c r="ACC43" s="15"/>
      <c r="ACD43" s="15"/>
      <c r="ACE43" s="15"/>
      <c r="ACF43" s="15"/>
      <c r="ACG43" s="15"/>
      <c r="ACH43" s="15"/>
      <c r="ACI43" s="15"/>
      <c r="ACJ43" s="15"/>
      <c r="ACK43" s="15"/>
      <c r="ACL43" s="15"/>
      <c r="ACM43" s="15"/>
      <c r="ACN43" s="15"/>
      <c r="ACO43" s="15"/>
      <c r="ACP43" s="15"/>
      <c r="ACQ43" s="15"/>
      <c r="ACR43" s="15"/>
      <c r="ACS43" s="15"/>
      <c r="ACT43" s="15"/>
      <c r="ACU43" s="15"/>
      <c r="ACV43" s="15"/>
      <c r="ACW43" s="15"/>
      <c r="ACX43" s="15"/>
      <c r="ACY43" s="15"/>
      <c r="ACZ43" s="15"/>
      <c r="ADA43" s="15"/>
      <c r="ADB43" s="15"/>
      <c r="ADC43" s="15"/>
      <c r="ADD43" s="15"/>
      <c r="ADE43" s="15"/>
      <c r="ADF43" s="15"/>
      <c r="ADG43" s="15"/>
      <c r="ADH43" s="15"/>
      <c r="ADI43" s="15"/>
      <c r="ADJ43" s="15"/>
      <c r="ADK43" s="15"/>
      <c r="ADL43" s="15"/>
      <c r="ADM43" s="15"/>
      <c r="ADN43" s="15"/>
      <c r="ADO43" s="15"/>
      <c r="ADP43" s="15"/>
      <c r="ADQ43" s="15"/>
      <c r="ADR43" s="15"/>
      <c r="ADS43" s="15"/>
      <c r="ADT43" s="15"/>
      <c r="ADU43" s="15"/>
      <c r="ADV43" s="15"/>
      <c r="ADW43" s="15"/>
      <c r="ADX43" s="15"/>
      <c r="ADY43" s="15"/>
      <c r="ADZ43" s="15"/>
      <c r="AEA43" s="15"/>
      <c r="AEB43" s="15"/>
      <c r="AEC43" s="15"/>
      <c r="AED43" s="15"/>
      <c r="AEE43" s="15"/>
      <c r="AEF43" s="15"/>
      <c r="AEG43" s="15"/>
      <c r="AEH43" s="15"/>
      <c r="AEI43" s="15"/>
      <c r="AEJ43" s="15"/>
      <c r="AEK43" s="15"/>
      <c r="AEL43" s="15"/>
      <c r="AEM43" s="15"/>
      <c r="AEN43" s="15"/>
      <c r="AEO43" s="15"/>
      <c r="AEP43" s="15"/>
      <c r="AEQ43" s="15"/>
      <c r="AER43" s="15"/>
      <c r="AES43" s="15"/>
      <c r="AET43" s="15"/>
      <c r="AEU43" s="15"/>
      <c r="AEV43" s="15"/>
      <c r="AEW43" s="15"/>
      <c r="AEX43" s="15"/>
      <c r="AEY43" s="15"/>
      <c r="AEZ43" s="15"/>
      <c r="AFA43" s="15"/>
      <c r="AFB43" s="15"/>
      <c r="AFC43" s="15"/>
      <c r="AFD43" s="15"/>
      <c r="AFE43" s="15"/>
      <c r="AFF43" s="15"/>
      <c r="AFG43" s="15"/>
      <c r="AFH43" s="15"/>
      <c r="AFI43" s="15"/>
      <c r="AFJ43" s="15"/>
      <c r="AFK43" s="15"/>
      <c r="AFL43" s="15"/>
      <c r="AFM43" s="15"/>
      <c r="AFN43" s="15"/>
      <c r="AFO43" s="15"/>
      <c r="AFP43" s="15"/>
      <c r="AFQ43" s="15"/>
      <c r="AFR43" s="15"/>
      <c r="AFS43" s="15"/>
      <c r="AFT43" s="15"/>
      <c r="AFU43" s="15"/>
      <c r="AFV43" s="15"/>
      <c r="AFW43" s="15"/>
      <c r="AFX43" s="15"/>
      <c r="AFY43" s="15"/>
      <c r="AFZ43" s="15"/>
      <c r="AGA43" s="15"/>
      <c r="AGB43" s="15"/>
      <c r="AGC43" s="15"/>
      <c r="AGD43" s="15"/>
      <c r="AGE43" s="15"/>
      <c r="AGF43" s="15"/>
      <c r="AGG43" s="15"/>
      <c r="AGH43" s="15"/>
      <c r="AGI43" s="15"/>
      <c r="AGJ43" s="15"/>
      <c r="AGK43" s="15"/>
      <c r="AGL43" s="15"/>
      <c r="AGM43" s="15"/>
      <c r="AGN43" s="15"/>
      <c r="AGO43" s="15"/>
      <c r="AGP43" s="15"/>
      <c r="AGQ43" s="15"/>
      <c r="AGR43" s="15"/>
      <c r="AGS43" s="15"/>
      <c r="AGT43" s="15"/>
      <c r="AGU43" s="15"/>
      <c r="AGV43" s="15"/>
      <c r="AGW43" s="15"/>
      <c r="AGX43" s="15"/>
      <c r="AGY43" s="15"/>
      <c r="AGZ43" s="15"/>
      <c r="AHA43" s="15"/>
      <c r="AHB43" s="15"/>
      <c r="AHC43" s="15"/>
      <c r="AHD43" s="15"/>
      <c r="AHE43" s="15"/>
      <c r="AHF43" s="15"/>
      <c r="AHG43" s="15"/>
      <c r="AHH43" s="15"/>
      <c r="AHI43" s="15"/>
      <c r="AHJ43" s="15"/>
      <c r="AHK43" s="15"/>
      <c r="AHL43" s="15"/>
      <c r="AHM43" s="15"/>
      <c r="AHN43" s="15"/>
      <c r="AHO43" s="15"/>
      <c r="AHP43" s="15"/>
      <c r="AHQ43" s="15"/>
      <c r="AHR43" s="15"/>
      <c r="AHS43" s="15"/>
      <c r="AHT43" s="15"/>
      <c r="AHU43" s="15"/>
      <c r="AHV43" s="15"/>
      <c r="AHW43" s="15"/>
      <c r="AHX43" s="15"/>
      <c r="AHY43" s="15"/>
      <c r="AHZ43" s="15"/>
      <c r="AIA43" s="15"/>
      <c r="AIB43" s="15"/>
      <c r="AIC43" s="15"/>
      <c r="AID43" s="15"/>
      <c r="AIE43" s="15"/>
      <c r="AIF43" s="15"/>
      <c r="AIG43" s="15"/>
      <c r="AIH43" s="15"/>
      <c r="AII43" s="15"/>
      <c r="AIJ43" s="15"/>
      <c r="AIK43" s="15"/>
      <c r="AIL43" s="15"/>
      <c r="AIM43" s="15"/>
      <c r="AIN43" s="15"/>
      <c r="AIO43" s="15"/>
      <c r="AIP43" s="15"/>
      <c r="AIQ43" s="15"/>
      <c r="AIR43" s="15"/>
      <c r="AIS43" s="15"/>
      <c r="AIT43" s="15"/>
      <c r="AIU43" s="15"/>
      <c r="AIV43" s="15"/>
      <c r="AIW43" s="15"/>
      <c r="AIX43" s="15"/>
      <c r="AIY43" s="15"/>
      <c r="AIZ43" s="15"/>
      <c r="AJA43" s="15"/>
      <c r="AJB43" s="15"/>
      <c r="AJC43" s="15"/>
      <c r="AJD43" s="15"/>
      <c r="AJE43" s="15"/>
      <c r="AJF43" s="15"/>
      <c r="AJG43" s="15"/>
      <c r="AJH43" s="15"/>
      <c r="AJI43" s="15"/>
      <c r="AJJ43" s="15"/>
      <c r="AJK43" s="15"/>
      <c r="AJL43" s="15"/>
      <c r="AJM43" s="15"/>
      <c r="AJN43" s="15"/>
      <c r="AJO43" s="15"/>
      <c r="AJP43" s="15"/>
      <c r="AJQ43" s="15"/>
      <c r="AJR43" s="15"/>
      <c r="AJS43" s="15"/>
      <c r="AJT43" s="15"/>
      <c r="AJU43" s="15"/>
      <c r="AJV43" s="15"/>
      <c r="AJW43" s="15"/>
      <c r="AJX43" s="15"/>
      <c r="AJY43" s="15"/>
      <c r="AJZ43" s="15"/>
      <c r="AKA43" s="15"/>
      <c r="AKB43" s="15"/>
      <c r="AKC43" s="15"/>
      <c r="AKD43" s="15"/>
      <c r="AKE43" s="15"/>
      <c r="AKF43" s="15"/>
      <c r="AKG43" s="15"/>
      <c r="AKH43" s="15"/>
      <c r="AKI43" s="15"/>
      <c r="AKJ43" s="15"/>
      <c r="AKK43" s="15"/>
      <c r="AKL43" s="15"/>
      <c r="AKM43" s="15"/>
      <c r="AKN43" s="15"/>
      <c r="AKO43" s="15"/>
      <c r="AKP43" s="15"/>
      <c r="AKQ43" s="15"/>
      <c r="AKR43" s="15"/>
      <c r="AKS43" s="15"/>
      <c r="AKT43" s="15"/>
      <c r="AKU43" s="15"/>
      <c r="AKV43" s="15"/>
      <c r="AKW43" s="15"/>
      <c r="AKX43" s="15"/>
      <c r="AKY43" s="15"/>
      <c r="AKZ43" s="15"/>
      <c r="ALA43" s="15"/>
      <c r="ALB43" s="15"/>
      <c r="ALC43" s="15"/>
      <c r="ALD43" s="15"/>
      <c r="ALE43" s="15"/>
      <c r="ALF43" s="15"/>
      <c r="ALG43" s="15"/>
      <c r="ALH43" s="15"/>
      <c r="ALI43" s="15"/>
      <c r="ALJ43" s="15"/>
      <c r="ALK43" s="15"/>
      <c r="ALL43" s="15"/>
      <c r="ALM43" s="15"/>
      <c r="ALN43" s="15"/>
      <c r="ALO43" s="15"/>
      <c r="ALP43" s="15"/>
      <c r="ALQ43" s="15"/>
      <c r="ALR43" s="15"/>
      <c r="ALS43" s="15"/>
      <c r="ALT43" s="15"/>
      <c r="ALU43" s="15"/>
      <c r="ALV43" s="15"/>
      <c r="ALW43" s="15"/>
      <c r="ALX43" s="15"/>
      <c r="ALY43" s="15"/>
      <c r="ALZ43" s="15"/>
      <c r="AMA43" s="15"/>
      <c r="AMB43" s="15"/>
    </row>
    <row r="44" spans="1:1016" s="18" customFormat="1" ht="18" customHeight="1" x14ac:dyDescent="0.25">
      <c r="A44" s="11">
        <v>14</v>
      </c>
      <c r="B44" s="2">
        <v>1229</v>
      </c>
      <c r="C44" s="38">
        <f>IFERROR((VLOOKUP(B44,INSCRITOS!A:B,2,0)),"")</f>
        <v>106104</v>
      </c>
      <c r="D44" s="38" t="str">
        <f>IFERROR((VLOOKUP(B44,INSCRITOS!A:C,3,0)),"")</f>
        <v>BEN</v>
      </c>
      <c r="E44" s="44" t="str">
        <f>IFERROR((VLOOKUP(B44,INSCRITOS!A:D,4,0)),"")</f>
        <v xml:space="preserve">Leonor Vaz </v>
      </c>
      <c r="F44" s="38" t="str">
        <f>IFERROR((VLOOKUP(B44,INSCRITOS!A:F,6,0)),"")</f>
        <v>F</v>
      </c>
      <c r="G44" s="44" t="str">
        <f>IFERROR((VLOOKUP(B44,INSCRITOS!A:H,8,0)),"")</f>
        <v>Alhandra Sporting Club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</row>
    <row r="45" spans="1:1016" s="18" customFormat="1" ht="18" customHeight="1" x14ac:dyDescent="0.25">
      <c r="A45" s="11">
        <v>15</v>
      </c>
      <c r="B45" s="2">
        <v>1336</v>
      </c>
      <c r="C45" s="38">
        <f>IFERROR((VLOOKUP(B45,INSCRITOS!A:B,2,0)),"")</f>
        <v>105419</v>
      </c>
      <c r="D45" s="38" t="str">
        <f>IFERROR((VLOOKUP(B45,INSCRITOS!A:C,3,0)),"")</f>
        <v>BEN</v>
      </c>
      <c r="E45" s="44" t="str">
        <f>IFERROR((VLOOKUP(B45,INSCRITOS!A:D,4,0)),"")</f>
        <v>Inês Canhoto</v>
      </c>
      <c r="F45" s="38" t="str">
        <f>IFERROR((VLOOKUP(B45,INSCRITOS!A:F,6,0)),"")</f>
        <v>F</v>
      </c>
      <c r="G45" s="44" t="str">
        <f>IFERROR((VLOOKUP(B45,INSCRITOS!A:H,8,0)),"")</f>
        <v>Clube de Natação da Amadora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  <c r="JI45" s="15"/>
      <c r="JJ45" s="15"/>
      <c r="JK45" s="15"/>
      <c r="JL45" s="15"/>
      <c r="JM45" s="15"/>
      <c r="JN45" s="15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/>
      <c r="MZ45" s="15"/>
      <c r="NA45" s="15"/>
      <c r="NB45" s="15"/>
      <c r="NC45" s="15"/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15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15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15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5"/>
      <c r="TS45" s="15"/>
      <c r="TT45" s="15"/>
      <c r="TU45" s="15"/>
      <c r="TV45" s="15"/>
      <c r="TW45" s="15"/>
      <c r="TX45" s="15"/>
      <c r="TY45" s="15"/>
      <c r="TZ45" s="15"/>
      <c r="UA45" s="15"/>
      <c r="UB45" s="15"/>
      <c r="UC45" s="15"/>
      <c r="UD45" s="15"/>
      <c r="UE45" s="15"/>
      <c r="UF45" s="15"/>
      <c r="UG45" s="15"/>
      <c r="UH45" s="15"/>
      <c r="UI45" s="15"/>
      <c r="UJ45" s="15"/>
      <c r="UK45" s="15"/>
      <c r="UL45" s="15"/>
      <c r="UM45" s="15"/>
      <c r="UN45" s="15"/>
      <c r="UO45" s="15"/>
      <c r="UP45" s="15"/>
      <c r="UQ45" s="15"/>
      <c r="UR45" s="15"/>
      <c r="US45" s="15"/>
      <c r="UT45" s="15"/>
      <c r="UU45" s="15"/>
      <c r="UV45" s="15"/>
      <c r="UW45" s="15"/>
      <c r="UX45" s="15"/>
      <c r="UY45" s="15"/>
      <c r="UZ45" s="15"/>
      <c r="VA45" s="15"/>
      <c r="VB45" s="15"/>
      <c r="VC45" s="15"/>
      <c r="VD45" s="15"/>
      <c r="VE45" s="15"/>
      <c r="VF45" s="15"/>
      <c r="VG45" s="15"/>
      <c r="VH45" s="15"/>
      <c r="VI45" s="15"/>
      <c r="VJ45" s="15"/>
      <c r="VK45" s="15"/>
      <c r="VL45" s="15"/>
      <c r="VM45" s="15"/>
      <c r="VN45" s="15"/>
      <c r="VO45" s="15"/>
      <c r="VP45" s="15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  <c r="WR45" s="15"/>
      <c r="WS45" s="15"/>
      <c r="WT45" s="15"/>
      <c r="WU45" s="15"/>
      <c r="WV45" s="15"/>
      <c r="WW45" s="15"/>
      <c r="WX45" s="15"/>
      <c r="WY45" s="15"/>
      <c r="WZ45" s="15"/>
      <c r="XA45" s="15"/>
      <c r="XB45" s="15"/>
      <c r="XC45" s="15"/>
      <c r="XD45" s="15"/>
      <c r="XE45" s="15"/>
      <c r="XF45" s="15"/>
      <c r="XG45" s="15"/>
      <c r="XH45" s="15"/>
      <c r="XI45" s="15"/>
      <c r="XJ45" s="15"/>
      <c r="XK45" s="15"/>
      <c r="XL45" s="15"/>
      <c r="XM45" s="15"/>
      <c r="XN45" s="15"/>
      <c r="XO45" s="15"/>
      <c r="XP45" s="15"/>
      <c r="XQ45" s="15"/>
      <c r="XR45" s="15"/>
      <c r="XS45" s="15"/>
      <c r="XT45" s="15"/>
      <c r="XU45" s="15"/>
      <c r="XV45" s="15"/>
      <c r="XW45" s="15"/>
      <c r="XX45" s="15"/>
      <c r="XY45" s="15"/>
      <c r="XZ45" s="15"/>
      <c r="YA45" s="15"/>
      <c r="YB45" s="15"/>
      <c r="YC45" s="15"/>
      <c r="YD45" s="15"/>
      <c r="YE45" s="15"/>
      <c r="YF45" s="15"/>
      <c r="YG45" s="15"/>
      <c r="YH45" s="15"/>
      <c r="YI45" s="15"/>
      <c r="YJ45" s="15"/>
      <c r="YK45" s="15"/>
      <c r="YL45" s="15"/>
      <c r="YM45" s="15"/>
      <c r="YN45" s="15"/>
      <c r="YO45" s="15"/>
      <c r="YP45" s="15"/>
      <c r="YQ45" s="15"/>
      <c r="YR45" s="15"/>
      <c r="YS45" s="15"/>
      <c r="YT45" s="15"/>
      <c r="YU45" s="15"/>
      <c r="YV45" s="15"/>
      <c r="YW45" s="15"/>
      <c r="YX45" s="15"/>
      <c r="YY45" s="15"/>
      <c r="YZ45" s="15"/>
      <c r="ZA45" s="15"/>
      <c r="ZB45" s="15"/>
      <c r="ZC45" s="15"/>
      <c r="ZD45" s="15"/>
      <c r="ZE45" s="15"/>
      <c r="ZF45" s="15"/>
      <c r="ZG45" s="15"/>
      <c r="ZH45" s="15"/>
      <c r="ZI45" s="15"/>
      <c r="ZJ45" s="15"/>
      <c r="ZK45" s="15"/>
      <c r="ZL45" s="15"/>
      <c r="ZM45" s="15"/>
      <c r="ZN45" s="15"/>
      <c r="ZO45" s="15"/>
      <c r="ZP45" s="15"/>
      <c r="ZQ45" s="15"/>
      <c r="ZR45" s="15"/>
      <c r="ZS45" s="15"/>
      <c r="ZT45" s="15"/>
      <c r="ZU45" s="15"/>
      <c r="ZV45" s="15"/>
      <c r="ZW45" s="15"/>
      <c r="ZX45" s="15"/>
      <c r="ZY45" s="15"/>
      <c r="ZZ45" s="15"/>
      <c r="AAA45" s="15"/>
      <c r="AAB45" s="15"/>
      <c r="AAC45" s="15"/>
      <c r="AAD45" s="15"/>
      <c r="AAE45" s="15"/>
      <c r="AAF45" s="15"/>
      <c r="AAG45" s="15"/>
      <c r="AAH45" s="15"/>
      <c r="AAI45" s="15"/>
      <c r="AAJ45" s="15"/>
      <c r="AAK45" s="15"/>
      <c r="AAL45" s="15"/>
      <c r="AAM45" s="15"/>
      <c r="AAN45" s="15"/>
      <c r="AAO45" s="15"/>
      <c r="AAP45" s="15"/>
      <c r="AAQ45" s="15"/>
      <c r="AAR45" s="15"/>
      <c r="AAS45" s="15"/>
      <c r="AAT45" s="15"/>
      <c r="AAU45" s="15"/>
      <c r="AAV45" s="15"/>
      <c r="AAW45" s="15"/>
      <c r="AAX45" s="15"/>
      <c r="AAY45" s="15"/>
      <c r="AAZ45" s="15"/>
      <c r="ABA45" s="15"/>
      <c r="ABB45" s="15"/>
      <c r="ABC45" s="15"/>
      <c r="ABD45" s="15"/>
      <c r="ABE45" s="15"/>
      <c r="ABF45" s="15"/>
      <c r="ABG45" s="15"/>
      <c r="ABH45" s="15"/>
      <c r="ABI45" s="15"/>
      <c r="ABJ45" s="15"/>
      <c r="ABK45" s="15"/>
      <c r="ABL45" s="15"/>
      <c r="ABM45" s="15"/>
      <c r="ABN45" s="15"/>
      <c r="ABO45" s="15"/>
      <c r="ABP45" s="15"/>
      <c r="ABQ45" s="15"/>
      <c r="ABR45" s="15"/>
      <c r="ABS45" s="15"/>
      <c r="ABT45" s="15"/>
      <c r="ABU45" s="15"/>
      <c r="ABV45" s="15"/>
      <c r="ABW45" s="15"/>
      <c r="ABX45" s="15"/>
      <c r="ABY45" s="15"/>
      <c r="ABZ45" s="15"/>
      <c r="ACA45" s="15"/>
      <c r="ACB45" s="15"/>
      <c r="ACC45" s="15"/>
      <c r="ACD45" s="15"/>
      <c r="ACE45" s="15"/>
      <c r="ACF45" s="15"/>
      <c r="ACG45" s="15"/>
      <c r="ACH45" s="15"/>
      <c r="ACI45" s="15"/>
      <c r="ACJ45" s="15"/>
      <c r="ACK45" s="15"/>
      <c r="ACL45" s="15"/>
      <c r="ACM45" s="15"/>
      <c r="ACN45" s="15"/>
      <c r="ACO45" s="15"/>
      <c r="ACP45" s="15"/>
      <c r="ACQ45" s="15"/>
      <c r="ACR45" s="15"/>
      <c r="ACS45" s="15"/>
      <c r="ACT45" s="15"/>
      <c r="ACU45" s="15"/>
      <c r="ACV45" s="15"/>
      <c r="ACW45" s="15"/>
      <c r="ACX45" s="15"/>
      <c r="ACY45" s="15"/>
      <c r="ACZ45" s="15"/>
      <c r="ADA45" s="15"/>
      <c r="ADB45" s="15"/>
      <c r="ADC45" s="15"/>
      <c r="ADD45" s="15"/>
      <c r="ADE45" s="15"/>
      <c r="ADF45" s="15"/>
      <c r="ADG45" s="15"/>
      <c r="ADH45" s="15"/>
      <c r="ADI45" s="15"/>
      <c r="ADJ45" s="15"/>
      <c r="ADK45" s="15"/>
      <c r="ADL45" s="15"/>
      <c r="ADM45" s="15"/>
      <c r="ADN45" s="15"/>
      <c r="ADO45" s="15"/>
      <c r="ADP45" s="15"/>
      <c r="ADQ45" s="15"/>
      <c r="ADR45" s="15"/>
      <c r="ADS45" s="15"/>
      <c r="ADT45" s="15"/>
      <c r="ADU45" s="15"/>
      <c r="ADV45" s="15"/>
      <c r="ADW45" s="15"/>
      <c r="ADX45" s="15"/>
      <c r="ADY45" s="15"/>
      <c r="ADZ45" s="15"/>
      <c r="AEA45" s="15"/>
      <c r="AEB45" s="15"/>
      <c r="AEC45" s="15"/>
      <c r="AED45" s="15"/>
      <c r="AEE45" s="15"/>
      <c r="AEF45" s="15"/>
      <c r="AEG45" s="15"/>
      <c r="AEH45" s="15"/>
      <c r="AEI45" s="15"/>
      <c r="AEJ45" s="15"/>
      <c r="AEK45" s="15"/>
      <c r="AEL45" s="15"/>
      <c r="AEM45" s="15"/>
      <c r="AEN45" s="15"/>
      <c r="AEO45" s="15"/>
      <c r="AEP45" s="15"/>
      <c r="AEQ45" s="15"/>
      <c r="AER45" s="15"/>
      <c r="AES45" s="15"/>
      <c r="AET45" s="15"/>
      <c r="AEU45" s="15"/>
      <c r="AEV45" s="15"/>
      <c r="AEW45" s="15"/>
      <c r="AEX45" s="15"/>
      <c r="AEY45" s="15"/>
      <c r="AEZ45" s="15"/>
      <c r="AFA45" s="15"/>
      <c r="AFB45" s="15"/>
      <c r="AFC45" s="15"/>
      <c r="AFD45" s="15"/>
      <c r="AFE45" s="15"/>
      <c r="AFF45" s="15"/>
      <c r="AFG45" s="15"/>
      <c r="AFH45" s="15"/>
      <c r="AFI45" s="15"/>
      <c r="AFJ45" s="15"/>
      <c r="AFK45" s="15"/>
      <c r="AFL45" s="15"/>
      <c r="AFM45" s="15"/>
      <c r="AFN45" s="15"/>
      <c r="AFO45" s="15"/>
      <c r="AFP45" s="15"/>
      <c r="AFQ45" s="15"/>
      <c r="AFR45" s="15"/>
      <c r="AFS45" s="15"/>
      <c r="AFT45" s="15"/>
      <c r="AFU45" s="15"/>
      <c r="AFV45" s="15"/>
      <c r="AFW45" s="15"/>
      <c r="AFX45" s="15"/>
      <c r="AFY45" s="15"/>
      <c r="AFZ45" s="15"/>
      <c r="AGA45" s="15"/>
      <c r="AGB45" s="15"/>
      <c r="AGC45" s="15"/>
      <c r="AGD45" s="15"/>
      <c r="AGE45" s="15"/>
      <c r="AGF45" s="15"/>
      <c r="AGG45" s="15"/>
      <c r="AGH45" s="15"/>
      <c r="AGI45" s="15"/>
      <c r="AGJ45" s="15"/>
      <c r="AGK45" s="15"/>
      <c r="AGL45" s="15"/>
      <c r="AGM45" s="15"/>
      <c r="AGN45" s="15"/>
      <c r="AGO45" s="15"/>
      <c r="AGP45" s="15"/>
      <c r="AGQ45" s="15"/>
      <c r="AGR45" s="15"/>
      <c r="AGS45" s="15"/>
      <c r="AGT45" s="15"/>
      <c r="AGU45" s="15"/>
      <c r="AGV45" s="15"/>
      <c r="AGW45" s="15"/>
      <c r="AGX45" s="15"/>
      <c r="AGY45" s="15"/>
      <c r="AGZ45" s="15"/>
      <c r="AHA45" s="15"/>
      <c r="AHB45" s="15"/>
      <c r="AHC45" s="15"/>
      <c r="AHD45" s="15"/>
      <c r="AHE45" s="15"/>
      <c r="AHF45" s="15"/>
      <c r="AHG45" s="15"/>
      <c r="AHH45" s="15"/>
      <c r="AHI45" s="15"/>
      <c r="AHJ45" s="15"/>
      <c r="AHK45" s="15"/>
      <c r="AHL45" s="15"/>
      <c r="AHM45" s="15"/>
      <c r="AHN45" s="15"/>
      <c r="AHO45" s="15"/>
      <c r="AHP45" s="15"/>
      <c r="AHQ45" s="15"/>
      <c r="AHR45" s="15"/>
      <c r="AHS45" s="15"/>
      <c r="AHT45" s="15"/>
      <c r="AHU45" s="15"/>
      <c r="AHV45" s="15"/>
      <c r="AHW45" s="15"/>
      <c r="AHX45" s="15"/>
      <c r="AHY45" s="15"/>
      <c r="AHZ45" s="15"/>
      <c r="AIA45" s="15"/>
      <c r="AIB45" s="15"/>
      <c r="AIC45" s="15"/>
      <c r="AID45" s="15"/>
      <c r="AIE45" s="15"/>
      <c r="AIF45" s="15"/>
      <c r="AIG45" s="15"/>
      <c r="AIH45" s="15"/>
      <c r="AII45" s="15"/>
      <c r="AIJ45" s="15"/>
      <c r="AIK45" s="15"/>
      <c r="AIL45" s="15"/>
      <c r="AIM45" s="15"/>
      <c r="AIN45" s="15"/>
      <c r="AIO45" s="15"/>
      <c r="AIP45" s="15"/>
      <c r="AIQ45" s="15"/>
      <c r="AIR45" s="15"/>
      <c r="AIS45" s="15"/>
      <c r="AIT45" s="15"/>
      <c r="AIU45" s="15"/>
      <c r="AIV45" s="15"/>
      <c r="AIW45" s="15"/>
      <c r="AIX45" s="15"/>
      <c r="AIY45" s="15"/>
      <c r="AIZ45" s="15"/>
      <c r="AJA45" s="15"/>
      <c r="AJB45" s="15"/>
      <c r="AJC45" s="15"/>
      <c r="AJD45" s="15"/>
      <c r="AJE45" s="15"/>
      <c r="AJF45" s="15"/>
      <c r="AJG45" s="15"/>
      <c r="AJH45" s="15"/>
      <c r="AJI45" s="15"/>
      <c r="AJJ45" s="15"/>
      <c r="AJK45" s="15"/>
      <c r="AJL45" s="15"/>
      <c r="AJM45" s="15"/>
      <c r="AJN45" s="15"/>
      <c r="AJO45" s="15"/>
      <c r="AJP45" s="15"/>
      <c r="AJQ45" s="15"/>
      <c r="AJR45" s="15"/>
      <c r="AJS45" s="15"/>
      <c r="AJT45" s="15"/>
      <c r="AJU45" s="15"/>
      <c r="AJV45" s="15"/>
      <c r="AJW45" s="15"/>
      <c r="AJX45" s="15"/>
      <c r="AJY45" s="15"/>
      <c r="AJZ45" s="15"/>
      <c r="AKA45" s="15"/>
      <c r="AKB45" s="15"/>
      <c r="AKC45" s="15"/>
      <c r="AKD45" s="15"/>
      <c r="AKE45" s="15"/>
      <c r="AKF45" s="15"/>
      <c r="AKG45" s="15"/>
      <c r="AKH45" s="15"/>
      <c r="AKI45" s="15"/>
      <c r="AKJ45" s="15"/>
      <c r="AKK45" s="15"/>
      <c r="AKL45" s="15"/>
      <c r="AKM45" s="15"/>
      <c r="AKN45" s="15"/>
      <c r="AKO45" s="15"/>
      <c r="AKP45" s="15"/>
      <c r="AKQ45" s="15"/>
      <c r="AKR45" s="15"/>
      <c r="AKS45" s="15"/>
      <c r="AKT45" s="15"/>
      <c r="AKU45" s="15"/>
      <c r="AKV45" s="15"/>
      <c r="AKW45" s="15"/>
      <c r="AKX45" s="15"/>
      <c r="AKY45" s="15"/>
      <c r="AKZ45" s="15"/>
      <c r="ALA45" s="15"/>
      <c r="ALB45" s="15"/>
      <c r="ALC45" s="15"/>
      <c r="ALD45" s="15"/>
      <c r="ALE45" s="15"/>
      <c r="ALF45" s="15"/>
      <c r="ALG45" s="15"/>
      <c r="ALH45" s="15"/>
      <c r="ALI45" s="15"/>
      <c r="ALJ45" s="15"/>
      <c r="ALK45" s="15"/>
      <c r="ALL45" s="15"/>
      <c r="ALM45" s="15"/>
      <c r="ALN45" s="15"/>
      <c r="ALO45" s="15"/>
      <c r="ALP45" s="15"/>
      <c r="ALQ45" s="15"/>
      <c r="ALR45" s="15"/>
      <c r="ALS45" s="15"/>
      <c r="ALT45" s="15"/>
      <c r="ALU45" s="15"/>
      <c r="ALV45" s="15"/>
      <c r="ALW45" s="15"/>
      <c r="ALX45" s="15"/>
      <c r="ALY45" s="15"/>
      <c r="ALZ45" s="15"/>
      <c r="AMA45" s="15"/>
      <c r="AMB45" s="15"/>
    </row>
    <row r="46" spans="1:1016" s="18" customFormat="1" ht="18" customHeight="1" x14ac:dyDescent="0.25">
      <c r="A46" s="11">
        <v>16</v>
      </c>
      <c r="B46" s="2"/>
      <c r="C46" s="38" t="str">
        <f>IFERROR((VLOOKUP(B46,INSCRITOS!A:B,2,0)),"")</f>
        <v/>
      </c>
      <c r="D46" s="38" t="str">
        <f>IFERROR((VLOOKUP(B46,INSCRITOS!A:C,3,0)),"")</f>
        <v/>
      </c>
      <c r="E46" s="44" t="str">
        <f>IFERROR((VLOOKUP(B46,INSCRITOS!A:D,4,0)),"")</f>
        <v/>
      </c>
      <c r="F46" s="38" t="str">
        <f>IFERROR((VLOOKUP(B46,INSCRITOS!A:F,6,0)),"")</f>
        <v/>
      </c>
      <c r="G46" s="44" t="str">
        <f>IFERROR((VLOOKUP(B46,INSCRITOS!A:H,8,0)),"")</f>
        <v/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</row>
    <row r="47" spans="1:1016" s="18" customFormat="1" ht="18" customHeight="1" x14ac:dyDescent="0.25">
      <c r="A47" s="11">
        <v>18</v>
      </c>
      <c r="B47" s="2"/>
      <c r="C47" s="38" t="str">
        <f>IFERROR((VLOOKUP(B47,INSCRITOS!A:B,2,0)),"")</f>
        <v/>
      </c>
      <c r="D47" s="38" t="str">
        <f>IFERROR((VLOOKUP(B47,INSCRITOS!A:C,3,0)),"")</f>
        <v/>
      </c>
      <c r="E47" s="44" t="str">
        <f>IFERROR((VLOOKUP(B47,INSCRITOS!A:D,4,0)),"")</f>
        <v/>
      </c>
      <c r="F47" s="38" t="str">
        <f>IFERROR((VLOOKUP(B47,INSCRITOS!A:F,6,0)),"")</f>
        <v/>
      </c>
      <c r="G47" s="44" t="str">
        <f>IFERROR((VLOOKUP(B47,INSCRITOS!A:H,8,0)),"")</f>
        <v/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</row>
    <row r="48" spans="1:1016" ht="18" customHeight="1" x14ac:dyDescent="0.25">
      <c r="A48" s="5"/>
      <c r="C48" s="5"/>
      <c r="D48" s="5"/>
      <c r="F48" s="5"/>
    </row>
    <row r="49" spans="1:7" ht="18" customHeight="1" x14ac:dyDescent="0.25">
      <c r="A49" s="33" t="s">
        <v>13</v>
      </c>
      <c r="B49" s="33"/>
      <c r="C49" s="33"/>
      <c r="D49" s="33"/>
      <c r="E49" s="33"/>
      <c r="F49" s="33"/>
      <c r="G49" s="33"/>
    </row>
    <row r="50" spans="1:7" ht="18" customHeight="1" x14ac:dyDescent="0.25">
      <c r="A50" s="7" t="s">
        <v>9</v>
      </c>
      <c r="B50" s="29" t="s">
        <v>10</v>
      </c>
      <c r="C50" s="7" t="s">
        <v>1</v>
      </c>
      <c r="D50" s="7" t="s">
        <v>2</v>
      </c>
      <c r="E50" s="7" t="s">
        <v>3</v>
      </c>
      <c r="F50" s="7" t="s">
        <v>5</v>
      </c>
      <c r="G50" s="7" t="s">
        <v>7</v>
      </c>
    </row>
    <row r="51" spans="1:7" ht="18" customHeight="1" x14ac:dyDescent="0.25">
      <c r="A51" s="3">
        <v>1</v>
      </c>
      <c r="B51" s="2">
        <v>46</v>
      </c>
      <c r="C51" s="38" t="str">
        <f>IFERROR((VLOOKUP(B51,INSCRITOS!A:B,2,0)),"")</f>
        <v/>
      </c>
      <c r="D51" s="38" t="str">
        <f>IFERROR((VLOOKUP(B51,INSCRITOS!A:C,3,0)),"")</f>
        <v/>
      </c>
      <c r="E51" s="44" t="str">
        <f>IFERROR((VLOOKUP(B51,INSCRITOS!A:D,4,0)),"")</f>
        <v/>
      </c>
      <c r="F51" s="38" t="str">
        <f>IFERROR((VLOOKUP(B51,INSCRITOS!A:F,6,0)),"")</f>
        <v/>
      </c>
      <c r="G51" s="44" t="str">
        <f>IFERROR((VLOOKUP(B51,INSCRITOS!A:H,8,0)),"")</f>
        <v/>
      </c>
    </row>
    <row r="52" spans="1:7" ht="18" customHeight="1" x14ac:dyDescent="0.25">
      <c r="A52" s="3">
        <v>2</v>
      </c>
      <c r="B52" s="2">
        <v>132</v>
      </c>
      <c r="C52" s="38">
        <f>IFERROR((VLOOKUP(B52,INSCRITOS!A:B,2,0)),"")</f>
        <v>104161</v>
      </c>
      <c r="D52" s="38" t="str">
        <f>IFERROR((VLOOKUP(B52,INSCRITOS!A:C,3,0)),"")</f>
        <v>INF</v>
      </c>
      <c r="E52" s="44" t="str">
        <f>IFERROR((VLOOKUP(B52,INSCRITOS!A:D,4,0)),"")</f>
        <v>Rodrigo Paulos</v>
      </c>
      <c r="F52" s="38" t="str">
        <f>IFERROR((VLOOKUP(B52,INSCRITOS!A:F,6,0)),"")</f>
        <v>M</v>
      </c>
      <c r="G52" s="44" t="str">
        <f>IFERROR((VLOOKUP(B52,INSCRITOS!A:H,8,0)),"")</f>
        <v>Clube de Natação da Amadora</v>
      </c>
    </row>
    <row r="53" spans="1:7" ht="18" customHeight="1" x14ac:dyDescent="0.25">
      <c r="A53" s="3">
        <v>3</v>
      </c>
      <c r="B53" s="2">
        <v>136</v>
      </c>
      <c r="C53" s="38" t="str">
        <f>IFERROR((VLOOKUP(B53,INSCRITOS!A:B,2,0)),"")</f>
        <v/>
      </c>
      <c r="D53" s="38" t="str">
        <f>IFERROR((VLOOKUP(B53,INSCRITOS!A:C,3,0)),"")</f>
        <v/>
      </c>
      <c r="E53" s="44" t="str">
        <f>IFERROR((VLOOKUP(B53,INSCRITOS!A:D,4,0)),"")</f>
        <v/>
      </c>
      <c r="F53" s="38" t="str">
        <f>IFERROR((VLOOKUP(B53,INSCRITOS!A:F,6,0)),"")</f>
        <v/>
      </c>
      <c r="G53" s="44" t="str">
        <f>IFERROR((VLOOKUP(B53,INSCRITOS!A:H,8,0)),"")</f>
        <v/>
      </c>
    </row>
    <row r="54" spans="1:7" ht="18" customHeight="1" x14ac:dyDescent="0.25">
      <c r="A54" s="3">
        <v>4</v>
      </c>
      <c r="B54" s="2">
        <v>237</v>
      </c>
      <c r="C54" s="38">
        <f>IFERROR((VLOOKUP(B54,INSCRITOS!A:B,2,0)),"")</f>
        <v>102622</v>
      </c>
      <c r="D54" s="38" t="str">
        <f>IFERROR((VLOOKUP(B54,INSCRITOS!A:C,3,0)),"")</f>
        <v>INF</v>
      </c>
      <c r="E54" s="44" t="str">
        <f>IFERROR((VLOOKUP(B54,INSCRITOS!A:D,4,0)),"")</f>
        <v>Tomás Barrocas</v>
      </c>
      <c r="F54" s="38" t="str">
        <f>IFERROR((VLOOKUP(B54,INSCRITOS!A:F,6,0)),"")</f>
        <v>M</v>
      </c>
      <c r="G54" s="44" t="str">
        <f>IFERROR((VLOOKUP(B54,INSCRITOS!A:H,8,0)),"")</f>
        <v>Alhandra Sporting Club</v>
      </c>
    </row>
    <row r="55" spans="1:7" ht="18" customHeight="1" x14ac:dyDescent="0.25">
      <c r="A55" s="3">
        <v>5</v>
      </c>
      <c r="B55" s="2">
        <v>243</v>
      </c>
      <c r="C55" s="38">
        <f>IFERROR((VLOOKUP(B55,INSCRITOS!A:B,2,0)),"")</f>
        <v>104197</v>
      </c>
      <c r="D55" s="38" t="str">
        <f>IFERROR((VLOOKUP(B55,INSCRITOS!A:C,3,0)),"")</f>
        <v>INF</v>
      </c>
      <c r="E55" s="44" t="str">
        <f>IFERROR((VLOOKUP(B55,INSCRITOS!A:D,4,0)),"")</f>
        <v xml:space="preserve">Pedro Martins </v>
      </c>
      <c r="F55" s="38" t="str">
        <f>IFERROR((VLOOKUP(B55,INSCRITOS!A:F,6,0)),"")</f>
        <v>M</v>
      </c>
      <c r="G55" s="44" t="str">
        <f>IFERROR((VLOOKUP(B55,INSCRITOS!A:H,8,0)),"")</f>
        <v>Alhandra Sporting Club</v>
      </c>
    </row>
    <row r="56" spans="1:7" ht="18" customHeight="1" x14ac:dyDescent="0.25">
      <c r="A56" s="3">
        <v>6</v>
      </c>
      <c r="B56" s="2">
        <v>304</v>
      </c>
      <c r="C56" s="38">
        <f>IFERROR((VLOOKUP(B56,INSCRITOS!A:B,2,0)),"")</f>
        <v>103383</v>
      </c>
      <c r="D56" s="38" t="str">
        <f>IFERROR((VLOOKUP(B56,INSCRITOS!A:C,3,0)),"")</f>
        <v>INF</v>
      </c>
      <c r="E56" s="44" t="str">
        <f>IFERROR((VLOOKUP(B56,INSCRITOS!A:D,4,0)),"")</f>
        <v>Pedro Vieira Neves</v>
      </c>
      <c r="F56" s="38" t="str">
        <f>IFERROR((VLOOKUP(B56,INSCRITOS!A:F,6,0)),"")</f>
        <v>M</v>
      </c>
      <c r="G56" s="44" t="str">
        <f>IFERROR((VLOOKUP(B56,INSCRITOS!A:H,8,0)),"")</f>
        <v>GDR Manique de Cima</v>
      </c>
    </row>
    <row r="57" spans="1:7" ht="18" customHeight="1" x14ac:dyDescent="0.25">
      <c r="A57" s="3">
        <v>7</v>
      </c>
      <c r="B57" s="2">
        <v>325</v>
      </c>
      <c r="C57" s="38">
        <f>IFERROR((VLOOKUP(B57,INSCRITOS!A:B,2,0)),"")</f>
        <v>103405</v>
      </c>
      <c r="D57" s="38" t="str">
        <f>IFERROR((VLOOKUP(B57,INSCRITOS!A:C,3,0)),"")</f>
        <v>INF</v>
      </c>
      <c r="E57" s="44" t="str">
        <f>IFERROR((VLOOKUP(B57,INSCRITOS!A:D,4,0)),"")</f>
        <v>João Prudencio</v>
      </c>
      <c r="F57" s="38" t="str">
        <f>IFERROR((VLOOKUP(B57,INSCRITOS!A:F,6,0)),"")</f>
        <v>M</v>
      </c>
      <c r="G57" s="44" t="str">
        <f>IFERROR((VLOOKUP(B57,INSCRITOS!A:H,8,0)),"")</f>
        <v>Sport Lisboa e Benfica</v>
      </c>
    </row>
    <row r="58" spans="1:7" ht="18" customHeight="1" x14ac:dyDescent="0.25">
      <c r="A58" s="3">
        <v>8</v>
      </c>
      <c r="B58" s="2">
        <v>395</v>
      </c>
      <c r="C58" s="38">
        <f>IFERROR((VLOOKUP(B58,INSCRITOS!A:B,2,0)),"")</f>
        <v>104289</v>
      </c>
      <c r="D58" s="38" t="str">
        <f>IFERROR((VLOOKUP(B58,INSCRITOS!A:C,3,0)),"")</f>
        <v>INF</v>
      </c>
      <c r="E58" s="44" t="str">
        <f>IFERROR((VLOOKUP(B58,INSCRITOS!A:D,4,0)),"")</f>
        <v>Rodrigo Lopes</v>
      </c>
      <c r="F58" s="38" t="str">
        <f>IFERROR((VLOOKUP(B58,INSCRITOS!A:F,6,0)),"")</f>
        <v>M</v>
      </c>
      <c r="G58" s="44" t="str">
        <f>IFERROR((VLOOKUP(B58,INSCRITOS!A:H,8,0)),"")</f>
        <v>Alhandra Sporting Club</v>
      </c>
    </row>
    <row r="59" spans="1:7" ht="18" customHeight="1" x14ac:dyDescent="0.25">
      <c r="A59" s="3">
        <v>9</v>
      </c>
      <c r="B59" s="2">
        <v>459</v>
      </c>
      <c r="C59" s="38">
        <f>IFERROR((VLOOKUP(B59,INSCRITOS!A:B,2,0)),"")</f>
        <v>105038</v>
      </c>
      <c r="D59" s="38" t="str">
        <f>IFERROR((VLOOKUP(B59,INSCRITOS!A:C,3,0)),"")</f>
        <v>INF</v>
      </c>
      <c r="E59" s="44" t="str">
        <f>IFERROR((VLOOKUP(B59,INSCRITOS!A:D,4,0)),"")</f>
        <v>Mauro Veiga</v>
      </c>
      <c r="F59" s="38" t="str">
        <f>IFERROR((VLOOKUP(B59,INSCRITOS!A:F,6,0)),"")</f>
        <v>M</v>
      </c>
      <c r="G59" s="44" t="str">
        <f>IFERROR((VLOOKUP(B59,INSCRITOS!A:H,8,0)),"")</f>
        <v>SFRAA TRIATLO</v>
      </c>
    </row>
    <row r="60" spans="1:7" ht="18" customHeight="1" x14ac:dyDescent="0.25">
      <c r="A60" s="3">
        <v>10</v>
      </c>
      <c r="B60" s="2">
        <v>520</v>
      </c>
      <c r="C60" s="38">
        <f>IFERROR((VLOOKUP(B60,INSCRITOS!A:B,2,0)),"")</f>
        <v>103566</v>
      </c>
      <c r="D60" s="38" t="str">
        <f>IFERROR((VLOOKUP(B60,INSCRITOS!A:C,3,0)),"")</f>
        <v>INF</v>
      </c>
      <c r="E60" s="44" t="str">
        <f>IFERROR((VLOOKUP(B60,INSCRITOS!A:D,4,0)),"")</f>
        <v>Gabriel Viana</v>
      </c>
      <c r="F60" s="38" t="str">
        <f>IFERROR((VLOOKUP(B60,INSCRITOS!A:F,6,0)),"")</f>
        <v>M</v>
      </c>
      <c r="G60" s="44" t="str">
        <f>IFERROR((VLOOKUP(B60,INSCRITOS!A:H,8,0)),"")</f>
        <v>GDR Manique de Cima</v>
      </c>
    </row>
    <row r="61" spans="1:7" ht="18" customHeight="1" x14ac:dyDescent="0.25">
      <c r="A61" s="3">
        <v>11</v>
      </c>
      <c r="B61" s="2">
        <v>523</v>
      </c>
      <c r="C61" s="38">
        <f>IFERROR((VLOOKUP(B61,INSCRITOS!A:B,2,0)),"")</f>
        <v>102827</v>
      </c>
      <c r="D61" s="38" t="str">
        <f>IFERROR((VLOOKUP(B61,INSCRITOS!A:C,3,0)),"")</f>
        <v>INF</v>
      </c>
      <c r="E61" s="44" t="str">
        <f>IFERROR((VLOOKUP(B61,INSCRITOS!A:D,4,0)),"")</f>
        <v>David Teló</v>
      </c>
      <c r="F61" s="38" t="str">
        <f>IFERROR((VLOOKUP(B61,INSCRITOS!A:F,6,0)),"")</f>
        <v>M</v>
      </c>
      <c r="G61" s="44" t="str">
        <f>IFERROR((VLOOKUP(B61,INSCRITOS!A:H,8,0)),"")</f>
        <v>Sport Lisboa e Benfica</v>
      </c>
    </row>
    <row r="62" spans="1:7" ht="18" customHeight="1" x14ac:dyDescent="0.25">
      <c r="A62" s="3">
        <v>12</v>
      </c>
      <c r="B62" s="2">
        <v>562</v>
      </c>
      <c r="C62" s="38">
        <f>IFERROR((VLOOKUP(B62,INSCRITOS!A:B,2,0)),"")</f>
        <v>103616</v>
      </c>
      <c r="D62" s="38" t="str">
        <f>IFERROR((VLOOKUP(B62,INSCRITOS!A:C,3,0)),"")</f>
        <v>INF</v>
      </c>
      <c r="E62" s="44" t="str">
        <f>IFERROR((VLOOKUP(B62,INSCRITOS!A:D,4,0)),"")</f>
        <v>Tomás Moreno</v>
      </c>
      <c r="F62" s="38" t="str">
        <f>IFERROR((VLOOKUP(B62,INSCRITOS!A:F,6,0)),"")</f>
        <v>M</v>
      </c>
      <c r="G62" s="44" t="str">
        <f>IFERROR((VLOOKUP(B62,INSCRITOS!A:H,8,0)),"")</f>
        <v>Associação Naval Amorense</v>
      </c>
    </row>
    <row r="63" spans="1:7" ht="18" customHeight="1" x14ac:dyDescent="0.25">
      <c r="A63" s="3">
        <v>13</v>
      </c>
      <c r="B63" s="2">
        <v>568</v>
      </c>
      <c r="C63" s="38">
        <f>IFERROR((VLOOKUP(B63,INSCRITOS!A:B,2,0)),"")</f>
        <v>103623</v>
      </c>
      <c r="D63" s="38" t="str">
        <f>IFERROR((VLOOKUP(B63,INSCRITOS!A:C,3,0)),"")</f>
        <v>INF</v>
      </c>
      <c r="E63" s="44" t="str">
        <f>IFERROR((VLOOKUP(B63,INSCRITOS!A:D,4,0)),"")</f>
        <v>Pedro Sardinha</v>
      </c>
      <c r="F63" s="38" t="str">
        <f>IFERROR((VLOOKUP(B63,INSCRITOS!A:F,6,0)),"")</f>
        <v>M</v>
      </c>
      <c r="G63" s="44" t="str">
        <f>IFERROR((VLOOKUP(B63,INSCRITOS!A:H,8,0)),"")</f>
        <v>Alhandra Sporting Club</v>
      </c>
    </row>
    <row r="64" spans="1:7" ht="18" customHeight="1" x14ac:dyDescent="0.25">
      <c r="A64" s="3">
        <v>14</v>
      </c>
      <c r="B64" s="2">
        <v>570</v>
      </c>
      <c r="C64" s="38">
        <f>IFERROR((VLOOKUP(B64,INSCRITOS!A:B,2,0)),"")</f>
        <v>103625</v>
      </c>
      <c r="D64" s="38" t="str">
        <f>IFERROR((VLOOKUP(B64,INSCRITOS!A:C,3,0)),"")</f>
        <v>INF</v>
      </c>
      <c r="E64" s="44" t="str">
        <f>IFERROR((VLOOKUP(B64,INSCRITOS!A:D,4,0)),"")</f>
        <v>Manuel Morgado Cerqueira</v>
      </c>
      <c r="F64" s="38" t="str">
        <f>IFERROR((VLOOKUP(B64,INSCRITOS!A:F,6,0)),"")</f>
        <v>M</v>
      </c>
      <c r="G64" s="44" t="str">
        <f>IFERROR((VLOOKUP(B64,INSCRITOS!A:H,8,0)),"")</f>
        <v>Alhandra Sporting Club</v>
      </c>
    </row>
    <row r="65" spans="1:7" ht="18" customHeight="1" x14ac:dyDescent="0.25">
      <c r="A65" s="3">
        <v>15</v>
      </c>
      <c r="B65" s="2">
        <v>623</v>
      </c>
      <c r="C65" s="38">
        <f>IFERROR((VLOOKUP(B65,INSCRITOS!A:B,2,0)),"")</f>
        <v>102920</v>
      </c>
      <c r="D65" s="38" t="str">
        <f>IFERROR((VLOOKUP(B65,INSCRITOS!A:C,3,0)),"")</f>
        <v>INF</v>
      </c>
      <c r="E65" s="44" t="str">
        <f>IFERROR((VLOOKUP(B65,INSCRITOS!A:D,4,0)),"")</f>
        <v>Ricardo Pissarra</v>
      </c>
      <c r="F65" s="38" t="str">
        <f>IFERROR((VLOOKUP(B65,INSCRITOS!A:F,6,0)),"")</f>
        <v>M</v>
      </c>
      <c r="G65" s="44" t="str">
        <f>IFERROR((VLOOKUP(B65,INSCRITOS!A:H,8,0)),"")</f>
        <v>Sport Lisboa e Benfica</v>
      </c>
    </row>
    <row r="66" spans="1:7" ht="18" customHeight="1" x14ac:dyDescent="0.25">
      <c r="A66" s="3">
        <v>16</v>
      </c>
      <c r="B66" s="2">
        <v>625</v>
      </c>
      <c r="C66" s="38">
        <f>IFERROR((VLOOKUP(B66,INSCRITOS!A:B,2,0)),"")</f>
        <v>104490</v>
      </c>
      <c r="D66" s="38" t="str">
        <f>IFERROR((VLOOKUP(B66,INSCRITOS!A:C,3,0)),"")</f>
        <v>INF</v>
      </c>
      <c r="E66" s="44" t="str">
        <f>IFERROR((VLOOKUP(B66,INSCRITOS!A:D,4,0)),"")</f>
        <v>Vicente Graça</v>
      </c>
      <c r="F66" s="38" t="str">
        <f>IFERROR((VLOOKUP(B66,INSCRITOS!A:F,6,0)),"")</f>
        <v>M</v>
      </c>
      <c r="G66" s="44" t="str">
        <f>IFERROR((VLOOKUP(B66,INSCRITOS!A:H,8,0)),"")</f>
        <v>Clube de Natação da Amadora</v>
      </c>
    </row>
    <row r="67" spans="1:7" ht="18" customHeight="1" thickBot="1" x14ac:dyDescent="0.3">
      <c r="A67" s="88">
        <v>17</v>
      </c>
      <c r="B67" s="89">
        <v>795</v>
      </c>
      <c r="C67" s="90">
        <f>IFERROR((VLOOKUP(B67,INSCRITOS!A:B,2,0)),"")</f>
        <v>104076</v>
      </c>
      <c r="D67" s="90" t="str">
        <f>IFERROR((VLOOKUP(B67,INSCRITOS!A:C,3,0)),"")</f>
        <v>INF</v>
      </c>
      <c r="E67" s="91" t="str">
        <f>IFERROR((VLOOKUP(B67,INSCRITOS!A:D,4,0)),"")</f>
        <v>Rodrigo Barreto</v>
      </c>
      <c r="F67" s="90" t="str">
        <f>IFERROR((VLOOKUP(B67,INSCRITOS!A:F,6,0)),"")</f>
        <v>M</v>
      </c>
      <c r="G67" s="91" t="str">
        <f>IFERROR((VLOOKUP(B67,INSCRITOS!A:H,8,0)),"")</f>
        <v>Alhandra Sporting Club</v>
      </c>
    </row>
    <row r="68" spans="1:7" ht="18" customHeight="1" x14ac:dyDescent="0.25">
      <c r="A68" s="84">
        <v>18</v>
      </c>
      <c r="B68" s="80">
        <v>808</v>
      </c>
      <c r="C68" s="86">
        <f>IFERROR((VLOOKUP(B68,INSCRITOS!A:B,2,0)),"")</f>
        <v>103894</v>
      </c>
      <c r="D68" s="86" t="str">
        <f>IFERROR((VLOOKUP(B68,INSCRITOS!A:C,3,0)),"")</f>
        <v>INF</v>
      </c>
      <c r="E68" s="87" t="str">
        <f>IFERROR((VLOOKUP(B68,INSCRITOS!A:D,4,0)),"")</f>
        <v>Rodrigo Góis</v>
      </c>
      <c r="F68" s="86" t="str">
        <f>IFERROR((VLOOKUP(B68,INSCRITOS!A:F,6,0)),"")</f>
        <v>M</v>
      </c>
      <c r="G68" s="87" t="str">
        <f>IFERROR((VLOOKUP(B68,INSCRITOS!A:H,8,0)),"")</f>
        <v>Alhandra Sporting Club</v>
      </c>
    </row>
    <row r="69" spans="1:7" ht="18" customHeight="1" x14ac:dyDescent="0.25">
      <c r="A69" s="3">
        <v>19</v>
      </c>
      <c r="B69" s="2">
        <v>836</v>
      </c>
      <c r="C69" s="38">
        <f>IFERROR((VLOOKUP(B69,INSCRITOS!A:B,2,0)),"")</f>
        <v>103904</v>
      </c>
      <c r="D69" s="38" t="str">
        <f>IFERROR((VLOOKUP(B69,INSCRITOS!A:C,3,0)),"")</f>
        <v>INF</v>
      </c>
      <c r="E69" s="44" t="str">
        <f>IFERROR((VLOOKUP(B69,INSCRITOS!A:D,4,0)),"")</f>
        <v>Martim Rodrigues</v>
      </c>
      <c r="F69" s="38" t="str">
        <f>IFERROR((VLOOKUP(B69,INSCRITOS!A:F,6,0)),"")</f>
        <v>M</v>
      </c>
      <c r="G69" s="44" t="str">
        <f>IFERROR((VLOOKUP(B69,INSCRITOS!A:H,8,0)),"")</f>
        <v>Associação Naval Amorense</v>
      </c>
    </row>
    <row r="70" spans="1:7" ht="18" customHeight="1" x14ac:dyDescent="0.25">
      <c r="A70" s="3">
        <v>20</v>
      </c>
      <c r="B70" s="2">
        <v>853</v>
      </c>
      <c r="C70" s="38">
        <f>IFERROR((VLOOKUP(B70,INSCRITOS!A:B,2,0)),"")</f>
        <v>103084</v>
      </c>
      <c r="D70" s="38" t="str">
        <f>IFERROR((VLOOKUP(B70,INSCRITOS!A:C,3,0)),"")</f>
        <v>INF</v>
      </c>
      <c r="E70" s="44" t="str">
        <f>IFERROR((VLOOKUP(B70,INSCRITOS!A:D,4,0)),"")</f>
        <v>Miguel Ferreira</v>
      </c>
      <c r="F70" s="38" t="str">
        <f>IFERROR((VLOOKUP(B70,INSCRITOS!A:F,6,0)),"")</f>
        <v>M</v>
      </c>
      <c r="G70" s="44" t="str">
        <f>IFERROR((VLOOKUP(B70,INSCRITOS!A:H,8,0)),"")</f>
        <v>Sport Lisboa e Benfica</v>
      </c>
    </row>
    <row r="71" spans="1:7" ht="18" customHeight="1" x14ac:dyDescent="0.25">
      <c r="A71" s="3">
        <v>21</v>
      </c>
      <c r="B71" s="2">
        <v>885</v>
      </c>
      <c r="C71" s="38">
        <f>IFERROR((VLOOKUP(B71,INSCRITOS!A:B,2,0)),"")</f>
        <v>105259</v>
      </c>
      <c r="D71" s="38" t="str">
        <f>IFERROR((VLOOKUP(B71,INSCRITOS!A:C,3,0)),"")</f>
        <v>INF</v>
      </c>
      <c r="E71" s="44" t="str">
        <f>IFERROR((VLOOKUP(B71,INSCRITOS!A:D,4,0)),"")</f>
        <v>Rafael Vaz</v>
      </c>
      <c r="F71" s="38" t="str">
        <f>IFERROR((VLOOKUP(B71,INSCRITOS!A:F,6,0)),"")</f>
        <v>M</v>
      </c>
      <c r="G71" s="44" t="str">
        <f>IFERROR((VLOOKUP(B71,INSCRITOS!A:H,8,0)),"")</f>
        <v>Alhandra Sporting Club</v>
      </c>
    </row>
    <row r="72" spans="1:7" ht="18" customHeight="1" x14ac:dyDescent="0.25">
      <c r="A72" s="3">
        <v>22</v>
      </c>
      <c r="B72" s="2">
        <v>908</v>
      </c>
      <c r="C72" s="38">
        <f>IFERROR((VLOOKUP(B72,INSCRITOS!A:B,2,0)),"")</f>
        <v>104679</v>
      </c>
      <c r="D72" s="38" t="str">
        <f>IFERROR((VLOOKUP(B72,INSCRITOS!A:C,3,0)),"")</f>
        <v>INF</v>
      </c>
      <c r="E72" s="44" t="str">
        <f>IFERROR((VLOOKUP(B72,INSCRITOS!A:D,4,0)),"")</f>
        <v>Miguel Serafim</v>
      </c>
      <c r="F72" s="38" t="str">
        <f>IFERROR((VLOOKUP(B72,INSCRITOS!A:F,6,0)),"")</f>
        <v>M</v>
      </c>
      <c r="G72" s="44" t="str">
        <f>IFERROR((VLOOKUP(B72,INSCRITOS!A:H,8,0)),"")</f>
        <v>Alhandra Sporting Club</v>
      </c>
    </row>
    <row r="73" spans="1:7" ht="18" customHeight="1" x14ac:dyDescent="0.25">
      <c r="A73" s="3">
        <v>23</v>
      </c>
      <c r="B73" s="2">
        <v>914</v>
      </c>
      <c r="C73" s="38">
        <f>IFERROR((VLOOKUP(B73,INSCRITOS!A:B,2,0)),"")</f>
        <v>105278</v>
      </c>
      <c r="D73" s="38" t="str">
        <f>IFERROR((VLOOKUP(B73,INSCRITOS!A:C,3,0)),"")</f>
        <v>INF</v>
      </c>
      <c r="E73" s="44" t="str">
        <f>IFERROR((VLOOKUP(B73,INSCRITOS!A:D,4,0)),"")</f>
        <v>Salvador Gonçalves</v>
      </c>
      <c r="F73" s="38" t="str">
        <f>IFERROR((VLOOKUP(B73,INSCRITOS!A:F,6,0)),"")</f>
        <v>M</v>
      </c>
      <c r="G73" s="44" t="str">
        <f>IFERROR((VLOOKUP(B73,INSCRITOS!A:H,8,0)),"")</f>
        <v>CNCVG</v>
      </c>
    </row>
    <row r="74" spans="1:7" ht="18" customHeight="1" x14ac:dyDescent="0.25">
      <c r="A74" s="3">
        <v>24</v>
      </c>
      <c r="B74" s="2">
        <v>941</v>
      </c>
      <c r="C74" s="38">
        <f>IFERROR((VLOOKUP(B74,INSCRITOS!A:B,2,0)),"")</f>
        <v>104693</v>
      </c>
      <c r="D74" s="38" t="str">
        <f>IFERROR((VLOOKUP(B74,INSCRITOS!A:C,3,0)),"")</f>
        <v>INF</v>
      </c>
      <c r="E74" s="44" t="str">
        <f>IFERROR((VLOOKUP(B74,INSCRITOS!A:D,4,0)),"")</f>
        <v>Henrique Silva</v>
      </c>
      <c r="F74" s="38" t="str">
        <f>IFERROR((VLOOKUP(B74,INSCRITOS!A:F,6,0)),"")</f>
        <v>M</v>
      </c>
      <c r="G74" s="44" t="str">
        <f>IFERROR((VLOOKUP(B74,INSCRITOS!A:H,8,0)),"")</f>
        <v>Sport Lisboa e Benfica</v>
      </c>
    </row>
    <row r="75" spans="1:7" ht="18" customHeight="1" x14ac:dyDescent="0.25">
      <c r="A75" s="3">
        <v>25</v>
      </c>
      <c r="B75" s="2">
        <v>965</v>
      </c>
      <c r="C75" s="38">
        <f>IFERROR((VLOOKUP(B75,INSCRITOS!A:B,2,0)),"")</f>
        <v>104103</v>
      </c>
      <c r="D75" s="38" t="str">
        <f>IFERROR((VLOOKUP(B75,INSCRITOS!A:C,3,0)),"")</f>
        <v>INF</v>
      </c>
      <c r="E75" s="44" t="str">
        <f>IFERROR((VLOOKUP(B75,INSCRITOS!A:D,4,0)),"")</f>
        <v>Nuno Fernandes</v>
      </c>
      <c r="F75" s="38" t="str">
        <f>IFERROR((VLOOKUP(B75,INSCRITOS!A:F,6,0)),"")</f>
        <v>M</v>
      </c>
      <c r="G75" s="44" t="str">
        <f>IFERROR((VLOOKUP(B75,INSCRITOS!A:H,8,0)),"")</f>
        <v>Peniche A. C.</v>
      </c>
    </row>
    <row r="76" spans="1:7" ht="18" customHeight="1" x14ac:dyDescent="0.25">
      <c r="A76" s="3">
        <v>26</v>
      </c>
      <c r="B76" s="2">
        <v>991</v>
      </c>
      <c r="C76" s="38" t="str">
        <f>IFERROR((VLOOKUP(B76,INSCRITOS!A:B,2,0)),"")</f>
        <v/>
      </c>
      <c r="D76" s="38" t="str">
        <f>IFERROR((VLOOKUP(B76,INSCRITOS!A:C,3,0)),"")</f>
        <v/>
      </c>
      <c r="E76" s="44" t="str">
        <f>IFERROR((VLOOKUP(B76,INSCRITOS!A:D,4,0)),"")</f>
        <v/>
      </c>
      <c r="F76" s="38" t="str">
        <f>IFERROR((VLOOKUP(B76,INSCRITOS!A:F,6,0)),"")</f>
        <v/>
      </c>
      <c r="G76" s="44" t="str">
        <f>IFERROR((VLOOKUP(B76,INSCRITOS!A:H,8,0)),"")</f>
        <v/>
      </c>
    </row>
    <row r="77" spans="1:7" ht="18" customHeight="1" x14ac:dyDescent="0.25">
      <c r="A77" s="3">
        <v>27</v>
      </c>
      <c r="B77" s="2">
        <v>1048</v>
      </c>
      <c r="C77" s="38">
        <f>IFERROR((VLOOKUP(B77,INSCRITOS!A:B,2,0)),"")</f>
        <v>105736</v>
      </c>
      <c r="D77" s="38" t="str">
        <f>IFERROR((VLOOKUP(B77,INSCRITOS!A:C,3,0)),"")</f>
        <v>INF</v>
      </c>
      <c r="E77" s="44" t="str">
        <f>IFERROR((VLOOKUP(B77,INSCRITOS!A:D,4,0)),"")</f>
        <v>Manuel Gomes</v>
      </c>
      <c r="F77" s="38" t="str">
        <f>IFERROR((VLOOKUP(B77,INSCRITOS!A:F,6,0)),"")</f>
        <v>M</v>
      </c>
      <c r="G77" s="44" t="str">
        <f>IFERROR((VLOOKUP(B77,INSCRITOS!A:H,8,0)),"")</f>
        <v>Sport Lisboa e Benfica</v>
      </c>
    </row>
    <row r="78" spans="1:7" ht="18" customHeight="1" x14ac:dyDescent="0.25">
      <c r="A78" s="3">
        <v>28</v>
      </c>
      <c r="B78" s="2">
        <v>1049</v>
      </c>
      <c r="C78" s="38">
        <f>IFERROR((VLOOKUP(B78,INSCRITOS!A:B,2,0)),"")</f>
        <v>105737</v>
      </c>
      <c r="D78" s="38" t="str">
        <f>IFERROR((VLOOKUP(B78,INSCRITOS!A:C,3,0)),"")</f>
        <v>INF</v>
      </c>
      <c r="E78" s="44" t="str">
        <f>IFERROR((VLOOKUP(B78,INSCRITOS!A:D,4,0)),"")</f>
        <v>Francisco Gomes</v>
      </c>
      <c r="F78" s="38" t="str">
        <f>IFERROR((VLOOKUP(B78,INSCRITOS!A:F,6,0)),"")</f>
        <v>M</v>
      </c>
      <c r="G78" s="44" t="str">
        <f>IFERROR((VLOOKUP(B78,INSCRITOS!A:H,8,0)),"")</f>
        <v>Sport Lisboa e Benfica</v>
      </c>
    </row>
    <row r="79" spans="1:7" ht="18" customHeight="1" x14ac:dyDescent="0.25">
      <c r="A79" s="3">
        <v>29</v>
      </c>
      <c r="B79" s="2">
        <v>1058</v>
      </c>
      <c r="C79" s="38">
        <f>IFERROR((VLOOKUP(B79,INSCRITOS!A:B,2,0)),"")</f>
        <v>105808</v>
      </c>
      <c r="D79" s="38" t="str">
        <f>IFERROR((VLOOKUP(B79,INSCRITOS!A:C,3,0)),"")</f>
        <v>INF</v>
      </c>
      <c r="E79" s="44" t="str">
        <f>IFERROR((VLOOKUP(B79,INSCRITOS!A:D,4,0)),"")</f>
        <v>Tiago Madeira</v>
      </c>
      <c r="F79" s="38" t="str">
        <f>IFERROR((VLOOKUP(B79,INSCRITOS!A:F,6,0)),"")</f>
        <v>M</v>
      </c>
      <c r="G79" s="44" t="str">
        <f>IFERROR((VLOOKUP(B79,INSCRITOS!A:H,8,0)),"")</f>
        <v>Peniche A. C.</v>
      </c>
    </row>
    <row r="80" spans="1:7" ht="18" customHeight="1" x14ac:dyDescent="0.25">
      <c r="A80" s="3">
        <v>30</v>
      </c>
      <c r="B80" s="2">
        <v>1228</v>
      </c>
      <c r="C80" s="38">
        <f>IFERROR((VLOOKUP(B80,INSCRITOS!A:B,2,0)),"")</f>
        <v>106103</v>
      </c>
      <c r="D80" s="38" t="str">
        <f>IFERROR((VLOOKUP(B80,INSCRITOS!A:C,3,0)),"")</f>
        <v>INF</v>
      </c>
      <c r="E80" s="44" t="str">
        <f>IFERROR((VLOOKUP(B80,INSCRITOS!A:D,4,0)),"")</f>
        <v>Francisco Agoas Catarino</v>
      </c>
      <c r="F80" s="38" t="str">
        <f>IFERROR((VLOOKUP(B80,INSCRITOS!A:F,6,0)),"")</f>
        <v>M</v>
      </c>
      <c r="G80" s="44" t="str">
        <f>IFERROR((VLOOKUP(B80,INSCRITOS!A:H,8,0)),"")</f>
        <v>SFRAA TRIATLO</v>
      </c>
    </row>
    <row r="81" spans="1:7" ht="18" customHeight="1" x14ac:dyDescent="0.25">
      <c r="A81" s="3">
        <v>31</v>
      </c>
      <c r="B81" s="2">
        <v>1268</v>
      </c>
      <c r="C81" s="38">
        <f>IFERROR((VLOOKUP(B81,INSCRITOS!A:B,2,0)),"")</f>
        <v>106222</v>
      </c>
      <c r="D81" s="38" t="str">
        <f>IFERROR((VLOOKUP(B81,INSCRITOS!A:C,3,0)),"")</f>
        <v>INF</v>
      </c>
      <c r="E81" s="44" t="str">
        <f>IFERROR((VLOOKUP(B81,INSCRITOS!A:D,4,0)),"")</f>
        <v>Eduardo Branco</v>
      </c>
      <c r="F81" s="38" t="str">
        <f>IFERROR((VLOOKUP(B81,INSCRITOS!A:F,6,0)),"")</f>
        <v>M</v>
      </c>
      <c r="G81" s="44" t="str">
        <f>IFERROR((VLOOKUP(B81,INSCRITOS!A:H,8,0)),"")</f>
        <v>Alhandra Sporting Club</v>
      </c>
    </row>
    <row r="82" spans="1:7" ht="18" customHeight="1" x14ac:dyDescent="0.25">
      <c r="A82" s="3">
        <v>32</v>
      </c>
      <c r="B82" s="2">
        <v>1312</v>
      </c>
      <c r="C82" s="38">
        <f>IFERROR((VLOOKUP(B82,INSCRITOS!A:B,2,0)),"")</f>
        <v>105355</v>
      </c>
      <c r="D82" s="38" t="str">
        <f>IFERROR((VLOOKUP(B82,INSCRITOS!A:C,3,0)),"")</f>
        <v>INF</v>
      </c>
      <c r="E82" s="44" t="str">
        <f>IFERROR((VLOOKUP(B82,INSCRITOS!A:D,4,0)),"")</f>
        <v>Tomé Tomé</v>
      </c>
      <c r="F82" s="38" t="str">
        <f>IFERROR((VLOOKUP(B82,INSCRITOS!A:F,6,0)),"")</f>
        <v>M</v>
      </c>
      <c r="G82" s="44" t="str">
        <f>IFERROR((VLOOKUP(B82,INSCRITOS!A:H,8,0)),"")</f>
        <v>Sport Lisboa e Benfica</v>
      </c>
    </row>
    <row r="83" spans="1:7" ht="18" customHeight="1" x14ac:dyDescent="0.25">
      <c r="A83" s="3">
        <v>33</v>
      </c>
      <c r="B83" s="2"/>
      <c r="C83" s="38" t="str">
        <f>IFERROR((VLOOKUP(B83,INSCRITOS!A:B,2,0)),"")</f>
        <v/>
      </c>
      <c r="D83" s="2" t="s">
        <v>256</v>
      </c>
      <c r="E83" s="71" t="s">
        <v>81</v>
      </c>
      <c r="F83" s="2" t="s">
        <v>54</v>
      </c>
      <c r="G83" s="71" t="s">
        <v>201</v>
      </c>
    </row>
    <row r="84" spans="1:7" ht="18" customHeight="1" x14ac:dyDescent="0.25">
      <c r="A84" s="3">
        <v>34</v>
      </c>
      <c r="B84" s="2"/>
      <c r="C84" s="38" t="str">
        <f>IFERROR((VLOOKUP(B84,INSCRITOS!A:B,2,0)),"")</f>
        <v/>
      </c>
      <c r="D84" s="38" t="str">
        <f>IFERROR((VLOOKUP(B84,INSCRITOS!A:C,3,0)),"")</f>
        <v/>
      </c>
      <c r="E84" s="44" t="str">
        <f>IFERROR((VLOOKUP(B84,INSCRITOS!A:D,4,0)),"")</f>
        <v/>
      </c>
      <c r="F84" s="38" t="str">
        <f>IFERROR((VLOOKUP(B84,INSCRITOS!A:F,6,0)),"")</f>
        <v/>
      </c>
      <c r="G84" s="44" t="str">
        <f>IFERROR((VLOOKUP(B84,INSCRITOS!A:H,8,0)),"")</f>
        <v/>
      </c>
    </row>
    <row r="85" spans="1:7" ht="18" customHeight="1" x14ac:dyDescent="0.25">
      <c r="A85" s="3">
        <v>35</v>
      </c>
      <c r="B85" s="2"/>
      <c r="C85" s="38"/>
      <c r="D85" s="38"/>
      <c r="E85" s="44"/>
      <c r="F85" s="38"/>
      <c r="G85" s="44"/>
    </row>
    <row r="86" spans="1:7" ht="18" customHeight="1" x14ac:dyDescent="0.25">
      <c r="A86" s="5"/>
      <c r="C86" s="5"/>
      <c r="D86" s="5"/>
      <c r="F86" s="5"/>
    </row>
    <row r="87" spans="1:7" ht="18" customHeight="1" x14ac:dyDescent="0.25">
      <c r="A87" s="33" t="s">
        <v>14</v>
      </c>
      <c r="B87" s="33"/>
      <c r="C87" s="33"/>
      <c r="D87" s="33"/>
      <c r="E87" s="33"/>
      <c r="F87" s="33"/>
      <c r="G87" s="33"/>
    </row>
    <row r="88" spans="1:7" ht="18" customHeight="1" x14ac:dyDescent="0.25">
      <c r="A88" s="7" t="s">
        <v>9</v>
      </c>
      <c r="B88" s="29" t="s">
        <v>10</v>
      </c>
      <c r="C88" s="7" t="s">
        <v>1</v>
      </c>
      <c r="D88" s="7" t="s">
        <v>2</v>
      </c>
      <c r="E88" s="7" t="s">
        <v>3</v>
      </c>
      <c r="F88" s="7" t="s">
        <v>5</v>
      </c>
      <c r="G88" s="7" t="s">
        <v>7</v>
      </c>
    </row>
    <row r="89" spans="1:7" ht="18" customHeight="1" x14ac:dyDescent="0.25">
      <c r="A89" s="3">
        <v>1</v>
      </c>
      <c r="B89" s="2">
        <v>109</v>
      </c>
      <c r="C89" s="3">
        <f>IFERROR((VLOOKUP(B89,INSCRITOS!A:B,2,0)),"")</f>
        <v>103257</v>
      </c>
      <c r="D89" s="3" t="str">
        <f>IFERROR((VLOOKUP(B89,INSCRITOS!A:C,3,0)),"")</f>
        <v>INF</v>
      </c>
      <c r="E89" s="8" t="str">
        <f>IFERROR((VLOOKUP(B89,INSCRITOS!A:D,4,0)),"")</f>
        <v>Benedita Pedro</v>
      </c>
      <c r="F89" s="3" t="str">
        <f>IFERROR((VLOOKUP(B89,INSCRITOS!A:F,6,0)),"")</f>
        <v>F</v>
      </c>
      <c r="G89" s="8" t="str">
        <f>IFERROR((VLOOKUP(B89,INSCRITOS!A:H,8,0)),"")</f>
        <v>SFRAA TRIATLO</v>
      </c>
    </row>
    <row r="90" spans="1:7" ht="18" customHeight="1" x14ac:dyDescent="0.25">
      <c r="A90" s="3">
        <v>2</v>
      </c>
      <c r="B90" s="2">
        <v>186</v>
      </c>
      <c r="C90" s="3">
        <f>IFERROR((VLOOKUP(B90,INSCRITOS!A:B,2,0)),"")</f>
        <v>104180</v>
      </c>
      <c r="D90" s="3" t="str">
        <f>IFERROR((VLOOKUP(B90,INSCRITOS!A:C,3,0)),"")</f>
        <v>INF</v>
      </c>
      <c r="E90" s="8" t="str">
        <f>IFERROR((VLOOKUP(B90,INSCRITOS!A:D,4,0)),"")</f>
        <v>Beatriz Pereira</v>
      </c>
      <c r="F90" s="3" t="str">
        <f>IFERROR((VLOOKUP(B90,INSCRITOS!A:F,6,0)),"")</f>
        <v>F</v>
      </c>
      <c r="G90" s="8" t="str">
        <f>IFERROR((VLOOKUP(B90,INSCRITOS!A:H,8,0)),"")</f>
        <v>Alhandra Sporting Club</v>
      </c>
    </row>
    <row r="91" spans="1:7" ht="18" customHeight="1" x14ac:dyDescent="0.25">
      <c r="A91" s="3">
        <v>3</v>
      </c>
      <c r="B91" s="2">
        <v>364</v>
      </c>
      <c r="C91" s="3">
        <f>IFERROR((VLOOKUP(B91,INSCRITOS!A:B,2,0)),"")</f>
        <v>104274</v>
      </c>
      <c r="D91" s="3" t="str">
        <f>IFERROR((VLOOKUP(B91,INSCRITOS!A:C,3,0)),"")</f>
        <v>INF</v>
      </c>
      <c r="E91" s="8" t="str">
        <f>IFERROR((VLOOKUP(B91,INSCRITOS!A:D,4,0)),"")</f>
        <v>Zofie Pacheco</v>
      </c>
      <c r="F91" s="3" t="str">
        <f>IFERROR((VLOOKUP(B91,INSCRITOS!A:F,6,0)),"")</f>
        <v>F</v>
      </c>
      <c r="G91" s="8" t="str">
        <f>IFERROR((VLOOKUP(B91,INSCRITOS!A:H,8,0)),"")</f>
        <v>Peniche A. C.</v>
      </c>
    </row>
    <row r="92" spans="1:7" ht="18" customHeight="1" x14ac:dyDescent="0.25">
      <c r="A92" s="3">
        <v>4</v>
      </c>
      <c r="B92" s="2">
        <v>576</v>
      </c>
      <c r="C92" s="3">
        <f>IFERROR((VLOOKUP(B92,INSCRITOS!A:B,2,0)),"")</f>
        <v>103627</v>
      </c>
      <c r="D92" s="3" t="str">
        <f>IFERROR((VLOOKUP(B92,INSCRITOS!A:C,3,0)),"")</f>
        <v>INF</v>
      </c>
      <c r="E92" s="8" t="str">
        <f>IFERROR((VLOOKUP(B92,INSCRITOS!A:D,4,0)),"")</f>
        <v>Bruna Albuquerque</v>
      </c>
      <c r="F92" s="3" t="str">
        <f>IFERROR((VLOOKUP(B92,INSCRITOS!A:F,6,0)),"")</f>
        <v>F</v>
      </c>
      <c r="G92" s="8" t="str">
        <f>IFERROR((VLOOKUP(B92,INSCRITOS!A:H,8,0)),"")</f>
        <v>Alhandra Sporting Club</v>
      </c>
    </row>
    <row r="93" spans="1:7" ht="18" customHeight="1" x14ac:dyDescent="0.25">
      <c r="A93" s="3">
        <v>5</v>
      </c>
      <c r="B93" s="2">
        <v>620</v>
      </c>
      <c r="C93" s="3">
        <f>IFERROR((VLOOKUP(B93,INSCRITOS!A:B,2,0)),"")</f>
        <v>104486</v>
      </c>
      <c r="D93" s="3" t="str">
        <f>IFERROR((VLOOKUP(B93,INSCRITOS!A:C,3,0)),"")</f>
        <v>INF</v>
      </c>
      <c r="E93" s="8" t="str">
        <f>IFERROR((VLOOKUP(B93,INSCRITOS!A:D,4,0)),"")</f>
        <v>Luna Pereira Crispim</v>
      </c>
      <c r="F93" s="3" t="str">
        <f>IFERROR((VLOOKUP(B93,INSCRITOS!A:F,6,0)),"")</f>
        <v>F</v>
      </c>
      <c r="G93" s="8" t="str">
        <f>IFERROR((VLOOKUP(B93,INSCRITOS!A:H,8,0)),"")</f>
        <v>Sport Lisboa e Benfica</v>
      </c>
    </row>
    <row r="94" spans="1:7" ht="18" customHeight="1" x14ac:dyDescent="0.25">
      <c r="A94" s="3">
        <v>6</v>
      </c>
      <c r="B94" s="2">
        <v>638</v>
      </c>
      <c r="C94" s="3">
        <f>IFERROR((VLOOKUP(B94,INSCRITOS!A:B,2,0)),"")</f>
        <v>105132</v>
      </c>
      <c r="D94" s="3" t="str">
        <f>IFERROR((VLOOKUP(B94,INSCRITOS!A:C,3,0)),"")</f>
        <v>INF</v>
      </c>
      <c r="E94" s="8" t="str">
        <f>IFERROR((VLOOKUP(B94,INSCRITOS!A:D,4,0)),"")</f>
        <v>Camila Dias</v>
      </c>
      <c r="F94" s="3" t="str">
        <f>IFERROR((VLOOKUP(B94,INSCRITOS!A:F,6,0)),"")</f>
        <v>F</v>
      </c>
      <c r="G94" s="8" t="str">
        <f>IFERROR((VLOOKUP(B94,INSCRITOS!A:H,8,0)),"")</f>
        <v>GDR Manique de Cima</v>
      </c>
    </row>
    <row r="95" spans="1:7" ht="18" customHeight="1" x14ac:dyDescent="0.25">
      <c r="A95" s="3">
        <v>7</v>
      </c>
      <c r="B95" s="2">
        <v>704</v>
      </c>
      <c r="C95" s="3">
        <f>IFERROR((VLOOKUP(B95,INSCRITOS!A:B,2,0)),"")</f>
        <v>103735</v>
      </c>
      <c r="D95" s="3" t="str">
        <f>IFERROR((VLOOKUP(B95,INSCRITOS!A:C,3,0)),"")</f>
        <v>INF</v>
      </c>
      <c r="E95" s="8" t="str">
        <f>IFERROR((VLOOKUP(B95,INSCRITOS!A:D,4,0)),"")</f>
        <v>Ana Fung</v>
      </c>
      <c r="F95" s="3" t="str">
        <f>IFERROR((VLOOKUP(B95,INSCRITOS!A:F,6,0)),"")</f>
        <v>F</v>
      </c>
      <c r="G95" s="8" t="str">
        <f>IFERROR((VLOOKUP(B95,INSCRITOS!A:H,8,0)),"")</f>
        <v>Alhandra Sporting Club</v>
      </c>
    </row>
    <row r="96" spans="1:7" ht="18" customHeight="1" x14ac:dyDescent="0.25">
      <c r="A96" s="3">
        <v>8</v>
      </c>
      <c r="B96" s="2">
        <v>785</v>
      </c>
      <c r="C96" s="3">
        <f>IFERROR((VLOOKUP(B96,INSCRITOS!A:B,2,0)),"")</f>
        <v>105220</v>
      </c>
      <c r="D96" s="3" t="str">
        <f>IFERROR((VLOOKUP(B96,INSCRITOS!A:C,3,0)),"")</f>
        <v>INF</v>
      </c>
      <c r="E96" s="8" t="str">
        <f>IFERROR((VLOOKUP(B96,INSCRITOS!A:D,4,0)),"")</f>
        <v>Joana Oliveira</v>
      </c>
      <c r="F96" s="3" t="str">
        <f>IFERROR((VLOOKUP(B96,INSCRITOS!A:F,6,0)),"")</f>
        <v>F</v>
      </c>
      <c r="G96" s="8" t="str">
        <f>IFERROR((VLOOKUP(B96,INSCRITOS!A:H,8,0)),"")</f>
        <v>Alhandra Sporting Club</v>
      </c>
    </row>
    <row r="97" spans="1:1016" ht="18" customHeight="1" x14ac:dyDescent="0.25">
      <c r="A97" s="3">
        <v>9</v>
      </c>
      <c r="B97" s="2">
        <v>843</v>
      </c>
      <c r="C97" s="3">
        <f>IFERROR((VLOOKUP(B97,INSCRITOS!A:B,2,0)),"")</f>
        <v>104623</v>
      </c>
      <c r="D97" s="3" t="str">
        <f>IFERROR((VLOOKUP(B97,INSCRITOS!A:C,3,0)),"")</f>
        <v>INF</v>
      </c>
      <c r="E97" s="8" t="str">
        <f>IFERROR((VLOOKUP(B97,INSCRITOS!A:D,4,0)),"")</f>
        <v>Inês Fernandes</v>
      </c>
      <c r="F97" s="3" t="str">
        <f>IFERROR((VLOOKUP(B97,INSCRITOS!A:F,6,0)),"")</f>
        <v>F</v>
      </c>
      <c r="G97" s="8" t="str">
        <f>IFERROR((VLOOKUP(B97,INSCRITOS!A:H,8,0)),"")</f>
        <v>Alhandra Sporting Club</v>
      </c>
    </row>
    <row r="98" spans="1:1016" ht="18" customHeight="1" thickBot="1" x14ac:dyDescent="0.3">
      <c r="A98" s="88">
        <v>10</v>
      </c>
      <c r="B98" s="89">
        <v>907</v>
      </c>
      <c r="C98" s="88">
        <f>IFERROR((VLOOKUP(B98,INSCRITOS!A:B,2,0)),"")</f>
        <v>104678</v>
      </c>
      <c r="D98" s="88" t="str">
        <f>IFERROR((VLOOKUP(B98,INSCRITOS!A:C,3,0)),"")</f>
        <v>INF</v>
      </c>
      <c r="E98" s="93" t="str">
        <f>IFERROR((VLOOKUP(B98,INSCRITOS!A:D,4,0)),"")</f>
        <v>Maria do Carmo Vitorino</v>
      </c>
      <c r="F98" s="88" t="str">
        <f>IFERROR((VLOOKUP(B98,INSCRITOS!A:F,6,0)),"")</f>
        <v>F</v>
      </c>
      <c r="G98" s="93" t="str">
        <f>IFERROR((VLOOKUP(B98,INSCRITOS!A:H,8,0)),"")</f>
        <v>Alhandra Sporting Club</v>
      </c>
    </row>
    <row r="99" spans="1:1016" ht="18" customHeight="1" x14ac:dyDescent="0.25">
      <c r="A99" s="84">
        <v>11</v>
      </c>
      <c r="B99" s="80">
        <v>919</v>
      </c>
      <c r="C99" s="84">
        <f>IFERROR((VLOOKUP(B99,INSCRITOS!A:B,2,0)),"")</f>
        <v>103075</v>
      </c>
      <c r="D99" s="84" t="str">
        <f>IFERROR((VLOOKUP(B99,INSCRITOS!A:C,3,0)),"")</f>
        <v>INF</v>
      </c>
      <c r="E99" s="92" t="str">
        <f>IFERROR((VLOOKUP(B99,INSCRITOS!A:D,4,0)),"")</f>
        <v>Ana Marcelino</v>
      </c>
      <c r="F99" s="84" t="str">
        <f>IFERROR((VLOOKUP(B99,INSCRITOS!A:F,6,0)),"")</f>
        <v>F</v>
      </c>
      <c r="G99" s="92" t="str">
        <f>IFERROR((VLOOKUP(B99,INSCRITOS!A:H,8,0)),"")</f>
        <v>Sport Lisboa e Benfica</v>
      </c>
    </row>
    <row r="100" spans="1:1016" ht="18" customHeight="1" x14ac:dyDescent="0.25">
      <c r="A100" s="3">
        <v>12</v>
      </c>
      <c r="B100" s="2">
        <v>921</v>
      </c>
      <c r="C100" s="3">
        <f>IFERROR((VLOOKUP(B100,INSCRITOS!A:B,2,0)),"")</f>
        <v>103076</v>
      </c>
      <c r="D100" s="3" t="str">
        <f>IFERROR((VLOOKUP(B100,INSCRITOS!A:C,3,0)),"")</f>
        <v>INF</v>
      </c>
      <c r="E100" s="8" t="str">
        <f>IFERROR((VLOOKUP(B100,INSCRITOS!A:D,4,0)),"")</f>
        <v>Diana Marcelino</v>
      </c>
      <c r="F100" s="3" t="str">
        <f>IFERROR((VLOOKUP(B100,INSCRITOS!A:F,6,0)),"")</f>
        <v>F</v>
      </c>
      <c r="G100" s="8" t="str">
        <f>IFERROR((VLOOKUP(B100,INSCRITOS!A:H,8,0)),"")</f>
        <v>Sport Lisboa e Benfica</v>
      </c>
    </row>
    <row r="101" spans="1:1016" ht="18" customHeight="1" x14ac:dyDescent="0.25">
      <c r="A101" s="3">
        <v>13</v>
      </c>
      <c r="B101" s="2">
        <v>936</v>
      </c>
      <c r="C101" s="3">
        <f>IFERROR((VLOOKUP(B101,INSCRITOS!A:B,2,0)),"")</f>
        <v>104691</v>
      </c>
      <c r="D101" s="3" t="str">
        <f>IFERROR((VLOOKUP(B101,INSCRITOS!A:C,3,0)),"")</f>
        <v>INF</v>
      </c>
      <c r="E101" s="8" t="str">
        <f>IFERROR((VLOOKUP(B101,INSCRITOS!A:D,4,0)),"")</f>
        <v>Maria Inês Nogueira</v>
      </c>
      <c r="F101" s="3" t="str">
        <f>IFERROR((VLOOKUP(B101,INSCRITOS!A:F,6,0)),"")</f>
        <v>F</v>
      </c>
      <c r="G101" s="8" t="str">
        <f>IFERROR((VLOOKUP(B101,INSCRITOS!A:H,8,0)),"")</f>
        <v>Sport Lisboa e Benfica</v>
      </c>
    </row>
    <row r="102" spans="1:1016" ht="18" customHeight="1" x14ac:dyDescent="0.25">
      <c r="A102" s="3">
        <v>14</v>
      </c>
      <c r="B102" s="2">
        <v>940</v>
      </c>
      <c r="C102" s="3">
        <f>IFERROR((VLOOKUP(B102,INSCRITOS!A:B,2,0)),"")</f>
        <v>104692</v>
      </c>
      <c r="D102" s="3" t="str">
        <f>IFERROR((VLOOKUP(B102,INSCRITOS!A:C,3,0)),"")</f>
        <v>INF</v>
      </c>
      <c r="E102" s="8" t="str">
        <f>IFERROR((VLOOKUP(B102,INSCRITOS!A:D,4,0)),"")</f>
        <v>Gabriela Santos</v>
      </c>
      <c r="F102" s="3" t="str">
        <f>IFERROR((VLOOKUP(B102,INSCRITOS!A:F,6,0)),"")</f>
        <v>F</v>
      </c>
      <c r="G102" s="8" t="str">
        <f>IFERROR((VLOOKUP(B102,INSCRITOS!A:H,8,0)),"")</f>
        <v>Sport Lisboa e Benfica</v>
      </c>
    </row>
    <row r="103" spans="1:1016" ht="18" customHeight="1" x14ac:dyDescent="0.25">
      <c r="A103" s="3">
        <v>15</v>
      </c>
      <c r="B103" s="2">
        <v>1072</v>
      </c>
      <c r="C103" s="3">
        <f>IFERROR((VLOOKUP(B103,INSCRITOS!A:B,2,0)),"")</f>
        <v>105840</v>
      </c>
      <c r="D103" s="3" t="str">
        <f>IFERROR((VLOOKUP(B103,INSCRITOS!A:C,3,0)),"")</f>
        <v>INF</v>
      </c>
      <c r="E103" s="8" t="str">
        <f>IFERROR((VLOOKUP(B103,INSCRITOS!A:D,4,0)),"")</f>
        <v>Maria Fernandes</v>
      </c>
      <c r="F103" s="3" t="str">
        <f>IFERROR((VLOOKUP(B103,INSCRITOS!A:F,6,0)),"")</f>
        <v>F</v>
      </c>
      <c r="G103" s="8" t="str">
        <f>IFERROR((VLOOKUP(B103,INSCRITOS!A:H,8,0)),"")</f>
        <v>Alhandra Sporting Club</v>
      </c>
    </row>
    <row r="104" spans="1:1016" ht="18" customHeight="1" x14ac:dyDescent="0.25">
      <c r="A104" s="3">
        <v>16</v>
      </c>
      <c r="B104" s="2">
        <v>1096</v>
      </c>
      <c r="C104" s="3">
        <f>IFERROR((VLOOKUP(B104,INSCRITOS!A:B,2,0)),"")</f>
        <v>105894</v>
      </c>
      <c r="D104" s="3" t="str">
        <f>IFERROR((VLOOKUP(B104,INSCRITOS!A:C,3,0)),"")</f>
        <v>INF</v>
      </c>
      <c r="E104" s="8" t="str">
        <f>IFERROR((VLOOKUP(B104,INSCRITOS!A:D,4,0)),"")</f>
        <v>Daniela Filipe</v>
      </c>
      <c r="F104" s="3" t="str">
        <f>IFERROR((VLOOKUP(B104,INSCRITOS!A:F,6,0)),"")</f>
        <v>F</v>
      </c>
      <c r="G104" s="8" t="str">
        <f>IFERROR((VLOOKUP(B104,INSCRITOS!A:H,8,0)),"")</f>
        <v>GDR Manique de Cima</v>
      </c>
    </row>
    <row r="105" spans="1:1016" ht="18" customHeight="1" x14ac:dyDescent="0.25">
      <c r="A105" s="3">
        <v>17</v>
      </c>
      <c r="B105" s="2">
        <v>1127</v>
      </c>
      <c r="C105" s="3">
        <f>IFERROR((VLOOKUP(B105,INSCRITOS!A:B,2,0)),"")</f>
        <v>105932</v>
      </c>
      <c r="D105" s="3" t="str">
        <f>IFERROR((VLOOKUP(B105,INSCRITOS!A:C,3,0)),"")</f>
        <v>INF</v>
      </c>
      <c r="E105" s="8" t="str">
        <f>IFERROR((VLOOKUP(B105,INSCRITOS!A:D,4,0)),"")</f>
        <v>Ana Melnic</v>
      </c>
      <c r="F105" s="3" t="str">
        <f>IFERROR((VLOOKUP(B105,INSCRITOS!A:F,6,0)),"")</f>
        <v>F</v>
      </c>
      <c r="G105" s="8" t="str">
        <f>IFERROR((VLOOKUP(B105,INSCRITOS!A:H,8,0)),"")</f>
        <v>Clube de Natação da Amadora</v>
      </c>
    </row>
    <row r="106" spans="1:1016" ht="18" customHeight="1" x14ac:dyDescent="0.25">
      <c r="A106" s="3">
        <v>18</v>
      </c>
      <c r="B106" s="2">
        <v>1193</v>
      </c>
      <c r="C106" s="3">
        <f>IFERROR((VLOOKUP(B106,INSCRITOS!A:B,2,0)),"")</f>
        <v>106055</v>
      </c>
      <c r="D106" s="3" t="str">
        <f>IFERROR((VLOOKUP(B106,INSCRITOS!A:C,3,0)),"")</f>
        <v>INF</v>
      </c>
      <c r="E106" s="8" t="str">
        <f>IFERROR((VLOOKUP(B106,INSCRITOS!A:D,4,0)),"")</f>
        <v>Ana Domingos</v>
      </c>
      <c r="F106" s="3" t="str">
        <f>IFERROR((VLOOKUP(B106,INSCRITOS!A:F,6,0)),"")</f>
        <v>F</v>
      </c>
      <c r="G106" s="8" t="str">
        <f>IFERROR((VLOOKUP(B106,INSCRITOS!A:H,8,0)),"")</f>
        <v>Associação Naval Amorense</v>
      </c>
    </row>
    <row r="107" spans="1:1016" ht="18" customHeight="1" x14ac:dyDescent="0.25">
      <c r="A107" s="3">
        <v>19</v>
      </c>
      <c r="B107" s="2">
        <v>1230</v>
      </c>
      <c r="C107" s="3">
        <f>IFERROR((VLOOKUP(B107,INSCRITOS!A:B,2,0)),"")</f>
        <v>106105</v>
      </c>
      <c r="D107" s="3" t="str">
        <f>IFERROR((VLOOKUP(B107,INSCRITOS!A:C,3,0)),"")</f>
        <v>INF</v>
      </c>
      <c r="E107" s="8" t="str">
        <f>IFERROR((VLOOKUP(B107,INSCRITOS!A:D,4,0)),"")</f>
        <v>Alice Talento</v>
      </c>
      <c r="F107" s="3" t="str">
        <f>IFERROR((VLOOKUP(B107,INSCRITOS!A:F,6,0)),"")</f>
        <v>F</v>
      </c>
      <c r="G107" s="8" t="str">
        <f>IFERROR((VLOOKUP(B107,INSCRITOS!A:H,8,0)),"")</f>
        <v>GDR Manique de Cima</v>
      </c>
    </row>
    <row r="108" spans="1:1016" ht="18" customHeight="1" x14ac:dyDescent="0.25">
      <c r="A108" s="3">
        <v>20</v>
      </c>
      <c r="B108" s="19"/>
      <c r="C108" s="3" t="str">
        <f>IFERROR((VLOOKUP(B108,INSCRITOS!A:B,2,0)),"")</f>
        <v/>
      </c>
      <c r="D108" s="2" t="s">
        <v>256</v>
      </c>
      <c r="E108" s="85" t="s">
        <v>51</v>
      </c>
      <c r="F108" s="19" t="s">
        <v>53</v>
      </c>
      <c r="G108" s="21" t="s">
        <v>57</v>
      </c>
    </row>
    <row r="109" spans="1:1016" ht="18" customHeight="1" x14ac:dyDescent="0.25">
      <c r="A109" s="3">
        <v>21</v>
      </c>
      <c r="B109" s="2"/>
      <c r="C109" s="3" t="str">
        <f>IFERROR((VLOOKUP(B109,INSCRITOS!A:B,2,0)),"")</f>
        <v/>
      </c>
      <c r="D109" s="3" t="str">
        <f>IFERROR((VLOOKUP(B109,INSCRITOS!A:C,3,0)),"")</f>
        <v/>
      </c>
      <c r="E109" s="8" t="str">
        <f>IFERROR((VLOOKUP(B109,INSCRITOS!A:D,4,0)),"")</f>
        <v/>
      </c>
      <c r="F109" s="3" t="str">
        <f>IFERROR((VLOOKUP(B109,INSCRITOS!A:F,6,0)),"")</f>
        <v/>
      </c>
      <c r="G109" s="8" t="str">
        <f>IFERROR((VLOOKUP(B109,INSCRITOS!A:H,8,0)),"")</f>
        <v/>
      </c>
    </row>
    <row r="110" spans="1:1016" ht="18" customHeight="1" x14ac:dyDescent="0.25">
      <c r="A110" s="3">
        <v>22</v>
      </c>
      <c r="B110" s="19"/>
      <c r="C110" s="3" t="str">
        <f>IFERROR((VLOOKUP(B110,INSCRITOS!A:B,2,0)),"")</f>
        <v/>
      </c>
      <c r="D110" s="2"/>
      <c r="E110" s="85"/>
      <c r="F110" s="19"/>
      <c r="G110" s="21"/>
    </row>
    <row r="111" spans="1:1016" s="18" customFormat="1" ht="18" customHeight="1" x14ac:dyDescent="0.25">
      <c r="A111" s="14"/>
      <c r="B111" s="31"/>
      <c r="C111" s="14"/>
      <c r="D111" s="14"/>
      <c r="E111" s="15"/>
      <c r="F111" s="14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5"/>
      <c r="JD111" s="15"/>
      <c r="JE111" s="15"/>
      <c r="JF111" s="15"/>
      <c r="JG111" s="15"/>
      <c r="JH111" s="15"/>
      <c r="JI111" s="15"/>
      <c r="JJ111" s="15"/>
      <c r="JK111" s="15"/>
      <c r="JL111" s="15"/>
      <c r="JM111" s="15"/>
      <c r="JN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  <c r="MV111" s="15"/>
      <c r="MW111" s="15"/>
      <c r="MX111" s="15"/>
      <c r="MY111" s="15"/>
      <c r="MZ111" s="15"/>
      <c r="NA111" s="15"/>
      <c r="NB111" s="15"/>
      <c r="NC111" s="15"/>
      <c r="ND111" s="15"/>
      <c r="NE111" s="15"/>
      <c r="NF111" s="15"/>
      <c r="NG111" s="15"/>
      <c r="NH111" s="15"/>
      <c r="NI111" s="15"/>
      <c r="NJ111" s="15"/>
      <c r="NK111" s="15"/>
      <c r="NL111" s="15"/>
      <c r="NM111" s="15"/>
      <c r="NN111" s="15"/>
      <c r="NO111" s="15"/>
      <c r="NP111" s="15"/>
      <c r="NQ111" s="15"/>
      <c r="NR111" s="15"/>
      <c r="NS111" s="15"/>
      <c r="NT111" s="15"/>
      <c r="NU111" s="15"/>
      <c r="NV111" s="15"/>
      <c r="NW111" s="15"/>
      <c r="NX111" s="15"/>
      <c r="NY111" s="15"/>
      <c r="NZ111" s="15"/>
      <c r="OA111" s="15"/>
      <c r="OB111" s="15"/>
      <c r="OC111" s="15"/>
      <c r="OD111" s="15"/>
      <c r="OE111" s="15"/>
      <c r="OF111" s="15"/>
      <c r="OG111" s="15"/>
      <c r="OH111" s="15"/>
      <c r="OI111" s="15"/>
      <c r="OJ111" s="15"/>
      <c r="OK111" s="15"/>
      <c r="OL111" s="15"/>
      <c r="OM111" s="15"/>
      <c r="ON111" s="15"/>
      <c r="OO111" s="15"/>
      <c r="OP111" s="15"/>
      <c r="OQ111" s="15"/>
      <c r="OR111" s="15"/>
      <c r="OS111" s="15"/>
      <c r="OT111" s="15"/>
      <c r="OU111" s="15"/>
      <c r="OV111" s="15"/>
      <c r="OW111" s="15"/>
      <c r="OX111" s="15"/>
      <c r="OY111" s="15"/>
      <c r="OZ111" s="15"/>
      <c r="PA111" s="15"/>
      <c r="PB111" s="15"/>
      <c r="PC111" s="15"/>
      <c r="PD111" s="15"/>
      <c r="PE111" s="15"/>
      <c r="PF111" s="15"/>
      <c r="PG111" s="15"/>
      <c r="PH111" s="15"/>
      <c r="PI111" s="15"/>
      <c r="PJ111" s="15"/>
      <c r="PK111" s="15"/>
      <c r="PL111" s="15"/>
      <c r="PM111" s="15"/>
      <c r="PN111" s="15"/>
      <c r="PO111" s="15"/>
      <c r="PP111" s="15"/>
      <c r="PQ111" s="15"/>
      <c r="PR111" s="15"/>
      <c r="PS111" s="15"/>
      <c r="PT111" s="15"/>
      <c r="PU111" s="15"/>
      <c r="PV111" s="15"/>
      <c r="PW111" s="15"/>
      <c r="PX111" s="15"/>
      <c r="PY111" s="15"/>
      <c r="PZ111" s="15"/>
      <c r="QA111" s="15"/>
      <c r="QB111" s="15"/>
      <c r="QC111" s="15"/>
      <c r="QD111" s="15"/>
      <c r="QE111" s="15"/>
      <c r="QF111" s="15"/>
      <c r="QG111" s="15"/>
      <c r="QH111" s="15"/>
      <c r="QI111" s="15"/>
      <c r="QJ111" s="15"/>
      <c r="QK111" s="15"/>
      <c r="QL111" s="15"/>
      <c r="QM111" s="15"/>
      <c r="QN111" s="15"/>
      <c r="QO111" s="15"/>
      <c r="QP111" s="15"/>
      <c r="QQ111" s="15"/>
      <c r="QR111" s="15"/>
      <c r="QS111" s="15"/>
      <c r="QT111" s="15"/>
      <c r="QU111" s="15"/>
      <c r="QV111" s="15"/>
      <c r="QW111" s="15"/>
      <c r="QX111" s="15"/>
      <c r="QY111" s="15"/>
      <c r="QZ111" s="15"/>
      <c r="RA111" s="15"/>
      <c r="RB111" s="15"/>
      <c r="RC111" s="15"/>
      <c r="RD111" s="15"/>
      <c r="RE111" s="15"/>
      <c r="RF111" s="15"/>
      <c r="RG111" s="15"/>
      <c r="RH111" s="15"/>
      <c r="RI111" s="15"/>
      <c r="RJ111" s="15"/>
      <c r="RK111" s="15"/>
      <c r="RL111" s="15"/>
      <c r="RM111" s="15"/>
      <c r="RN111" s="15"/>
      <c r="RO111" s="15"/>
      <c r="RP111" s="15"/>
      <c r="RQ111" s="15"/>
      <c r="RR111" s="15"/>
      <c r="RS111" s="15"/>
      <c r="RT111" s="15"/>
      <c r="RU111" s="15"/>
      <c r="RV111" s="15"/>
      <c r="RW111" s="15"/>
      <c r="RX111" s="15"/>
      <c r="RY111" s="15"/>
      <c r="RZ111" s="15"/>
      <c r="SA111" s="15"/>
      <c r="SB111" s="15"/>
      <c r="SC111" s="15"/>
      <c r="SD111" s="15"/>
      <c r="SE111" s="15"/>
      <c r="SF111" s="15"/>
      <c r="SG111" s="15"/>
      <c r="SH111" s="15"/>
      <c r="SI111" s="15"/>
      <c r="SJ111" s="15"/>
      <c r="SK111" s="15"/>
      <c r="SL111" s="15"/>
      <c r="SM111" s="15"/>
      <c r="SN111" s="15"/>
      <c r="SO111" s="15"/>
      <c r="SP111" s="15"/>
      <c r="SQ111" s="15"/>
      <c r="SR111" s="15"/>
      <c r="SS111" s="15"/>
      <c r="ST111" s="15"/>
      <c r="SU111" s="15"/>
      <c r="SV111" s="15"/>
      <c r="SW111" s="15"/>
      <c r="SX111" s="15"/>
      <c r="SY111" s="15"/>
      <c r="SZ111" s="15"/>
      <c r="TA111" s="15"/>
      <c r="TB111" s="15"/>
      <c r="TC111" s="15"/>
      <c r="TD111" s="15"/>
      <c r="TE111" s="15"/>
      <c r="TF111" s="15"/>
      <c r="TG111" s="15"/>
      <c r="TH111" s="15"/>
      <c r="TI111" s="15"/>
      <c r="TJ111" s="15"/>
      <c r="TK111" s="15"/>
      <c r="TL111" s="15"/>
      <c r="TM111" s="15"/>
      <c r="TN111" s="15"/>
      <c r="TO111" s="15"/>
      <c r="TP111" s="15"/>
      <c r="TQ111" s="15"/>
      <c r="TR111" s="15"/>
      <c r="TS111" s="15"/>
      <c r="TT111" s="15"/>
      <c r="TU111" s="15"/>
      <c r="TV111" s="15"/>
      <c r="TW111" s="15"/>
      <c r="TX111" s="15"/>
      <c r="TY111" s="15"/>
      <c r="TZ111" s="15"/>
      <c r="UA111" s="15"/>
      <c r="UB111" s="15"/>
      <c r="UC111" s="15"/>
      <c r="UD111" s="15"/>
      <c r="UE111" s="15"/>
      <c r="UF111" s="15"/>
      <c r="UG111" s="15"/>
      <c r="UH111" s="15"/>
      <c r="UI111" s="15"/>
      <c r="UJ111" s="15"/>
      <c r="UK111" s="15"/>
      <c r="UL111" s="15"/>
      <c r="UM111" s="15"/>
      <c r="UN111" s="15"/>
      <c r="UO111" s="15"/>
      <c r="UP111" s="15"/>
      <c r="UQ111" s="15"/>
      <c r="UR111" s="15"/>
      <c r="US111" s="15"/>
      <c r="UT111" s="15"/>
      <c r="UU111" s="15"/>
      <c r="UV111" s="15"/>
      <c r="UW111" s="15"/>
      <c r="UX111" s="15"/>
      <c r="UY111" s="15"/>
      <c r="UZ111" s="15"/>
      <c r="VA111" s="15"/>
      <c r="VB111" s="15"/>
      <c r="VC111" s="15"/>
      <c r="VD111" s="15"/>
      <c r="VE111" s="15"/>
      <c r="VF111" s="15"/>
      <c r="VG111" s="15"/>
      <c r="VH111" s="15"/>
      <c r="VI111" s="15"/>
      <c r="VJ111" s="15"/>
      <c r="VK111" s="15"/>
      <c r="VL111" s="15"/>
      <c r="VM111" s="15"/>
      <c r="VN111" s="15"/>
      <c r="VO111" s="15"/>
      <c r="VP111" s="15"/>
      <c r="VQ111" s="15"/>
      <c r="VR111" s="15"/>
      <c r="VS111" s="15"/>
      <c r="VT111" s="15"/>
      <c r="VU111" s="15"/>
      <c r="VV111" s="15"/>
      <c r="VW111" s="15"/>
      <c r="VX111" s="15"/>
      <c r="VY111" s="15"/>
      <c r="VZ111" s="15"/>
      <c r="WA111" s="15"/>
      <c r="WB111" s="15"/>
      <c r="WC111" s="15"/>
      <c r="WD111" s="15"/>
      <c r="WE111" s="15"/>
      <c r="WF111" s="15"/>
      <c r="WG111" s="15"/>
      <c r="WH111" s="15"/>
      <c r="WI111" s="15"/>
      <c r="WJ111" s="15"/>
      <c r="WK111" s="15"/>
      <c r="WL111" s="15"/>
      <c r="WM111" s="15"/>
      <c r="WN111" s="15"/>
      <c r="WO111" s="15"/>
      <c r="WP111" s="15"/>
      <c r="WQ111" s="15"/>
      <c r="WR111" s="15"/>
      <c r="WS111" s="15"/>
      <c r="WT111" s="15"/>
      <c r="WU111" s="15"/>
      <c r="WV111" s="15"/>
      <c r="WW111" s="15"/>
      <c r="WX111" s="15"/>
      <c r="WY111" s="15"/>
      <c r="WZ111" s="15"/>
      <c r="XA111" s="15"/>
      <c r="XB111" s="15"/>
      <c r="XC111" s="15"/>
      <c r="XD111" s="15"/>
      <c r="XE111" s="15"/>
      <c r="XF111" s="15"/>
      <c r="XG111" s="15"/>
      <c r="XH111" s="15"/>
      <c r="XI111" s="15"/>
      <c r="XJ111" s="15"/>
      <c r="XK111" s="15"/>
      <c r="XL111" s="15"/>
      <c r="XM111" s="15"/>
      <c r="XN111" s="15"/>
      <c r="XO111" s="15"/>
      <c r="XP111" s="15"/>
      <c r="XQ111" s="15"/>
      <c r="XR111" s="15"/>
      <c r="XS111" s="15"/>
      <c r="XT111" s="15"/>
      <c r="XU111" s="15"/>
      <c r="XV111" s="15"/>
      <c r="XW111" s="15"/>
      <c r="XX111" s="15"/>
      <c r="XY111" s="15"/>
      <c r="XZ111" s="15"/>
      <c r="YA111" s="15"/>
      <c r="YB111" s="15"/>
      <c r="YC111" s="15"/>
      <c r="YD111" s="15"/>
      <c r="YE111" s="15"/>
      <c r="YF111" s="15"/>
      <c r="YG111" s="15"/>
      <c r="YH111" s="15"/>
      <c r="YI111" s="15"/>
      <c r="YJ111" s="15"/>
      <c r="YK111" s="15"/>
      <c r="YL111" s="15"/>
      <c r="YM111" s="15"/>
      <c r="YN111" s="15"/>
      <c r="YO111" s="15"/>
      <c r="YP111" s="15"/>
      <c r="YQ111" s="15"/>
      <c r="YR111" s="15"/>
      <c r="YS111" s="15"/>
      <c r="YT111" s="15"/>
      <c r="YU111" s="15"/>
      <c r="YV111" s="15"/>
      <c r="YW111" s="15"/>
      <c r="YX111" s="15"/>
      <c r="YY111" s="15"/>
      <c r="YZ111" s="15"/>
      <c r="ZA111" s="15"/>
      <c r="ZB111" s="15"/>
      <c r="ZC111" s="15"/>
      <c r="ZD111" s="15"/>
      <c r="ZE111" s="15"/>
      <c r="ZF111" s="15"/>
      <c r="ZG111" s="15"/>
      <c r="ZH111" s="15"/>
      <c r="ZI111" s="15"/>
      <c r="ZJ111" s="15"/>
      <c r="ZK111" s="15"/>
      <c r="ZL111" s="15"/>
      <c r="ZM111" s="15"/>
      <c r="ZN111" s="15"/>
      <c r="ZO111" s="15"/>
      <c r="ZP111" s="15"/>
      <c r="ZQ111" s="15"/>
      <c r="ZR111" s="15"/>
      <c r="ZS111" s="15"/>
      <c r="ZT111" s="15"/>
      <c r="ZU111" s="15"/>
      <c r="ZV111" s="15"/>
      <c r="ZW111" s="15"/>
      <c r="ZX111" s="15"/>
      <c r="ZY111" s="15"/>
      <c r="ZZ111" s="15"/>
      <c r="AAA111" s="15"/>
      <c r="AAB111" s="15"/>
      <c r="AAC111" s="15"/>
      <c r="AAD111" s="15"/>
      <c r="AAE111" s="15"/>
      <c r="AAF111" s="15"/>
      <c r="AAG111" s="15"/>
      <c r="AAH111" s="15"/>
      <c r="AAI111" s="15"/>
      <c r="AAJ111" s="15"/>
      <c r="AAK111" s="15"/>
      <c r="AAL111" s="15"/>
      <c r="AAM111" s="15"/>
      <c r="AAN111" s="15"/>
      <c r="AAO111" s="15"/>
      <c r="AAP111" s="15"/>
      <c r="AAQ111" s="15"/>
      <c r="AAR111" s="15"/>
      <c r="AAS111" s="15"/>
      <c r="AAT111" s="15"/>
      <c r="AAU111" s="15"/>
      <c r="AAV111" s="15"/>
      <c r="AAW111" s="15"/>
      <c r="AAX111" s="15"/>
      <c r="AAY111" s="15"/>
      <c r="AAZ111" s="15"/>
      <c r="ABA111" s="15"/>
      <c r="ABB111" s="15"/>
      <c r="ABC111" s="15"/>
      <c r="ABD111" s="15"/>
      <c r="ABE111" s="15"/>
      <c r="ABF111" s="15"/>
      <c r="ABG111" s="15"/>
      <c r="ABH111" s="15"/>
      <c r="ABI111" s="15"/>
      <c r="ABJ111" s="15"/>
      <c r="ABK111" s="15"/>
      <c r="ABL111" s="15"/>
      <c r="ABM111" s="15"/>
      <c r="ABN111" s="15"/>
      <c r="ABO111" s="15"/>
      <c r="ABP111" s="15"/>
      <c r="ABQ111" s="15"/>
      <c r="ABR111" s="15"/>
      <c r="ABS111" s="15"/>
      <c r="ABT111" s="15"/>
      <c r="ABU111" s="15"/>
      <c r="ABV111" s="15"/>
      <c r="ABW111" s="15"/>
      <c r="ABX111" s="15"/>
      <c r="ABY111" s="15"/>
      <c r="ABZ111" s="15"/>
      <c r="ACA111" s="15"/>
      <c r="ACB111" s="15"/>
      <c r="ACC111" s="15"/>
      <c r="ACD111" s="15"/>
      <c r="ACE111" s="15"/>
      <c r="ACF111" s="15"/>
      <c r="ACG111" s="15"/>
      <c r="ACH111" s="15"/>
      <c r="ACI111" s="15"/>
      <c r="ACJ111" s="15"/>
      <c r="ACK111" s="15"/>
      <c r="ACL111" s="15"/>
      <c r="ACM111" s="15"/>
      <c r="ACN111" s="15"/>
      <c r="ACO111" s="15"/>
      <c r="ACP111" s="15"/>
      <c r="ACQ111" s="15"/>
      <c r="ACR111" s="15"/>
      <c r="ACS111" s="15"/>
      <c r="ACT111" s="15"/>
      <c r="ACU111" s="15"/>
      <c r="ACV111" s="15"/>
      <c r="ACW111" s="15"/>
      <c r="ACX111" s="15"/>
      <c r="ACY111" s="15"/>
      <c r="ACZ111" s="15"/>
      <c r="ADA111" s="15"/>
      <c r="ADB111" s="15"/>
      <c r="ADC111" s="15"/>
      <c r="ADD111" s="15"/>
      <c r="ADE111" s="15"/>
      <c r="ADF111" s="15"/>
      <c r="ADG111" s="15"/>
      <c r="ADH111" s="15"/>
      <c r="ADI111" s="15"/>
      <c r="ADJ111" s="15"/>
      <c r="ADK111" s="15"/>
      <c r="ADL111" s="15"/>
      <c r="ADM111" s="15"/>
      <c r="ADN111" s="15"/>
      <c r="ADO111" s="15"/>
      <c r="ADP111" s="15"/>
      <c r="ADQ111" s="15"/>
      <c r="ADR111" s="15"/>
      <c r="ADS111" s="15"/>
      <c r="ADT111" s="15"/>
      <c r="ADU111" s="15"/>
      <c r="ADV111" s="15"/>
      <c r="ADW111" s="15"/>
      <c r="ADX111" s="15"/>
      <c r="ADY111" s="15"/>
      <c r="ADZ111" s="15"/>
      <c r="AEA111" s="15"/>
      <c r="AEB111" s="15"/>
      <c r="AEC111" s="15"/>
      <c r="AED111" s="15"/>
      <c r="AEE111" s="15"/>
      <c r="AEF111" s="15"/>
      <c r="AEG111" s="15"/>
      <c r="AEH111" s="15"/>
      <c r="AEI111" s="15"/>
      <c r="AEJ111" s="15"/>
      <c r="AEK111" s="15"/>
      <c r="AEL111" s="15"/>
      <c r="AEM111" s="15"/>
      <c r="AEN111" s="15"/>
      <c r="AEO111" s="15"/>
      <c r="AEP111" s="15"/>
      <c r="AEQ111" s="15"/>
      <c r="AER111" s="15"/>
      <c r="AES111" s="15"/>
      <c r="AET111" s="15"/>
      <c r="AEU111" s="15"/>
      <c r="AEV111" s="15"/>
      <c r="AEW111" s="15"/>
      <c r="AEX111" s="15"/>
      <c r="AEY111" s="15"/>
      <c r="AEZ111" s="15"/>
      <c r="AFA111" s="15"/>
      <c r="AFB111" s="15"/>
      <c r="AFC111" s="15"/>
      <c r="AFD111" s="15"/>
      <c r="AFE111" s="15"/>
      <c r="AFF111" s="15"/>
      <c r="AFG111" s="15"/>
      <c r="AFH111" s="15"/>
      <c r="AFI111" s="15"/>
      <c r="AFJ111" s="15"/>
      <c r="AFK111" s="15"/>
      <c r="AFL111" s="15"/>
      <c r="AFM111" s="15"/>
      <c r="AFN111" s="15"/>
      <c r="AFO111" s="15"/>
      <c r="AFP111" s="15"/>
      <c r="AFQ111" s="15"/>
      <c r="AFR111" s="15"/>
      <c r="AFS111" s="15"/>
      <c r="AFT111" s="15"/>
      <c r="AFU111" s="15"/>
      <c r="AFV111" s="15"/>
      <c r="AFW111" s="15"/>
      <c r="AFX111" s="15"/>
      <c r="AFY111" s="15"/>
      <c r="AFZ111" s="15"/>
      <c r="AGA111" s="15"/>
      <c r="AGB111" s="15"/>
      <c r="AGC111" s="15"/>
      <c r="AGD111" s="15"/>
      <c r="AGE111" s="15"/>
      <c r="AGF111" s="15"/>
      <c r="AGG111" s="15"/>
      <c r="AGH111" s="15"/>
      <c r="AGI111" s="15"/>
      <c r="AGJ111" s="15"/>
      <c r="AGK111" s="15"/>
      <c r="AGL111" s="15"/>
      <c r="AGM111" s="15"/>
      <c r="AGN111" s="15"/>
      <c r="AGO111" s="15"/>
      <c r="AGP111" s="15"/>
      <c r="AGQ111" s="15"/>
      <c r="AGR111" s="15"/>
      <c r="AGS111" s="15"/>
      <c r="AGT111" s="15"/>
      <c r="AGU111" s="15"/>
      <c r="AGV111" s="15"/>
      <c r="AGW111" s="15"/>
      <c r="AGX111" s="15"/>
      <c r="AGY111" s="15"/>
      <c r="AGZ111" s="15"/>
      <c r="AHA111" s="15"/>
      <c r="AHB111" s="15"/>
      <c r="AHC111" s="15"/>
      <c r="AHD111" s="15"/>
      <c r="AHE111" s="15"/>
      <c r="AHF111" s="15"/>
      <c r="AHG111" s="15"/>
      <c r="AHH111" s="15"/>
      <c r="AHI111" s="15"/>
      <c r="AHJ111" s="15"/>
      <c r="AHK111" s="15"/>
      <c r="AHL111" s="15"/>
      <c r="AHM111" s="15"/>
      <c r="AHN111" s="15"/>
      <c r="AHO111" s="15"/>
      <c r="AHP111" s="15"/>
      <c r="AHQ111" s="15"/>
      <c r="AHR111" s="15"/>
      <c r="AHS111" s="15"/>
      <c r="AHT111" s="15"/>
      <c r="AHU111" s="15"/>
      <c r="AHV111" s="15"/>
      <c r="AHW111" s="15"/>
      <c r="AHX111" s="15"/>
      <c r="AHY111" s="15"/>
      <c r="AHZ111" s="15"/>
      <c r="AIA111" s="15"/>
      <c r="AIB111" s="15"/>
      <c r="AIC111" s="15"/>
      <c r="AID111" s="15"/>
      <c r="AIE111" s="15"/>
      <c r="AIF111" s="15"/>
      <c r="AIG111" s="15"/>
      <c r="AIH111" s="15"/>
      <c r="AII111" s="15"/>
      <c r="AIJ111" s="15"/>
      <c r="AIK111" s="15"/>
      <c r="AIL111" s="15"/>
      <c r="AIM111" s="15"/>
      <c r="AIN111" s="15"/>
      <c r="AIO111" s="15"/>
      <c r="AIP111" s="15"/>
      <c r="AIQ111" s="15"/>
      <c r="AIR111" s="15"/>
      <c r="AIS111" s="15"/>
      <c r="AIT111" s="15"/>
      <c r="AIU111" s="15"/>
      <c r="AIV111" s="15"/>
      <c r="AIW111" s="15"/>
      <c r="AIX111" s="15"/>
      <c r="AIY111" s="15"/>
      <c r="AIZ111" s="15"/>
      <c r="AJA111" s="15"/>
      <c r="AJB111" s="15"/>
      <c r="AJC111" s="15"/>
      <c r="AJD111" s="15"/>
      <c r="AJE111" s="15"/>
      <c r="AJF111" s="15"/>
      <c r="AJG111" s="15"/>
      <c r="AJH111" s="15"/>
      <c r="AJI111" s="15"/>
      <c r="AJJ111" s="15"/>
      <c r="AJK111" s="15"/>
      <c r="AJL111" s="15"/>
      <c r="AJM111" s="15"/>
      <c r="AJN111" s="15"/>
      <c r="AJO111" s="15"/>
      <c r="AJP111" s="15"/>
      <c r="AJQ111" s="15"/>
      <c r="AJR111" s="15"/>
      <c r="AJS111" s="15"/>
      <c r="AJT111" s="15"/>
      <c r="AJU111" s="15"/>
      <c r="AJV111" s="15"/>
      <c r="AJW111" s="15"/>
      <c r="AJX111" s="15"/>
      <c r="AJY111" s="15"/>
      <c r="AJZ111" s="15"/>
      <c r="AKA111" s="15"/>
      <c r="AKB111" s="15"/>
      <c r="AKC111" s="15"/>
      <c r="AKD111" s="15"/>
      <c r="AKE111" s="15"/>
      <c r="AKF111" s="15"/>
      <c r="AKG111" s="15"/>
      <c r="AKH111" s="15"/>
      <c r="AKI111" s="15"/>
      <c r="AKJ111" s="15"/>
      <c r="AKK111" s="15"/>
      <c r="AKL111" s="15"/>
      <c r="AKM111" s="15"/>
      <c r="AKN111" s="15"/>
      <c r="AKO111" s="15"/>
      <c r="AKP111" s="15"/>
      <c r="AKQ111" s="15"/>
      <c r="AKR111" s="15"/>
      <c r="AKS111" s="15"/>
      <c r="AKT111" s="15"/>
      <c r="AKU111" s="15"/>
      <c r="AKV111" s="15"/>
      <c r="AKW111" s="15"/>
      <c r="AKX111" s="15"/>
      <c r="AKY111" s="15"/>
      <c r="AKZ111" s="15"/>
      <c r="ALA111" s="15"/>
      <c r="ALB111" s="15"/>
      <c r="ALC111" s="15"/>
      <c r="ALD111" s="15"/>
      <c r="ALE111" s="15"/>
      <c r="ALF111" s="15"/>
      <c r="ALG111" s="15"/>
      <c r="ALH111" s="15"/>
      <c r="ALI111" s="15"/>
      <c r="ALJ111" s="15"/>
      <c r="ALK111" s="15"/>
      <c r="ALL111" s="15"/>
      <c r="ALM111" s="15"/>
      <c r="ALN111" s="15"/>
      <c r="ALO111" s="15"/>
      <c r="ALP111" s="15"/>
      <c r="ALQ111" s="15"/>
      <c r="ALR111" s="15"/>
      <c r="ALS111" s="15"/>
      <c r="ALT111" s="15"/>
      <c r="ALU111" s="15"/>
      <c r="ALV111" s="15"/>
      <c r="ALW111" s="15"/>
      <c r="ALX111" s="15"/>
      <c r="ALY111" s="15"/>
      <c r="ALZ111" s="15"/>
      <c r="AMA111" s="15"/>
      <c r="AMB111" s="15"/>
    </row>
    <row r="112" spans="1:1016" ht="18" customHeight="1" x14ac:dyDescent="0.25">
      <c r="A112" s="16"/>
      <c r="B112" s="30"/>
      <c r="C112" s="16"/>
      <c r="D112" s="16"/>
      <c r="E112" s="16"/>
      <c r="F112" s="16"/>
      <c r="G112" s="16"/>
    </row>
    <row r="113" spans="1:7" ht="18" customHeight="1" x14ac:dyDescent="0.25">
      <c r="A113" s="33" t="s">
        <v>15</v>
      </c>
      <c r="B113" s="33"/>
      <c r="C113" s="33"/>
      <c r="D113" s="33"/>
      <c r="E113" s="33"/>
      <c r="F113" s="33"/>
      <c r="G113" s="33"/>
    </row>
    <row r="114" spans="1:7" ht="18" customHeight="1" x14ac:dyDescent="0.25">
      <c r="A114" s="7" t="s">
        <v>9</v>
      </c>
      <c r="B114" s="29" t="s">
        <v>10</v>
      </c>
      <c r="C114" s="7" t="s">
        <v>1</v>
      </c>
      <c r="D114" s="7" t="s">
        <v>2</v>
      </c>
      <c r="E114" s="7" t="s">
        <v>3</v>
      </c>
      <c r="F114" s="7" t="s">
        <v>5</v>
      </c>
      <c r="G114" s="7" t="s">
        <v>7</v>
      </c>
    </row>
    <row r="115" spans="1:7" ht="18" customHeight="1" x14ac:dyDescent="0.25">
      <c r="A115" s="3">
        <v>1</v>
      </c>
      <c r="B115" s="2">
        <v>21</v>
      </c>
      <c r="C115" s="38">
        <f>IFERROR((VLOOKUP(B115,INSCRITOS!A:B,2,0)),"")</f>
        <v>104109</v>
      </c>
      <c r="D115" s="38" t="str">
        <f>IFERROR((VLOOKUP(B115,INSCRITOS!A:C,3,0)),"")</f>
        <v>INI</v>
      </c>
      <c r="E115" s="44" t="str">
        <f>IFERROR((VLOOKUP(B115,INSCRITOS!A:D,4,0)),"")</f>
        <v>Afonso Farto</v>
      </c>
      <c r="F115" s="38" t="str">
        <f>IFERROR((VLOOKUP(B115,INSCRITOS!A:F,6,0)),"")</f>
        <v>M</v>
      </c>
      <c r="G115" s="44" t="str">
        <f>IFERROR((VLOOKUP(B115,INSCRITOS!A:H,8,0)),"")</f>
        <v>Peniche A. C.</v>
      </c>
    </row>
    <row r="116" spans="1:7" ht="18" customHeight="1" x14ac:dyDescent="0.25">
      <c r="A116" s="3">
        <v>2</v>
      </c>
      <c r="B116" s="2">
        <v>112</v>
      </c>
      <c r="C116" s="38">
        <f>IFERROR((VLOOKUP(B116,INSCRITOS!A:B,2,0)),"")</f>
        <v>103260</v>
      </c>
      <c r="D116" s="38" t="str">
        <f>IFERROR((VLOOKUP(B116,INSCRITOS!A:C,3,0)),"")</f>
        <v>INI</v>
      </c>
      <c r="E116" s="44" t="str">
        <f>IFERROR((VLOOKUP(B116,INSCRITOS!A:D,4,0)),"")</f>
        <v>Ricardo Costa</v>
      </c>
      <c r="F116" s="38" t="str">
        <f>IFERROR((VLOOKUP(B116,INSCRITOS!A:F,6,0)),"")</f>
        <v>M</v>
      </c>
      <c r="G116" s="44" t="str">
        <f>IFERROR((VLOOKUP(B116,INSCRITOS!A:H,8,0)),"")</f>
        <v>SFRAA TRIATLO</v>
      </c>
    </row>
    <row r="117" spans="1:7" ht="18" customHeight="1" x14ac:dyDescent="0.25">
      <c r="A117" s="3">
        <v>3</v>
      </c>
      <c r="B117" s="2">
        <v>113</v>
      </c>
      <c r="C117" s="38">
        <f>IFERROR((VLOOKUP(B117,INSCRITOS!A:B,2,0)),"")</f>
        <v>103261</v>
      </c>
      <c r="D117" s="38" t="str">
        <f>IFERROR((VLOOKUP(B117,INSCRITOS!A:C,3,0)),"")</f>
        <v>INI</v>
      </c>
      <c r="E117" s="44" t="str">
        <f>IFERROR((VLOOKUP(B117,INSCRITOS!A:D,4,0)),"")</f>
        <v>Vasco Saraiva de Melo</v>
      </c>
      <c r="F117" s="38" t="str">
        <f>IFERROR((VLOOKUP(B117,INSCRITOS!A:F,6,0)),"")</f>
        <v>M</v>
      </c>
      <c r="G117" s="44" t="str">
        <f>IFERROR((VLOOKUP(B117,INSCRITOS!A:H,8,0)),"")</f>
        <v>SFRAA TRIATLO</v>
      </c>
    </row>
    <row r="118" spans="1:7" ht="18" customHeight="1" x14ac:dyDescent="0.25">
      <c r="A118" s="3">
        <v>4</v>
      </c>
      <c r="B118" s="2">
        <v>159</v>
      </c>
      <c r="C118" s="38">
        <f>IFERROR((VLOOKUP(B118,INSCRITOS!A:B,2,0)),"")</f>
        <v>104171</v>
      </c>
      <c r="D118" s="38" t="str">
        <f>IFERROR((VLOOKUP(B118,INSCRITOS!A:C,3,0)),"")</f>
        <v>INI</v>
      </c>
      <c r="E118" s="44" t="str">
        <f>IFERROR((VLOOKUP(B118,INSCRITOS!A:D,4,0)),"")</f>
        <v>Tiago Santos</v>
      </c>
      <c r="F118" s="38" t="str">
        <f>IFERROR((VLOOKUP(B118,INSCRITOS!A:F,6,0)),"")</f>
        <v>M</v>
      </c>
      <c r="G118" s="44" t="str">
        <f>IFERROR((VLOOKUP(B118,INSCRITOS!A:H,8,0)),"")</f>
        <v>CNCVG</v>
      </c>
    </row>
    <row r="119" spans="1:7" ht="18" customHeight="1" x14ac:dyDescent="0.25">
      <c r="A119" s="3">
        <v>5</v>
      </c>
      <c r="B119" s="2">
        <v>161</v>
      </c>
      <c r="C119" s="38">
        <f>IFERROR((VLOOKUP(B119,INSCRITOS!A:B,2,0)),"")</f>
        <v>104172</v>
      </c>
      <c r="D119" s="38" t="str">
        <f>IFERROR((VLOOKUP(B119,INSCRITOS!A:C,3,0)),"")</f>
        <v>INI</v>
      </c>
      <c r="E119" s="44" t="str">
        <f>IFERROR((VLOOKUP(B119,INSCRITOS!A:D,4,0)),"")</f>
        <v>Pedro Santos</v>
      </c>
      <c r="F119" s="38" t="str">
        <f>IFERROR((VLOOKUP(B119,INSCRITOS!A:F,6,0)),"")</f>
        <v>M</v>
      </c>
      <c r="G119" s="44" t="str">
        <f>IFERROR((VLOOKUP(B119,INSCRITOS!A:H,8,0)),"")</f>
        <v>CNCVG</v>
      </c>
    </row>
    <row r="120" spans="1:7" ht="18" customHeight="1" x14ac:dyDescent="0.25">
      <c r="A120" s="3">
        <v>6</v>
      </c>
      <c r="B120" s="2">
        <v>194</v>
      </c>
      <c r="C120" s="38">
        <f>IFERROR((VLOOKUP(B120,INSCRITOS!A:B,2,0)),"")</f>
        <v>104182</v>
      </c>
      <c r="D120" s="38" t="str">
        <f>IFERROR((VLOOKUP(B120,INSCRITOS!A:C,3,0)),"")</f>
        <v>INI</v>
      </c>
      <c r="E120" s="44" t="str">
        <f>IFERROR((VLOOKUP(B120,INSCRITOS!A:D,4,0)),"")</f>
        <v>André Talento</v>
      </c>
      <c r="F120" s="38" t="str">
        <f>IFERROR((VLOOKUP(B120,INSCRITOS!A:F,6,0)),"")</f>
        <v>M</v>
      </c>
      <c r="G120" s="44" t="str">
        <f>IFERROR((VLOOKUP(B120,INSCRITOS!A:H,8,0)),"")</f>
        <v>GDR Manique de Cima</v>
      </c>
    </row>
    <row r="121" spans="1:7" ht="18" customHeight="1" x14ac:dyDescent="0.25">
      <c r="A121" s="3">
        <v>7</v>
      </c>
      <c r="B121" s="2">
        <v>245</v>
      </c>
      <c r="C121" s="38">
        <f>IFERROR((VLOOKUP(B121,INSCRITOS!A:B,2,0)),"")</f>
        <v>102635</v>
      </c>
      <c r="D121" s="38" t="str">
        <f>IFERROR((VLOOKUP(B121,INSCRITOS!A:C,3,0)),"")</f>
        <v>INI</v>
      </c>
      <c r="E121" s="44" t="str">
        <f>IFERROR((VLOOKUP(B121,INSCRITOS!A:D,4,0)),"")</f>
        <v>David Carvalhinho</v>
      </c>
      <c r="F121" s="38" t="str">
        <f>IFERROR((VLOOKUP(B121,INSCRITOS!A:F,6,0)),"")</f>
        <v>M</v>
      </c>
      <c r="G121" s="44" t="str">
        <f>IFERROR((VLOOKUP(B121,INSCRITOS!A:H,8,0)),"")</f>
        <v>Alhandra Sporting Club</v>
      </c>
    </row>
    <row r="122" spans="1:7" ht="18" customHeight="1" x14ac:dyDescent="0.25">
      <c r="A122" s="3">
        <v>8</v>
      </c>
      <c r="B122" s="2">
        <v>249</v>
      </c>
      <c r="C122" s="38">
        <f>IFERROR((VLOOKUP(B122,INSCRITOS!A:B,2,0)),"")</f>
        <v>102636</v>
      </c>
      <c r="D122" s="38" t="str">
        <f>IFERROR((VLOOKUP(B122,INSCRITOS!A:C,3,0)),"")</f>
        <v>INI</v>
      </c>
      <c r="E122" s="44" t="str">
        <f>IFERROR((VLOOKUP(B122,INSCRITOS!A:D,4,0)),"")</f>
        <v>Dinis Carvalhinho</v>
      </c>
      <c r="F122" s="38" t="str">
        <f>IFERROR((VLOOKUP(B122,INSCRITOS!A:F,6,0)),"")</f>
        <v>M</v>
      </c>
      <c r="G122" s="44" t="str">
        <f>IFERROR((VLOOKUP(B122,INSCRITOS!A:H,8,0)),"")</f>
        <v>Alhandra Sporting Club</v>
      </c>
    </row>
    <row r="123" spans="1:7" ht="18" customHeight="1" x14ac:dyDescent="0.25">
      <c r="A123" s="3">
        <v>9</v>
      </c>
      <c r="B123" s="2">
        <v>283</v>
      </c>
      <c r="C123" s="38">
        <f>IFERROR((VLOOKUP(B123,INSCRITOS!A:B,2,0)),"")</f>
        <v>103369</v>
      </c>
      <c r="D123" s="38" t="str">
        <f>IFERROR((VLOOKUP(B123,INSCRITOS!A:C,3,0)),"")</f>
        <v>INI</v>
      </c>
      <c r="E123" s="44" t="str">
        <f>IFERROR((VLOOKUP(B123,INSCRITOS!A:D,4,0)),"")</f>
        <v>Joao Vaz</v>
      </c>
      <c r="F123" s="38" t="str">
        <f>IFERROR((VLOOKUP(B123,INSCRITOS!A:F,6,0)),"")</f>
        <v>M</v>
      </c>
      <c r="G123" s="44" t="str">
        <f>IFERROR((VLOOKUP(B123,INSCRITOS!A:H,8,0)),"")</f>
        <v>Clube de Natação da Amadora</v>
      </c>
    </row>
    <row r="124" spans="1:7" ht="18" customHeight="1" x14ac:dyDescent="0.25">
      <c r="A124" s="3">
        <v>10</v>
      </c>
      <c r="B124" s="2">
        <v>384</v>
      </c>
      <c r="C124" s="38">
        <f>IFERROR((VLOOKUP(B124,INSCRITOS!A:B,2,0)),"")</f>
        <v>103085</v>
      </c>
      <c r="D124" s="38" t="str">
        <f>IFERROR((VLOOKUP(B124,INSCRITOS!A:C,3,0)),"")</f>
        <v>INI</v>
      </c>
      <c r="E124" s="44" t="str">
        <f>IFERROR((VLOOKUP(B124,INSCRITOS!A:D,4,0)),"")</f>
        <v>Martim Santos</v>
      </c>
      <c r="F124" s="38" t="str">
        <f>IFERROR((VLOOKUP(B124,INSCRITOS!A:F,6,0)),"")</f>
        <v>M</v>
      </c>
      <c r="G124" s="44" t="str">
        <f>IFERROR((VLOOKUP(B124,INSCRITOS!A:H,8,0)),"")</f>
        <v>Sport Lisboa e Benfica</v>
      </c>
    </row>
    <row r="125" spans="1:7" ht="18" customHeight="1" x14ac:dyDescent="0.25">
      <c r="A125" s="3">
        <v>11</v>
      </c>
      <c r="B125" s="2">
        <v>399</v>
      </c>
      <c r="C125" s="38">
        <f>IFERROR((VLOOKUP(B125,INSCRITOS!A:B,2,0)),"")</f>
        <v>100665</v>
      </c>
      <c r="D125" s="38" t="str">
        <f>IFERROR((VLOOKUP(B125,INSCRITOS!A:C,3,0)),"")</f>
        <v>INI</v>
      </c>
      <c r="E125" s="44" t="str">
        <f>IFERROR((VLOOKUP(B125,INSCRITOS!A:D,4,0)),"")</f>
        <v>Francisco Cardeira</v>
      </c>
      <c r="F125" s="38" t="str">
        <f>IFERROR((VLOOKUP(B125,INSCRITOS!A:F,6,0)),"")</f>
        <v>M</v>
      </c>
      <c r="G125" s="44" t="str">
        <f>IFERROR((VLOOKUP(B125,INSCRITOS!A:H,8,0)),"")</f>
        <v>Alhandra Sporting Club</v>
      </c>
    </row>
    <row r="126" spans="1:7" ht="18" customHeight="1" x14ac:dyDescent="0.25">
      <c r="A126" s="3">
        <v>12</v>
      </c>
      <c r="B126" s="2">
        <v>410</v>
      </c>
      <c r="C126" s="38">
        <f>IFERROR((VLOOKUP(B126,INSCRITOS!A:B,2,0)),"")</f>
        <v>102767</v>
      </c>
      <c r="D126" s="38" t="str">
        <f>IFERROR((VLOOKUP(B126,INSCRITOS!A:C,3,0)),"")</f>
        <v>INI</v>
      </c>
      <c r="E126" s="44" t="str">
        <f>IFERROR((VLOOKUP(B126,INSCRITOS!A:D,4,0)),"")</f>
        <v>Cristovão Domingos</v>
      </c>
      <c r="F126" s="38" t="str">
        <f>IFERROR((VLOOKUP(B126,INSCRITOS!A:F,6,0)),"")</f>
        <v>M</v>
      </c>
      <c r="G126" s="44" t="str">
        <f>IFERROR((VLOOKUP(B126,INSCRITOS!A:H,8,0)),"")</f>
        <v>Clube de Natação da Amadora</v>
      </c>
    </row>
    <row r="127" spans="1:7" ht="18" customHeight="1" x14ac:dyDescent="0.25">
      <c r="A127" s="3">
        <v>13</v>
      </c>
      <c r="B127" s="2">
        <v>438</v>
      </c>
      <c r="C127" s="38">
        <f>IFERROR((VLOOKUP(B127,INSCRITOS!A:B,2,0)),"")</f>
        <v>103803</v>
      </c>
      <c r="D127" s="38" t="str">
        <f>IFERROR((VLOOKUP(B127,INSCRITOS!A:C,3,0)),"")</f>
        <v>INI</v>
      </c>
      <c r="E127" s="44" t="str">
        <f>IFERROR((VLOOKUP(B127,INSCRITOS!A:D,4,0)),"")</f>
        <v>Afonso Ferreira</v>
      </c>
      <c r="F127" s="38" t="str">
        <f>IFERROR((VLOOKUP(B127,INSCRITOS!A:F,6,0)),"")</f>
        <v>M</v>
      </c>
      <c r="G127" s="44" t="str">
        <f>IFERROR((VLOOKUP(B127,INSCRITOS!A:H,8,0)),"")</f>
        <v>Sport Lisboa e Benfica</v>
      </c>
    </row>
    <row r="128" spans="1:7" ht="18" customHeight="1" x14ac:dyDescent="0.25">
      <c r="A128" s="3">
        <v>14</v>
      </c>
      <c r="B128" s="2">
        <v>449</v>
      </c>
      <c r="C128" s="38">
        <f>IFERROR((VLOOKUP(B128,INSCRITOS!A:B,2,0)),"")</f>
        <v>105036</v>
      </c>
      <c r="D128" s="38" t="str">
        <f>IFERROR((VLOOKUP(B128,INSCRITOS!A:C,3,0)),"")</f>
        <v>INI</v>
      </c>
      <c r="E128" s="44" t="str">
        <f>IFERROR((VLOOKUP(B128,INSCRITOS!A:D,4,0)),"")</f>
        <v>Guilherme Pita</v>
      </c>
      <c r="F128" s="38" t="str">
        <f>IFERROR((VLOOKUP(B128,INSCRITOS!A:F,6,0)),"")</f>
        <v>M</v>
      </c>
      <c r="G128" s="44" t="str">
        <f>IFERROR((VLOOKUP(B128,INSCRITOS!A:H,8,0)),"")</f>
        <v>SFRAA TRIATLO</v>
      </c>
    </row>
    <row r="129" spans="1:7" ht="18" customHeight="1" x14ac:dyDescent="0.25">
      <c r="A129" s="3">
        <v>15</v>
      </c>
      <c r="B129" s="2">
        <v>572</v>
      </c>
      <c r="C129" s="38">
        <f>IFERROR((VLOOKUP(B129,INSCRITOS!A:B,2,0)),"")</f>
        <v>103633</v>
      </c>
      <c r="D129" s="38" t="str">
        <f>IFERROR((VLOOKUP(B129,INSCRITOS!A:C,3,0)),"")</f>
        <v>INI</v>
      </c>
      <c r="E129" s="44" t="str">
        <f>IFERROR((VLOOKUP(B129,INSCRITOS!A:D,4,0)),"")</f>
        <v>Tiago Orfão</v>
      </c>
      <c r="F129" s="38" t="str">
        <f>IFERROR((VLOOKUP(B129,INSCRITOS!A:F,6,0)),"")</f>
        <v>M</v>
      </c>
      <c r="G129" s="44" t="str">
        <f>IFERROR((VLOOKUP(B129,INSCRITOS!A:H,8,0)),"")</f>
        <v>Alhandra Sporting Club</v>
      </c>
    </row>
    <row r="130" spans="1:7" ht="18" customHeight="1" thickBot="1" x14ac:dyDescent="0.3">
      <c r="A130" s="88">
        <v>16</v>
      </c>
      <c r="B130" s="89">
        <v>612</v>
      </c>
      <c r="C130" s="90">
        <f>IFERROR((VLOOKUP(B130,INSCRITOS!A:B,2,0)),"")</f>
        <v>101180</v>
      </c>
      <c r="D130" s="90" t="str">
        <f>IFERROR((VLOOKUP(B130,INSCRITOS!A:C,3,0)),"")</f>
        <v>INI</v>
      </c>
      <c r="E130" s="91" t="str">
        <f>IFERROR((VLOOKUP(B130,INSCRITOS!A:D,4,0)),"")</f>
        <v>Pedro Vieira Coelho</v>
      </c>
      <c r="F130" s="90" t="str">
        <f>IFERROR((VLOOKUP(B130,INSCRITOS!A:F,6,0)),"")</f>
        <v>M</v>
      </c>
      <c r="G130" s="91" t="str">
        <f>IFERROR((VLOOKUP(B130,INSCRITOS!A:H,8,0)),"")</f>
        <v>CNCVG</v>
      </c>
    </row>
    <row r="131" spans="1:7" ht="18" customHeight="1" x14ac:dyDescent="0.25">
      <c r="A131" s="84">
        <v>17</v>
      </c>
      <c r="B131" s="80">
        <v>621</v>
      </c>
      <c r="C131" s="86">
        <f>IFERROR((VLOOKUP(B131,INSCRITOS!A:B,2,0)),"")</f>
        <v>102921</v>
      </c>
      <c r="D131" s="86" t="str">
        <f>IFERROR((VLOOKUP(B131,INSCRITOS!A:C,3,0)),"")</f>
        <v>INI</v>
      </c>
      <c r="E131" s="87" t="str">
        <f>IFERROR((VLOOKUP(B131,INSCRITOS!A:D,4,0)),"")</f>
        <v>Rodrigo Pissarra</v>
      </c>
      <c r="F131" s="86" t="str">
        <f>IFERROR((VLOOKUP(B131,INSCRITOS!A:F,6,0)),"")</f>
        <v>M</v>
      </c>
      <c r="G131" s="87" t="str">
        <f>IFERROR((VLOOKUP(B131,INSCRITOS!A:H,8,0)),"")</f>
        <v>Sport Lisboa e Benfica</v>
      </c>
    </row>
    <row r="132" spans="1:7" ht="18" customHeight="1" x14ac:dyDescent="0.25">
      <c r="A132" s="3">
        <v>18</v>
      </c>
      <c r="B132" s="2">
        <v>716</v>
      </c>
      <c r="C132" s="38">
        <f>IFERROR((VLOOKUP(B132,INSCRITOS!A:B,2,0)),"")</f>
        <v>102969</v>
      </c>
      <c r="D132" s="38" t="str">
        <f>IFERROR((VLOOKUP(B132,INSCRITOS!A:C,3,0)),"")</f>
        <v>INI</v>
      </c>
      <c r="E132" s="44" t="str">
        <f>IFERROR((VLOOKUP(B132,INSCRITOS!A:D,4,0)),"")</f>
        <v>Bernardo Mendes</v>
      </c>
      <c r="F132" s="38" t="str">
        <f>IFERROR((VLOOKUP(B132,INSCRITOS!A:F,6,0)),"")</f>
        <v>M</v>
      </c>
      <c r="G132" s="44" t="str">
        <f>IFERROR((VLOOKUP(B132,INSCRITOS!A:H,8,0)),"")</f>
        <v>Sport Lisboa e Benfica</v>
      </c>
    </row>
    <row r="133" spans="1:7" ht="18" customHeight="1" x14ac:dyDescent="0.25">
      <c r="A133" s="3">
        <v>19</v>
      </c>
      <c r="B133" s="2">
        <v>748</v>
      </c>
      <c r="C133" s="38">
        <f>IFERROR((VLOOKUP(B133,INSCRITOS!A:B,2,0)),"")</f>
        <v>103002</v>
      </c>
      <c r="D133" s="38" t="str">
        <f>IFERROR((VLOOKUP(B133,INSCRITOS!A:C,3,0)),"")</f>
        <v>INI</v>
      </c>
      <c r="E133" s="44" t="str">
        <f>IFERROR((VLOOKUP(B133,INSCRITOS!A:D,4,0)),"")</f>
        <v>Rafael Madeira</v>
      </c>
      <c r="F133" s="38" t="str">
        <f>IFERROR((VLOOKUP(B133,INSCRITOS!A:F,6,0)),"")</f>
        <v>M</v>
      </c>
      <c r="G133" s="44" t="str">
        <f>IFERROR((VLOOKUP(B133,INSCRITOS!A:H,8,0)),"")</f>
        <v>Sport Lisboa e Benfica</v>
      </c>
    </row>
    <row r="134" spans="1:7" ht="18" customHeight="1" x14ac:dyDescent="0.25">
      <c r="A134" s="3">
        <v>20</v>
      </c>
      <c r="B134" s="2">
        <v>786</v>
      </c>
      <c r="C134" s="38">
        <f>IFERROR((VLOOKUP(B134,INSCRITOS!A:B,2,0)),"")</f>
        <v>103095</v>
      </c>
      <c r="D134" s="38" t="str">
        <f>IFERROR((VLOOKUP(B134,INSCRITOS!A:C,3,0)),"")</f>
        <v>INI</v>
      </c>
      <c r="E134" s="44" t="str">
        <f>IFERROR((VLOOKUP(B134,INSCRITOS!A:D,4,0)),"")</f>
        <v>Gustavo Coelho</v>
      </c>
      <c r="F134" s="38" t="str">
        <f>IFERROR((VLOOKUP(B134,INSCRITOS!A:F,6,0)),"")</f>
        <v>M</v>
      </c>
      <c r="G134" s="44" t="str">
        <f>IFERROR((VLOOKUP(B134,INSCRITOS!A:H,8,0)),"")</f>
        <v>Clube de Natação da Amadora</v>
      </c>
    </row>
    <row r="135" spans="1:7" ht="18" customHeight="1" x14ac:dyDescent="0.25">
      <c r="A135" s="3">
        <v>21</v>
      </c>
      <c r="B135" s="2">
        <v>811</v>
      </c>
      <c r="C135" s="38">
        <f>IFERROR((VLOOKUP(B135,INSCRITOS!A:B,2,0)),"")</f>
        <v>102288</v>
      </c>
      <c r="D135" s="38" t="str">
        <f>IFERROR((VLOOKUP(B135,INSCRITOS!A:C,3,0)),"")</f>
        <v>INI</v>
      </c>
      <c r="E135" s="44" t="str">
        <f>IFERROR((VLOOKUP(B135,INSCRITOS!A:D,4,0)),"")</f>
        <v>Pedro Machado</v>
      </c>
      <c r="F135" s="38" t="str">
        <f>IFERROR((VLOOKUP(B135,INSCRITOS!A:F,6,0)),"")</f>
        <v>M</v>
      </c>
      <c r="G135" s="44" t="str">
        <f>IFERROR((VLOOKUP(B135,INSCRITOS!A:H,8,0)),"")</f>
        <v>Alhandra Sporting Club</v>
      </c>
    </row>
    <row r="136" spans="1:7" ht="18" customHeight="1" x14ac:dyDescent="0.25">
      <c r="A136" s="3">
        <v>22</v>
      </c>
      <c r="B136" s="2">
        <v>815</v>
      </c>
      <c r="C136" s="38">
        <f>IFERROR((VLOOKUP(B136,INSCRITOS!A:B,2,0)),"")</f>
        <v>102296</v>
      </c>
      <c r="D136" s="38" t="str">
        <f>IFERROR((VLOOKUP(B136,INSCRITOS!A:C,3,0)),"")</f>
        <v>INI</v>
      </c>
      <c r="E136" s="44" t="str">
        <f>IFERROR((VLOOKUP(B136,INSCRITOS!A:D,4,0)),"")</f>
        <v>Tiago Casinha</v>
      </c>
      <c r="F136" s="38" t="str">
        <f>IFERROR((VLOOKUP(B136,INSCRITOS!A:F,6,0)),"")</f>
        <v>M</v>
      </c>
      <c r="G136" s="44" t="str">
        <f>IFERROR((VLOOKUP(B136,INSCRITOS!A:H,8,0)),"")</f>
        <v>CNCVG</v>
      </c>
    </row>
    <row r="137" spans="1:7" ht="18" customHeight="1" x14ac:dyDescent="0.25">
      <c r="A137" s="3">
        <v>23</v>
      </c>
      <c r="B137" s="2">
        <v>874</v>
      </c>
      <c r="C137" s="38">
        <f>IFERROR((VLOOKUP(B137,INSCRITOS!A:B,2,0)),"")</f>
        <v>102511</v>
      </c>
      <c r="D137" s="38" t="str">
        <f>IFERROR((VLOOKUP(B137,INSCRITOS!A:C,3,0)),"")</f>
        <v>INI</v>
      </c>
      <c r="E137" s="44" t="str">
        <f>IFERROR((VLOOKUP(B137,INSCRITOS!A:D,4,0)),"")</f>
        <v>Arthur Torres</v>
      </c>
      <c r="F137" s="38" t="str">
        <f>IFERROR((VLOOKUP(B137,INSCRITOS!A:F,6,0)),"")</f>
        <v>M</v>
      </c>
      <c r="G137" s="44" t="str">
        <f>IFERROR((VLOOKUP(B137,INSCRITOS!A:H,8,0)),"")</f>
        <v>Outsystems Olímpico de Oeiras</v>
      </c>
    </row>
    <row r="138" spans="1:7" ht="18" customHeight="1" x14ac:dyDescent="0.25">
      <c r="A138" s="3">
        <v>24</v>
      </c>
      <c r="B138" s="2">
        <v>896</v>
      </c>
      <c r="C138" s="38">
        <f>IFERROR((VLOOKUP(B138,INSCRITOS!A:B,2,0)),"")</f>
        <v>104102</v>
      </c>
      <c r="D138" s="38" t="str">
        <f>IFERROR((VLOOKUP(B138,INSCRITOS!A:C,3,0)),"")</f>
        <v>INI</v>
      </c>
      <c r="E138" s="44" t="str">
        <f>IFERROR((VLOOKUP(B138,INSCRITOS!A:D,4,0)),"")</f>
        <v>Alberto Fernandes</v>
      </c>
      <c r="F138" s="38" t="str">
        <f>IFERROR((VLOOKUP(B138,INSCRITOS!A:F,6,0)),"")</f>
        <v>M</v>
      </c>
      <c r="G138" s="44" t="str">
        <f>IFERROR((VLOOKUP(B138,INSCRITOS!A:H,8,0)),"")</f>
        <v>Peniche A. C.</v>
      </c>
    </row>
    <row r="139" spans="1:7" ht="18" customHeight="1" x14ac:dyDescent="0.25">
      <c r="A139" s="3">
        <v>25</v>
      </c>
      <c r="B139" s="2">
        <v>903</v>
      </c>
      <c r="C139" s="38">
        <f>IFERROR((VLOOKUP(B139,INSCRITOS!A:B,2,0)),"")</f>
        <v>100479</v>
      </c>
      <c r="D139" s="38" t="str">
        <f>IFERROR((VLOOKUP(B139,INSCRITOS!A:C,3,0)),"")</f>
        <v>INI</v>
      </c>
      <c r="E139" s="44" t="str">
        <f>IFERROR((VLOOKUP(B139,INSCRITOS!A:D,4,0)),"")</f>
        <v>Rafael Santos</v>
      </c>
      <c r="F139" s="38" t="str">
        <f>IFERROR((VLOOKUP(B139,INSCRITOS!A:F,6,0)),"")</f>
        <v>M</v>
      </c>
      <c r="G139" s="44" t="str">
        <f>IFERROR((VLOOKUP(B139,INSCRITOS!A:H,8,0)),"")</f>
        <v>SFRAA TRIATLO</v>
      </c>
    </row>
    <row r="140" spans="1:7" ht="18" customHeight="1" x14ac:dyDescent="0.25">
      <c r="A140" s="3">
        <v>26</v>
      </c>
      <c r="B140" s="2">
        <v>992</v>
      </c>
      <c r="C140" s="38">
        <f>IFERROR((VLOOKUP(B140,INSCRITOS!A:B,2,0)),"")</f>
        <v>102470</v>
      </c>
      <c r="D140" s="38" t="str">
        <f>IFERROR((VLOOKUP(B140,INSCRITOS!A:C,3,0)),"")</f>
        <v>INI</v>
      </c>
      <c r="E140" s="44" t="str">
        <f>IFERROR((VLOOKUP(B140,INSCRITOS!A:D,4,0)),"")</f>
        <v>David Aleixo</v>
      </c>
      <c r="F140" s="38" t="str">
        <f>IFERROR((VLOOKUP(B140,INSCRITOS!A:F,6,0)),"")</f>
        <v>M</v>
      </c>
      <c r="G140" s="44" t="str">
        <f>IFERROR((VLOOKUP(B140,INSCRITOS!A:H,8,0)),"")</f>
        <v>Associação Naval Amorense</v>
      </c>
    </row>
    <row r="141" spans="1:7" ht="18" customHeight="1" x14ac:dyDescent="0.25">
      <c r="A141" s="3">
        <v>27</v>
      </c>
      <c r="B141" s="2">
        <v>1046</v>
      </c>
      <c r="C141" s="38">
        <f>IFERROR((VLOOKUP(B141,INSCRITOS!A:B,2,0)),"")</f>
        <v>105735</v>
      </c>
      <c r="D141" s="38" t="str">
        <f>IFERROR((VLOOKUP(B141,INSCRITOS!A:C,3,0)),"")</f>
        <v>INI</v>
      </c>
      <c r="E141" s="44" t="str">
        <f>IFERROR((VLOOKUP(B141,INSCRITOS!A:D,4,0)),"")</f>
        <v>David Cardoso</v>
      </c>
      <c r="F141" s="38" t="str">
        <f>IFERROR((VLOOKUP(B141,INSCRITOS!A:F,6,0)),"")</f>
        <v>M</v>
      </c>
      <c r="G141" s="44" t="str">
        <f>IFERROR((VLOOKUP(B141,INSCRITOS!A:H,8,0)),"")</f>
        <v>Sport Lisboa e Benfica</v>
      </c>
    </row>
    <row r="142" spans="1:7" ht="18" customHeight="1" x14ac:dyDescent="0.25">
      <c r="A142" s="3">
        <v>28</v>
      </c>
      <c r="B142" s="2">
        <v>1060</v>
      </c>
      <c r="C142" s="38">
        <f>IFERROR((VLOOKUP(B142,INSCRITOS!A:B,2,0)),"")</f>
        <v>105811</v>
      </c>
      <c r="D142" s="38" t="str">
        <f>IFERROR((VLOOKUP(B142,INSCRITOS!A:C,3,0)),"")</f>
        <v>INI</v>
      </c>
      <c r="E142" s="44" t="str">
        <f>IFERROR((VLOOKUP(B142,INSCRITOS!A:D,4,0)),"")</f>
        <v>João Ribeiro</v>
      </c>
      <c r="F142" s="38" t="str">
        <f>IFERROR((VLOOKUP(B142,INSCRITOS!A:F,6,0)),"")</f>
        <v>M</v>
      </c>
      <c r="G142" s="44" t="str">
        <f>IFERROR((VLOOKUP(B142,INSCRITOS!A:H,8,0)),"")</f>
        <v>SFRAA TRIATLO</v>
      </c>
    </row>
    <row r="143" spans="1:7" ht="18" customHeight="1" x14ac:dyDescent="0.25">
      <c r="A143" s="3">
        <v>29</v>
      </c>
      <c r="B143" s="2">
        <v>1088</v>
      </c>
      <c r="C143" s="38">
        <f>IFERROR((VLOOKUP(B143,INSCRITOS!A:B,2,0)),"")</f>
        <v>105874</v>
      </c>
      <c r="D143" s="38" t="str">
        <f>IFERROR((VLOOKUP(B143,INSCRITOS!A:C,3,0)),"")</f>
        <v>INI</v>
      </c>
      <c r="E143" s="44" t="str">
        <f>IFERROR((VLOOKUP(B143,INSCRITOS!A:D,4,0)),"")</f>
        <v>Tomas Pais</v>
      </c>
      <c r="F143" s="38" t="str">
        <f>IFERROR((VLOOKUP(B143,INSCRITOS!A:F,6,0)),"")</f>
        <v>M</v>
      </c>
      <c r="G143" s="44" t="str">
        <f>IFERROR((VLOOKUP(B143,INSCRITOS!A:H,8,0)),"")</f>
        <v>SFRAA TRIATLO</v>
      </c>
    </row>
    <row r="144" spans="1:7" ht="18" customHeight="1" x14ac:dyDescent="0.25">
      <c r="A144" s="3">
        <v>30</v>
      </c>
      <c r="B144" s="2">
        <v>1304</v>
      </c>
      <c r="C144" s="38">
        <f>IFERROR((VLOOKUP(B144,INSCRITOS!A:B,2,0)),"")</f>
        <v>105332</v>
      </c>
      <c r="D144" s="38" t="str">
        <f>IFERROR((VLOOKUP(B144,INSCRITOS!A:C,3,0)),"")</f>
        <v>INI</v>
      </c>
      <c r="E144" s="44" t="str">
        <f>IFERROR((VLOOKUP(B144,INSCRITOS!A:D,4,0)),"")</f>
        <v>Pedro Jesus</v>
      </c>
      <c r="F144" s="38" t="str">
        <f>IFERROR((VLOOKUP(B144,INSCRITOS!A:F,6,0)),"")</f>
        <v>M</v>
      </c>
      <c r="G144" s="44" t="str">
        <f>IFERROR((VLOOKUP(B144,INSCRITOS!A:H,8,0)),"")</f>
        <v>Alhandra Sporting Club</v>
      </c>
    </row>
    <row r="145" spans="1:7" ht="18" customHeight="1" x14ac:dyDescent="0.25">
      <c r="A145" s="3">
        <v>31</v>
      </c>
      <c r="B145" s="2">
        <v>1365</v>
      </c>
      <c r="C145" s="38">
        <f>IFERROR((VLOOKUP(B145,INSCRITOS!A:B,2,0)),"")</f>
        <v>105458</v>
      </c>
      <c r="D145" s="38" t="str">
        <f>IFERROR((VLOOKUP(B145,INSCRITOS!A:C,3,0)),"")</f>
        <v>INI</v>
      </c>
      <c r="E145" s="44" t="str">
        <f>IFERROR((VLOOKUP(B145,INSCRITOS!A:D,4,0)),"")</f>
        <v>Pedro Vitorino</v>
      </c>
      <c r="F145" s="38" t="str">
        <f>IFERROR((VLOOKUP(B145,INSCRITOS!A:F,6,0)),"")</f>
        <v>M</v>
      </c>
      <c r="G145" s="44" t="str">
        <f>IFERROR((VLOOKUP(B145,INSCRITOS!A:H,8,0)),"")</f>
        <v>Alhandra Sporting Club</v>
      </c>
    </row>
    <row r="146" spans="1:7" ht="18" customHeight="1" x14ac:dyDescent="0.25">
      <c r="A146" s="3">
        <v>32</v>
      </c>
      <c r="B146" s="2"/>
      <c r="C146" s="38"/>
      <c r="D146" s="38"/>
      <c r="E146" s="44"/>
      <c r="F146" s="38"/>
      <c r="G146" s="44"/>
    </row>
    <row r="147" spans="1:7" ht="18" customHeight="1" x14ac:dyDescent="0.25">
      <c r="A147" s="3">
        <v>33</v>
      </c>
      <c r="B147" s="2"/>
      <c r="C147" s="38"/>
      <c r="D147" s="38"/>
      <c r="E147" s="44"/>
      <c r="F147" s="38"/>
      <c r="G147" s="44"/>
    </row>
    <row r="148" spans="1:7" ht="18" customHeight="1" x14ac:dyDescent="0.25">
      <c r="A148" s="5"/>
      <c r="C148" s="5"/>
      <c r="D148" s="5"/>
      <c r="F148" s="5"/>
    </row>
    <row r="149" spans="1:7" ht="18" customHeight="1" x14ac:dyDescent="0.25">
      <c r="A149" s="14"/>
      <c r="C149" s="5"/>
      <c r="D149" s="5"/>
      <c r="F149" s="5"/>
    </row>
    <row r="150" spans="1:7" ht="18" customHeight="1" x14ac:dyDescent="0.25">
      <c r="A150" s="33" t="s">
        <v>16</v>
      </c>
      <c r="B150" s="33"/>
      <c r="C150" s="33"/>
      <c r="D150" s="33"/>
      <c r="E150" s="33"/>
      <c r="F150" s="33"/>
      <c r="G150" s="33"/>
    </row>
    <row r="151" spans="1:7" ht="18" customHeight="1" x14ac:dyDescent="0.25">
      <c r="A151" s="7" t="s">
        <v>9</v>
      </c>
      <c r="B151" s="29" t="s">
        <v>10</v>
      </c>
      <c r="C151" s="7" t="s">
        <v>1</v>
      </c>
      <c r="D151" s="7" t="s">
        <v>2</v>
      </c>
      <c r="E151" s="7" t="s">
        <v>3</v>
      </c>
      <c r="F151" s="7" t="s">
        <v>5</v>
      </c>
      <c r="G151" s="7" t="s">
        <v>7</v>
      </c>
    </row>
    <row r="152" spans="1:7" ht="18" customHeight="1" x14ac:dyDescent="0.25">
      <c r="A152" s="3">
        <v>1</v>
      </c>
      <c r="B152" s="2">
        <v>41</v>
      </c>
      <c r="C152" s="38">
        <f>IFERROR((VLOOKUP(B152,INSCRITOS!A:B,2,0)),"")</f>
        <v>103154</v>
      </c>
      <c r="D152" s="38" t="str">
        <f>IFERROR((VLOOKUP(B152,INSCRITOS!A:C,3,0)),"")</f>
        <v>INI</v>
      </c>
      <c r="E152" s="44" t="str">
        <f>IFERROR((VLOOKUP(B152,INSCRITOS!A:D,4,0)),"")</f>
        <v>Mariana Matos</v>
      </c>
      <c r="F152" s="38" t="str">
        <f>IFERROR((VLOOKUP(B152,INSCRITOS!A:F,6,0)),"")</f>
        <v>F</v>
      </c>
      <c r="G152" s="44" t="str">
        <f>IFERROR((VLOOKUP(B152,INSCRITOS!A:H,8,0)),"")</f>
        <v>Alhandra Sporting Club</v>
      </c>
    </row>
    <row r="153" spans="1:7" ht="18" customHeight="1" x14ac:dyDescent="0.25">
      <c r="A153" s="3">
        <v>2</v>
      </c>
      <c r="B153" s="2">
        <v>489</v>
      </c>
      <c r="C153" s="38">
        <f>IFERROR((VLOOKUP(B153,INSCRITOS!A:B,2,0)),"")</f>
        <v>104354</v>
      </c>
      <c r="D153" s="38" t="str">
        <f>IFERROR((VLOOKUP(B153,INSCRITOS!A:C,3,0)),"")</f>
        <v>INI</v>
      </c>
      <c r="E153" s="44" t="str">
        <f>IFERROR((VLOOKUP(B153,INSCRITOS!A:D,4,0)),"")</f>
        <v>Matilde Tomás</v>
      </c>
      <c r="F153" s="38" t="str">
        <f>IFERROR((VLOOKUP(B153,INSCRITOS!A:F,6,0)),"")</f>
        <v>F</v>
      </c>
      <c r="G153" s="44" t="str">
        <f>IFERROR((VLOOKUP(B153,INSCRITOS!A:H,8,0)),"")</f>
        <v>Alhandra Sporting Club</v>
      </c>
    </row>
    <row r="154" spans="1:7" ht="18" customHeight="1" x14ac:dyDescent="0.25">
      <c r="A154" s="3">
        <v>3</v>
      </c>
      <c r="B154" s="2">
        <v>609</v>
      </c>
      <c r="C154" s="38">
        <f>IFERROR((VLOOKUP(B154,INSCRITOS!A:B,2,0)),"")</f>
        <v>104484</v>
      </c>
      <c r="D154" s="38" t="str">
        <f>IFERROR((VLOOKUP(B154,INSCRITOS!A:C,3,0)),"")</f>
        <v>INI</v>
      </c>
      <c r="E154" s="44" t="str">
        <f>IFERROR((VLOOKUP(B154,INSCRITOS!A:D,4,0)),"")</f>
        <v>Catarina Santos</v>
      </c>
      <c r="F154" s="38" t="str">
        <f>IFERROR((VLOOKUP(B154,INSCRITOS!A:F,6,0)),"")</f>
        <v>F</v>
      </c>
      <c r="G154" s="44" t="str">
        <f>IFERROR((VLOOKUP(B154,INSCRITOS!A:H,8,0)),"")</f>
        <v>Sport Lisboa e Benfica</v>
      </c>
    </row>
    <row r="155" spans="1:7" ht="18" customHeight="1" x14ac:dyDescent="0.25">
      <c r="A155" s="3">
        <v>4</v>
      </c>
      <c r="B155" s="2">
        <v>753</v>
      </c>
      <c r="C155" s="38">
        <f>IFERROR((VLOOKUP(B155,INSCRITOS!A:B,2,0)),"")</f>
        <v>103027</v>
      </c>
      <c r="D155" s="38" t="str">
        <f>IFERROR((VLOOKUP(B155,INSCRITOS!A:C,3,0)),"")</f>
        <v>INI</v>
      </c>
      <c r="E155" s="44" t="str">
        <f>IFERROR((VLOOKUP(B155,INSCRITOS!A:D,4,0)),"")</f>
        <v>Joana salgado</v>
      </c>
      <c r="F155" s="38" t="str">
        <f>IFERROR((VLOOKUP(B155,INSCRITOS!A:F,6,0)),"")</f>
        <v>F</v>
      </c>
      <c r="G155" s="44" t="str">
        <f>IFERROR((VLOOKUP(B155,INSCRITOS!A:H,8,0)),"")</f>
        <v>Sport Lisboa e Benfica</v>
      </c>
    </row>
    <row r="156" spans="1:7" ht="18" customHeight="1" x14ac:dyDescent="0.25">
      <c r="A156" s="3">
        <v>5</v>
      </c>
      <c r="B156" s="2">
        <v>799</v>
      </c>
      <c r="C156" s="38">
        <f>IFERROR((VLOOKUP(B156,INSCRITOS!A:B,2,0)),"")</f>
        <v>102291</v>
      </c>
      <c r="D156" s="38" t="str">
        <f>IFERROR((VLOOKUP(B156,INSCRITOS!A:C,3,0)),"")</f>
        <v>INI</v>
      </c>
      <c r="E156" s="44" t="str">
        <f>IFERROR((VLOOKUP(B156,INSCRITOS!A:D,4,0)),"")</f>
        <v>Letícia Magalhães</v>
      </c>
      <c r="F156" s="38" t="str">
        <f>IFERROR((VLOOKUP(B156,INSCRITOS!A:F,6,0)),"")</f>
        <v>F</v>
      </c>
      <c r="G156" s="44" t="str">
        <f>IFERROR((VLOOKUP(B156,INSCRITOS!A:H,8,0)),"")</f>
        <v>Sport Lisboa e Benfica</v>
      </c>
    </row>
    <row r="157" spans="1:7" ht="18" customHeight="1" x14ac:dyDescent="0.25">
      <c r="A157" s="3">
        <v>6</v>
      </c>
      <c r="B157" s="2">
        <v>809</v>
      </c>
      <c r="C157" s="38">
        <f>IFERROR((VLOOKUP(B157,INSCRITOS!A:B,2,0)),"")</f>
        <v>102478</v>
      </c>
      <c r="D157" s="38" t="str">
        <f>IFERROR((VLOOKUP(B157,INSCRITOS!A:C,3,0)),"")</f>
        <v>INI</v>
      </c>
      <c r="E157" s="44" t="str">
        <f>IFERROR((VLOOKUP(B157,INSCRITOS!A:D,4,0)),"")</f>
        <v>Leonor Pedro</v>
      </c>
      <c r="F157" s="38" t="str">
        <f>IFERROR((VLOOKUP(B157,INSCRITOS!A:F,6,0)),"")</f>
        <v>F</v>
      </c>
      <c r="G157" s="44" t="str">
        <f>IFERROR((VLOOKUP(B157,INSCRITOS!A:H,8,0)),"")</f>
        <v>CNCVG</v>
      </c>
    </row>
    <row r="158" spans="1:7" ht="18" customHeight="1" x14ac:dyDescent="0.25">
      <c r="A158" s="3">
        <v>7</v>
      </c>
      <c r="B158" s="2">
        <v>833</v>
      </c>
      <c r="C158" s="38">
        <f>IFERROR((VLOOKUP(B158,INSCRITOS!A:B,2,0)),"")</f>
        <v>103057</v>
      </c>
      <c r="D158" s="38" t="str">
        <f>IFERROR((VLOOKUP(B158,INSCRITOS!A:C,3,0)),"")</f>
        <v>INI</v>
      </c>
      <c r="E158" s="44" t="str">
        <f>IFERROR((VLOOKUP(B158,INSCRITOS!A:D,4,0)),"")</f>
        <v>Inês Filipa Sousa</v>
      </c>
      <c r="F158" s="38" t="str">
        <f>IFERROR((VLOOKUP(B158,INSCRITOS!A:F,6,0)),"")</f>
        <v>F</v>
      </c>
      <c r="G158" s="44" t="str">
        <f>IFERROR((VLOOKUP(B158,INSCRITOS!A:H,8,0)),"")</f>
        <v>Alhandra Sporting Club</v>
      </c>
    </row>
    <row r="159" spans="1:7" ht="18" customHeight="1" x14ac:dyDescent="0.25">
      <c r="A159" s="3">
        <v>8</v>
      </c>
      <c r="B159" s="2">
        <v>893</v>
      </c>
      <c r="C159" s="38">
        <f>IFERROR((VLOOKUP(B159,INSCRITOS!A:B,2,0)),"")</f>
        <v>103073</v>
      </c>
      <c r="D159" s="38" t="str">
        <f>IFERROR((VLOOKUP(B159,INSCRITOS!A:C,3,0)),"")</f>
        <v>INI</v>
      </c>
      <c r="E159" s="44" t="str">
        <f>IFERROR((VLOOKUP(B159,INSCRITOS!A:D,4,0)),"")</f>
        <v>Cassilda Carvalho</v>
      </c>
      <c r="F159" s="38" t="str">
        <f>IFERROR((VLOOKUP(B159,INSCRITOS!A:F,6,0)),"")</f>
        <v>F</v>
      </c>
      <c r="G159" s="44" t="str">
        <f>IFERROR((VLOOKUP(B159,INSCRITOS!A:H,8,0)),"")</f>
        <v>Sport Lisboa e Benfica</v>
      </c>
    </row>
    <row r="160" spans="1:7" ht="18" customHeight="1" x14ac:dyDescent="0.25">
      <c r="A160" s="3">
        <v>9</v>
      </c>
      <c r="B160" s="2">
        <v>913</v>
      </c>
      <c r="C160" s="38">
        <f>IFERROR((VLOOKUP(B160,INSCRITOS!A:B,2,0)),"")</f>
        <v>104680</v>
      </c>
      <c r="D160" s="38" t="str">
        <f>IFERROR((VLOOKUP(B160,INSCRITOS!A:C,3,0)),"")</f>
        <v>INI</v>
      </c>
      <c r="E160" s="44" t="str">
        <f>IFERROR((VLOOKUP(B160,INSCRITOS!A:D,4,0)),"")</f>
        <v>Ana Rita Guerreiro</v>
      </c>
      <c r="F160" s="38" t="str">
        <f>IFERROR((VLOOKUP(B160,INSCRITOS!A:F,6,0)),"")</f>
        <v>F</v>
      </c>
      <c r="G160" s="44" t="str">
        <f>IFERROR((VLOOKUP(B160,INSCRITOS!A:H,8,0)),"")</f>
        <v>Alhandra Sporting Club</v>
      </c>
    </row>
    <row r="161" spans="1:8" ht="18" customHeight="1" x14ac:dyDescent="0.25">
      <c r="A161" s="3">
        <v>10</v>
      </c>
      <c r="B161" s="2">
        <v>932</v>
      </c>
      <c r="C161" s="38">
        <f>IFERROR((VLOOKUP(B161,INSCRITOS!A:B,2,0)),"")</f>
        <v>104055</v>
      </c>
      <c r="D161" s="38" t="str">
        <f>IFERROR((VLOOKUP(B161,INSCRITOS!A:C,3,0)),"")</f>
        <v>INI</v>
      </c>
      <c r="E161" s="44" t="str">
        <f>IFERROR((VLOOKUP(B161,INSCRITOS!A:D,4,0)),"")</f>
        <v>Beatriz Mendes</v>
      </c>
      <c r="F161" s="38" t="str">
        <f>IFERROR((VLOOKUP(B161,INSCRITOS!A:F,6,0)),"")</f>
        <v>F</v>
      </c>
      <c r="G161" s="44" t="str">
        <f>IFERROR((VLOOKUP(B161,INSCRITOS!A:H,8,0)),"")</f>
        <v>CNCVG</v>
      </c>
    </row>
    <row r="162" spans="1:8" ht="18" customHeight="1" x14ac:dyDescent="0.25">
      <c r="A162" s="3">
        <v>11</v>
      </c>
      <c r="B162" s="2">
        <v>980</v>
      </c>
      <c r="C162" s="38">
        <f>IFERROR((VLOOKUP(B162,INSCRITOS!A:B,2,0)),"")</f>
        <v>103102</v>
      </c>
      <c r="D162" s="38" t="str">
        <f>IFERROR((VLOOKUP(B162,INSCRITOS!A:C,3,0)),"")</f>
        <v>INI</v>
      </c>
      <c r="E162" s="44" t="str">
        <f>IFERROR((VLOOKUP(B162,INSCRITOS!A:D,4,0)),"")</f>
        <v>Matilde Teixeira</v>
      </c>
      <c r="F162" s="38" t="str">
        <f>IFERROR((VLOOKUP(B162,INSCRITOS!A:F,6,0)),"")</f>
        <v>F</v>
      </c>
      <c r="G162" s="44" t="str">
        <f>IFERROR((VLOOKUP(B162,INSCRITOS!A:H,8,0)),"")</f>
        <v>Clube de Natação da Amadora</v>
      </c>
    </row>
    <row r="163" spans="1:8" ht="18" customHeight="1" x14ac:dyDescent="0.25">
      <c r="A163" s="3">
        <v>12</v>
      </c>
      <c r="B163" s="2">
        <v>983</v>
      </c>
      <c r="C163" s="38">
        <f>IFERROR((VLOOKUP(B163,INSCRITOS!A:B,2,0)),"")</f>
        <v>104072</v>
      </c>
      <c r="D163" s="38" t="str">
        <f>IFERROR((VLOOKUP(B163,INSCRITOS!A:C,3,0)),"")</f>
        <v>INI</v>
      </c>
      <c r="E163" s="44" t="str">
        <f>IFERROR((VLOOKUP(B163,INSCRITOS!A:D,4,0)),"")</f>
        <v>Mariana Pinto</v>
      </c>
      <c r="F163" s="38" t="str">
        <f>IFERROR((VLOOKUP(B163,INSCRITOS!A:F,6,0)),"")</f>
        <v>F</v>
      </c>
      <c r="G163" s="44" t="str">
        <f>IFERROR((VLOOKUP(B163,INSCRITOS!A:H,8,0)),"")</f>
        <v>GDR Manique de Cima</v>
      </c>
    </row>
    <row r="164" spans="1:8" ht="18" customHeight="1" x14ac:dyDescent="0.25">
      <c r="A164" s="3">
        <v>13</v>
      </c>
      <c r="B164" s="2">
        <v>1120</v>
      </c>
      <c r="C164" s="38">
        <f>IFERROR((VLOOKUP(B164,INSCRITOS!A:B,2,0)),"")</f>
        <v>105919</v>
      </c>
      <c r="D164" s="38" t="str">
        <f>IFERROR((VLOOKUP(B164,INSCRITOS!A:C,3,0)),"")</f>
        <v>INI</v>
      </c>
      <c r="E164" s="44" t="str">
        <f>IFERROR((VLOOKUP(B164,INSCRITOS!A:D,4,0)),"")</f>
        <v>Beatriz Cruz</v>
      </c>
      <c r="F164" s="38" t="str">
        <f>IFERROR((VLOOKUP(B164,INSCRITOS!A:F,6,0)),"")</f>
        <v>F</v>
      </c>
      <c r="G164" s="44" t="str">
        <f>IFERROR((VLOOKUP(B164,INSCRITOS!A:H,8,0)),"")</f>
        <v>GDR Manique de Cima</v>
      </c>
    </row>
    <row r="165" spans="1:8" ht="18" customHeight="1" x14ac:dyDescent="0.25">
      <c r="A165" s="3">
        <v>14</v>
      </c>
      <c r="B165" s="2">
        <v>1126</v>
      </c>
      <c r="C165" s="38">
        <f>IFERROR((VLOOKUP(B165,INSCRITOS!A:B,2,0)),"")</f>
        <v>105931</v>
      </c>
      <c r="D165" s="38" t="str">
        <f>IFERROR((VLOOKUP(B165,INSCRITOS!A:C,3,0)),"")</f>
        <v>INI</v>
      </c>
      <c r="E165" s="44" t="str">
        <f>IFERROR((VLOOKUP(B165,INSCRITOS!A:D,4,0)),"")</f>
        <v>Leonor Agrela</v>
      </c>
      <c r="F165" s="38" t="str">
        <f>IFERROR((VLOOKUP(B165,INSCRITOS!A:F,6,0)),"")</f>
        <v>F</v>
      </c>
      <c r="G165" s="44" t="str">
        <f>IFERROR((VLOOKUP(B165,INSCRITOS!A:H,8,0)),"")</f>
        <v>Clube de Natação da Amadora</v>
      </c>
    </row>
    <row r="166" spans="1:8" ht="18" customHeight="1" x14ac:dyDescent="0.25">
      <c r="A166" s="3">
        <v>15</v>
      </c>
      <c r="B166" s="2">
        <v>1309</v>
      </c>
      <c r="C166" s="38">
        <f>IFERROR((VLOOKUP(B166,INSCRITOS!A:B,2,0)),"")</f>
        <v>105346</v>
      </c>
      <c r="D166" s="38" t="str">
        <f>IFERROR((VLOOKUP(B166,INSCRITOS!A:C,3,0)),"")</f>
        <v>INI</v>
      </c>
      <c r="E166" s="44" t="str">
        <f>IFERROR((VLOOKUP(B166,INSCRITOS!A:D,4,0)),"")</f>
        <v>Leticia Pires</v>
      </c>
      <c r="F166" s="38" t="str">
        <f>IFERROR((VLOOKUP(B166,INSCRITOS!A:F,6,0)),"")</f>
        <v>F</v>
      </c>
      <c r="G166" s="44" t="str">
        <f>IFERROR((VLOOKUP(B166,INSCRITOS!A:H,8,0)),"")</f>
        <v>Associação Naval Amorense</v>
      </c>
    </row>
    <row r="167" spans="1:8" ht="18" customHeight="1" x14ac:dyDescent="0.25">
      <c r="A167" s="3">
        <v>16</v>
      </c>
      <c r="B167" s="2">
        <v>1314</v>
      </c>
      <c r="C167" s="38">
        <f>IFERROR((VLOOKUP(B167,INSCRITOS!A:B,2,0)),"")</f>
        <v>105357</v>
      </c>
      <c r="D167" s="38" t="str">
        <f>IFERROR((VLOOKUP(B167,INSCRITOS!A:C,3,0)),"")</f>
        <v>INI</v>
      </c>
      <c r="E167" s="44" t="str">
        <f>IFERROR((VLOOKUP(B167,INSCRITOS!A:D,4,0)),"")</f>
        <v>Maria Valente</v>
      </c>
      <c r="F167" s="38" t="str">
        <f>IFERROR((VLOOKUP(B167,INSCRITOS!A:F,6,0)),"")</f>
        <v>F</v>
      </c>
      <c r="G167" s="44" t="str">
        <f>IFERROR((VLOOKUP(B167,INSCRITOS!A:H,8,0)),"")</f>
        <v>Associação Naval Amorense</v>
      </c>
    </row>
    <row r="168" spans="1:8" ht="18" customHeight="1" x14ac:dyDescent="0.25">
      <c r="A168" s="3">
        <v>17</v>
      </c>
      <c r="B168" s="2"/>
      <c r="C168" s="38" t="str">
        <f>IFERROR((VLOOKUP(B168,INSCRITOS!A:B,2,0)),"")</f>
        <v/>
      </c>
      <c r="D168" s="2" t="s">
        <v>257</v>
      </c>
      <c r="E168" s="71" t="s">
        <v>74</v>
      </c>
      <c r="F168" s="2" t="s">
        <v>53</v>
      </c>
      <c r="G168" s="71" t="s">
        <v>201</v>
      </c>
    </row>
    <row r="169" spans="1:8" ht="18" customHeight="1" x14ac:dyDescent="0.25">
      <c r="A169" s="3">
        <v>18</v>
      </c>
      <c r="B169" s="2"/>
      <c r="C169" s="38" t="str">
        <f>IFERROR((VLOOKUP(B169,INSCRITOS!A:B,2,0)),"")</f>
        <v/>
      </c>
      <c r="D169" s="2" t="s">
        <v>257</v>
      </c>
      <c r="E169" s="71" t="s">
        <v>76</v>
      </c>
      <c r="F169" s="2" t="s">
        <v>53</v>
      </c>
      <c r="G169" s="71" t="s">
        <v>201</v>
      </c>
    </row>
    <row r="170" spans="1:8" ht="18" customHeight="1" x14ac:dyDescent="0.25">
      <c r="A170" s="3">
        <v>19</v>
      </c>
      <c r="B170" s="2"/>
      <c r="C170" s="38" t="str">
        <f>IFERROR((VLOOKUP(B170,INSCRITOS!A:B,2,0)),"")</f>
        <v/>
      </c>
      <c r="D170" s="38" t="str">
        <f>IFERROR((VLOOKUP(B170,INSCRITOS!A:C,3,0)),"")</f>
        <v/>
      </c>
      <c r="E170" s="44" t="str">
        <f>IFERROR((VLOOKUP(B170,INSCRITOS!A:D,4,0)),"")</f>
        <v/>
      </c>
      <c r="F170" s="38" t="str">
        <f>IFERROR((VLOOKUP(B170,INSCRITOS!A:F,6,0)),"")</f>
        <v/>
      </c>
      <c r="G170" s="44" t="str">
        <f>IFERROR((VLOOKUP(B170,INSCRITOS!A:H,8,0)),"")</f>
        <v/>
      </c>
    </row>
    <row r="171" spans="1:8" ht="18" customHeight="1" x14ac:dyDescent="0.25">
      <c r="A171" s="3">
        <v>20</v>
      </c>
      <c r="B171" s="2"/>
      <c r="C171" s="38" t="str">
        <f>IFERROR((VLOOKUP(#REF!,INSCRITOS!A:B,2,0)),"")</f>
        <v/>
      </c>
      <c r="D171" s="38" t="str">
        <f>IFERROR((VLOOKUP(#REF!,INSCRITOS!A:C,3,0)),"")</f>
        <v/>
      </c>
      <c r="E171" s="44" t="str">
        <f>IFERROR((VLOOKUP(#REF!,INSCRITOS!A:D,4,0)),"")</f>
        <v/>
      </c>
      <c r="F171" s="38" t="str">
        <f>IFERROR((VLOOKUP(#REF!,INSCRITOS!A:F,6,0)),"")</f>
        <v/>
      </c>
      <c r="G171" s="44" t="str">
        <f>IFERROR((VLOOKUP(#REF!,INSCRITOS!A:H,8,0)),"")</f>
        <v/>
      </c>
    </row>
    <row r="172" spans="1:8" ht="18" customHeight="1" x14ac:dyDescent="0.25">
      <c r="A172" s="5"/>
      <c r="B172" s="16"/>
      <c r="C172" s="5"/>
      <c r="D172" s="5"/>
      <c r="F172" s="5"/>
    </row>
    <row r="173" spans="1:8" ht="18" customHeight="1" x14ac:dyDescent="0.25">
      <c r="A173" s="5"/>
      <c r="B173" s="1"/>
      <c r="C173" s="5"/>
      <c r="D173" s="5"/>
      <c r="F173" s="5"/>
    </row>
    <row r="174" spans="1:8" ht="18" customHeight="1" x14ac:dyDescent="0.25">
      <c r="A174" s="33" t="s">
        <v>17</v>
      </c>
      <c r="B174" s="33"/>
      <c r="C174" s="33"/>
      <c r="D174" s="33"/>
      <c r="E174" s="33"/>
      <c r="F174" s="33"/>
      <c r="G174" s="33"/>
    </row>
    <row r="175" spans="1:8" ht="18" customHeight="1" x14ac:dyDescent="0.25">
      <c r="A175" s="7" t="s">
        <v>9</v>
      </c>
      <c r="B175" s="29" t="s">
        <v>10</v>
      </c>
      <c r="C175" s="7" t="s">
        <v>1</v>
      </c>
      <c r="D175" s="7" t="s">
        <v>2</v>
      </c>
      <c r="E175" s="7" t="s">
        <v>3</v>
      </c>
      <c r="F175" s="7" t="s">
        <v>5</v>
      </c>
      <c r="G175" s="7" t="s">
        <v>7</v>
      </c>
    </row>
    <row r="176" spans="1:8" ht="18" customHeight="1" x14ac:dyDescent="0.25">
      <c r="A176" s="3">
        <v>1</v>
      </c>
      <c r="B176" s="2">
        <v>148</v>
      </c>
      <c r="C176" s="3">
        <f>IFERROR((VLOOKUP(B176,INSCRITOS!A:B,2,0)),"")</f>
        <v>104973</v>
      </c>
      <c r="D176" s="3" t="str">
        <f>IFERROR((VLOOKUP(B176,INSCRITOS!A:C,3,0)),"")</f>
        <v>JUV</v>
      </c>
      <c r="E176" s="8" t="str">
        <f>IFERROR((VLOOKUP(B176,INSCRITOS!A:D,4,0)),"")</f>
        <v>Vasco Sequeira</v>
      </c>
      <c r="F176" s="3" t="str">
        <f>IFERROR((VLOOKUP(B176,INSCRITOS!A:F,6,0)),"")</f>
        <v>M</v>
      </c>
      <c r="G176" s="8" t="str">
        <f>IFERROR((VLOOKUP(B176,INSCRITOS!A:H,8,0)),"")</f>
        <v>CNCVG</v>
      </c>
      <c r="H176" s="51"/>
    </row>
    <row r="177" spans="1:10" ht="18" customHeight="1" x14ac:dyDescent="0.25">
      <c r="A177" s="3">
        <v>2</v>
      </c>
      <c r="B177" s="2">
        <v>173</v>
      </c>
      <c r="C177" s="3">
        <f>IFERROR((VLOOKUP(B177,INSCRITOS!A:B,2,0)),"")</f>
        <v>104176</v>
      </c>
      <c r="D177" s="3" t="str">
        <f>IFERROR((VLOOKUP(B177,INSCRITOS!A:C,3,0)),"")</f>
        <v>JUV</v>
      </c>
      <c r="E177" s="8" t="str">
        <f>IFERROR((VLOOKUP(B177,INSCRITOS!A:D,4,0)),"")</f>
        <v>Tiago Ferreira</v>
      </c>
      <c r="F177" s="3" t="str">
        <f>IFERROR((VLOOKUP(B177,INSCRITOS!A:F,6,0)),"")</f>
        <v>M</v>
      </c>
      <c r="G177" s="8" t="str">
        <f>IFERROR((VLOOKUP(B177,INSCRITOS!A:H,8,0)),"")</f>
        <v>Clube de Natação da Amadora</v>
      </c>
      <c r="H177" s="51"/>
    </row>
    <row r="178" spans="1:10" ht="18" customHeight="1" x14ac:dyDescent="0.25">
      <c r="A178" s="3">
        <v>3</v>
      </c>
      <c r="B178" s="2">
        <v>177</v>
      </c>
      <c r="C178" s="3">
        <f>IFERROR((VLOOKUP(B178,INSCRITOS!A:B,2,0)),"")</f>
        <v>100447</v>
      </c>
      <c r="D178" s="3" t="str">
        <f>IFERROR((VLOOKUP(B178,INSCRITOS!A:C,3,0)),"")</f>
        <v>JUV</v>
      </c>
      <c r="E178" s="8" t="str">
        <f>IFERROR((VLOOKUP(B178,INSCRITOS!A:D,4,0)),"")</f>
        <v>Antonio Vaz Pedro</v>
      </c>
      <c r="F178" s="3" t="str">
        <f>IFERROR((VLOOKUP(B178,INSCRITOS!A:F,6,0)),"")</f>
        <v>M</v>
      </c>
      <c r="G178" s="8" t="str">
        <f>IFERROR((VLOOKUP(B178,INSCRITOS!A:H,8,0)),"")</f>
        <v>SFRAA TRIATLO</v>
      </c>
      <c r="H178" s="51"/>
    </row>
    <row r="179" spans="1:10" ht="18" customHeight="1" x14ac:dyDescent="0.25">
      <c r="A179" s="3">
        <v>4</v>
      </c>
      <c r="B179" s="2">
        <v>196</v>
      </c>
      <c r="C179" s="3">
        <f>IFERROR((VLOOKUP(B179,INSCRITOS!A:B,2,0)),"")</f>
        <v>102619</v>
      </c>
      <c r="D179" s="3" t="str">
        <f>IFERROR((VLOOKUP(B179,INSCRITOS!A:C,3,0)),"")</f>
        <v>JUV</v>
      </c>
      <c r="E179" s="8" t="str">
        <f>IFERROR((VLOOKUP(B179,INSCRITOS!A:D,4,0)),"")</f>
        <v>Vasco Teló</v>
      </c>
      <c r="F179" s="3" t="str">
        <f>IFERROR((VLOOKUP(B179,INSCRITOS!A:F,6,0)),"")</f>
        <v>M</v>
      </c>
      <c r="G179" s="8" t="str">
        <f>IFERROR((VLOOKUP(B179,INSCRITOS!A:H,8,0)),"")</f>
        <v>Sport Lisboa e Benfica</v>
      </c>
      <c r="H179" s="51"/>
    </row>
    <row r="180" spans="1:10" ht="18" customHeight="1" x14ac:dyDescent="0.25">
      <c r="A180" s="3">
        <v>5</v>
      </c>
      <c r="B180" s="2">
        <v>233</v>
      </c>
      <c r="C180" s="3">
        <f>IFERROR((VLOOKUP(B180,INSCRITOS!A:B,2,0)),"")</f>
        <v>102225</v>
      </c>
      <c r="D180" s="3" t="str">
        <f>IFERROR((VLOOKUP(B180,INSCRITOS!A:C,3,0)),"")</f>
        <v>JUV</v>
      </c>
      <c r="E180" s="8" t="str">
        <f>IFERROR((VLOOKUP(B180,INSCRITOS!A:D,4,0)),"")</f>
        <v>Tiago Margarido</v>
      </c>
      <c r="F180" s="3" t="str">
        <f>IFERROR((VLOOKUP(B180,INSCRITOS!A:F,6,0)),"")</f>
        <v>M</v>
      </c>
      <c r="G180" s="8" t="str">
        <f>IFERROR((VLOOKUP(B180,INSCRITOS!A:H,8,0)),"")</f>
        <v>Sport Lisboa e Benfica</v>
      </c>
      <c r="H180" s="51"/>
    </row>
    <row r="181" spans="1:10" ht="18" customHeight="1" x14ac:dyDescent="0.25">
      <c r="A181" s="3">
        <v>6</v>
      </c>
      <c r="B181" s="2">
        <v>244</v>
      </c>
      <c r="C181" s="3">
        <f>IFERROR((VLOOKUP(B181,INSCRITOS!A:B,2,0)),"")</f>
        <v>101311</v>
      </c>
      <c r="D181" s="3" t="str">
        <f>IFERROR((VLOOKUP(B181,INSCRITOS!A:C,3,0)),"")</f>
        <v>JUV</v>
      </c>
      <c r="E181" s="8" t="str">
        <f>IFERROR((VLOOKUP(B181,INSCRITOS!A:D,4,0)),"")</f>
        <v>Francisco Jorge</v>
      </c>
      <c r="F181" s="3" t="str">
        <f>IFERROR((VLOOKUP(B181,INSCRITOS!A:F,6,0)),"")</f>
        <v>M</v>
      </c>
      <c r="G181" s="8" t="str">
        <f>IFERROR((VLOOKUP(B181,INSCRITOS!A:H,8,0)),"")</f>
        <v>Associação Naval Amorense</v>
      </c>
      <c r="H181" s="51"/>
    </row>
    <row r="182" spans="1:10" ht="18" customHeight="1" x14ac:dyDescent="0.25">
      <c r="A182" s="3">
        <v>7</v>
      </c>
      <c r="B182" s="2">
        <v>253</v>
      </c>
      <c r="C182" s="3">
        <f>IFERROR((VLOOKUP(B182,INSCRITOS!A:B,2,0)),"")</f>
        <v>102637</v>
      </c>
      <c r="D182" s="3" t="str">
        <f>IFERROR((VLOOKUP(B182,INSCRITOS!A:C,3,0)),"")</f>
        <v>JUV</v>
      </c>
      <c r="E182" s="8" t="str">
        <f>IFERROR((VLOOKUP(B182,INSCRITOS!A:D,4,0)),"")</f>
        <v>Diogo Carvalhinho</v>
      </c>
      <c r="F182" s="3" t="str">
        <f>IFERROR((VLOOKUP(B182,INSCRITOS!A:F,6,0)),"")</f>
        <v>M</v>
      </c>
      <c r="G182" s="8" t="str">
        <f>IFERROR((VLOOKUP(B182,INSCRITOS!A:H,8,0)),"")</f>
        <v>Alhandra Sporting Club</v>
      </c>
      <c r="H182" s="51"/>
    </row>
    <row r="183" spans="1:10" ht="18" customHeight="1" x14ac:dyDescent="0.25">
      <c r="A183" s="3">
        <v>8</v>
      </c>
      <c r="B183" s="2">
        <v>415</v>
      </c>
      <c r="C183" s="3">
        <f>IFERROR((VLOOKUP(B183,INSCRITOS!A:B,2,0)),"")</f>
        <v>100762</v>
      </c>
      <c r="D183" s="3" t="str">
        <f>IFERROR((VLOOKUP(B183,INSCRITOS!A:C,3,0)),"")</f>
        <v>JUV</v>
      </c>
      <c r="E183" s="8" t="str">
        <f>IFERROR((VLOOKUP(B183,INSCRITOS!A:D,4,0)),"")</f>
        <v>Francisco Protásio</v>
      </c>
      <c r="F183" s="3" t="str">
        <f>IFERROR((VLOOKUP(B183,INSCRITOS!A:F,6,0)),"")</f>
        <v>M</v>
      </c>
      <c r="G183" s="8" t="str">
        <f>IFERROR((VLOOKUP(B183,INSCRITOS!A:H,8,0)),"")</f>
        <v>Sport Lisboa e Benfica</v>
      </c>
      <c r="H183" s="51"/>
    </row>
    <row r="184" spans="1:10" ht="18" customHeight="1" x14ac:dyDescent="0.25">
      <c r="A184" s="3">
        <v>9</v>
      </c>
      <c r="B184" s="2">
        <v>442</v>
      </c>
      <c r="C184" s="3">
        <f>IFERROR((VLOOKUP(B184,INSCRITOS!A:B,2,0)),"")</f>
        <v>103092</v>
      </c>
      <c r="D184" s="3" t="str">
        <f>IFERROR((VLOOKUP(B184,INSCRITOS!A:C,3,0)),"")</f>
        <v>JUV</v>
      </c>
      <c r="E184" s="8" t="str">
        <f>IFERROR((VLOOKUP(B184,INSCRITOS!A:D,4,0)),"")</f>
        <v>David dos Santos</v>
      </c>
      <c r="F184" s="3" t="str">
        <f>IFERROR((VLOOKUP(B184,INSCRITOS!A:F,6,0)),"")</f>
        <v>M</v>
      </c>
      <c r="G184" s="8" t="str">
        <f>IFERROR((VLOOKUP(B184,INSCRITOS!A:H,8,0)),"")</f>
        <v>Clube de Natação da Amadora</v>
      </c>
      <c r="H184" s="51"/>
    </row>
    <row r="185" spans="1:10" ht="18" customHeight="1" x14ac:dyDescent="0.25">
      <c r="A185" s="3">
        <v>10</v>
      </c>
      <c r="B185" s="2">
        <v>593</v>
      </c>
      <c r="C185" s="3">
        <f>IFERROR((VLOOKUP(B185,INSCRITOS!A:B,2,0)),"")</f>
        <v>103097</v>
      </c>
      <c r="D185" s="3" t="str">
        <f>IFERROR((VLOOKUP(B185,INSCRITOS!A:C,3,0)),"")</f>
        <v>JUV</v>
      </c>
      <c r="E185" s="8" t="str">
        <f>IFERROR((VLOOKUP(B185,INSCRITOS!A:D,4,0)),"")</f>
        <v>Tomás Pita</v>
      </c>
      <c r="F185" s="3" t="str">
        <f>IFERROR((VLOOKUP(B185,INSCRITOS!A:F,6,0)),"")</f>
        <v>M</v>
      </c>
      <c r="G185" s="8" t="str">
        <f>IFERROR((VLOOKUP(B185,INSCRITOS!A:H,8,0)),"")</f>
        <v>Clube de Natação da Amadora</v>
      </c>
      <c r="H185" s="51"/>
    </row>
    <row r="186" spans="1:10" ht="18" customHeight="1" x14ac:dyDescent="0.25">
      <c r="A186" s="3">
        <v>11</v>
      </c>
      <c r="B186" s="2">
        <v>630</v>
      </c>
      <c r="C186" s="3">
        <f>IFERROR((VLOOKUP(B186,INSCRITOS!A:B,2,0)),"")</f>
        <v>100784</v>
      </c>
      <c r="D186" s="3" t="str">
        <f>IFERROR((VLOOKUP(B186,INSCRITOS!A:C,3,0)),"")</f>
        <v>JUV</v>
      </c>
      <c r="E186" s="8" t="str">
        <f>IFERROR((VLOOKUP(B186,INSCRITOS!A:D,4,0)),"")</f>
        <v>Tomás Prudêncio</v>
      </c>
      <c r="F186" s="3" t="str">
        <f>IFERROR((VLOOKUP(B186,INSCRITOS!A:F,6,0)),"")</f>
        <v>M</v>
      </c>
      <c r="G186" s="8" t="str">
        <f>IFERROR((VLOOKUP(B186,INSCRITOS!A:H,8,0)),"")</f>
        <v>Sport Lisboa e Benfica</v>
      </c>
      <c r="H186" s="51"/>
    </row>
    <row r="187" spans="1:10" ht="18" customHeight="1" thickBot="1" x14ac:dyDescent="0.3">
      <c r="A187" s="88">
        <v>12</v>
      </c>
      <c r="B187" s="89">
        <v>636</v>
      </c>
      <c r="C187" s="88">
        <f>IFERROR((VLOOKUP(B187,INSCRITOS!A:B,2,0)),"")</f>
        <v>103683</v>
      </c>
      <c r="D187" s="88" t="str">
        <f>IFERROR((VLOOKUP(B187,INSCRITOS!A:C,3,0)),"")</f>
        <v>JUV</v>
      </c>
      <c r="E187" s="93" t="str">
        <f>IFERROR((VLOOKUP(B187,INSCRITOS!A:D,4,0)),"")</f>
        <v>Marcelo Alves</v>
      </c>
      <c r="F187" s="88" t="str">
        <f>IFERROR((VLOOKUP(B187,INSCRITOS!A:F,6,0)),"")</f>
        <v>M</v>
      </c>
      <c r="G187" s="93" t="str">
        <f>IFERROR((VLOOKUP(B187,INSCRITOS!A:H,8,0)),"")</f>
        <v>CNCVG</v>
      </c>
      <c r="H187" s="51"/>
    </row>
    <row r="188" spans="1:10" ht="18" customHeight="1" x14ac:dyDescent="0.25">
      <c r="A188" s="84">
        <v>13</v>
      </c>
      <c r="B188" s="80">
        <v>637</v>
      </c>
      <c r="C188" s="84">
        <f>IFERROR((VLOOKUP(B188,INSCRITOS!A:B,2,0)),"")</f>
        <v>105131</v>
      </c>
      <c r="D188" s="84" t="str">
        <f>IFERROR((VLOOKUP(B188,INSCRITOS!A:C,3,0)),"")</f>
        <v>JUV</v>
      </c>
      <c r="E188" s="92" t="str">
        <f>IFERROR((VLOOKUP(B188,INSCRITOS!A:D,4,0)),"")</f>
        <v>André Dias</v>
      </c>
      <c r="F188" s="84" t="str">
        <f>IFERROR((VLOOKUP(B188,INSCRITOS!A:F,6,0)),"")</f>
        <v>M</v>
      </c>
      <c r="G188" s="92" t="str">
        <f>IFERROR((VLOOKUP(B188,INSCRITOS!A:H,8,0)),"")</f>
        <v>GDR Manique de Cima</v>
      </c>
      <c r="H188" s="16"/>
      <c r="J188" s="16"/>
    </row>
    <row r="189" spans="1:10" ht="18" customHeight="1" x14ac:dyDescent="0.25">
      <c r="A189" s="3">
        <v>14</v>
      </c>
      <c r="B189" s="2">
        <v>655</v>
      </c>
      <c r="C189" s="3">
        <f>IFERROR((VLOOKUP(B189,INSCRITOS!A:B,2,0)),"")</f>
        <v>103096</v>
      </c>
      <c r="D189" s="3" t="str">
        <f>IFERROR((VLOOKUP(B189,INSCRITOS!A:C,3,0)),"")</f>
        <v>JUV</v>
      </c>
      <c r="E189" s="8" t="str">
        <f>IFERROR((VLOOKUP(B189,INSCRITOS!A:D,4,0)),"")</f>
        <v>André Canhoto</v>
      </c>
      <c r="F189" s="3" t="str">
        <f>IFERROR((VLOOKUP(B189,INSCRITOS!A:F,6,0)),"")</f>
        <v>M</v>
      </c>
      <c r="G189" s="8" t="str">
        <f>IFERROR((VLOOKUP(B189,INSCRITOS!A:H,8,0)),"")</f>
        <v>Clube de Natação da Amadora</v>
      </c>
      <c r="H189" s="16"/>
      <c r="J189" s="16"/>
    </row>
    <row r="190" spans="1:10" ht="18" customHeight="1" x14ac:dyDescent="0.25">
      <c r="A190" s="3">
        <v>15</v>
      </c>
      <c r="B190" s="2">
        <v>664</v>
      </c>
      <c r="C190" s="3">
        <f>IFERROR((VLOOKUP(B190,INSCRITOS!A:B,2,0)),"")</f>
        <v>103699</v>
      </c>
      <c r="D190" s="3" t="str">
        <f>IFERROR((VLOOKUP(B190,INSCRITOS!A:C,3,0)),"")</f>
        <v>JUV</v>
      </c>
      <c r="E190" s="8" t="str">
        <f>IFERROR((VLOOKUP(B190,INSCRITOS!A:D,4,0)),"")</f>
        <v>Gabriel Santos</v>
      </c>
      <c r="F190" s="3" t="str">
        <f>IFERROR((VLOOKUP(B190,INSCRITOS!A:F,6,0)),"")</f>
        <v>M</v>
      </c>
      <c r="G190" s="8" t="str">
        <f>IFERROR((VLOOKUP(B190,INSCRITOS!A:H,8,0)),"")</f>
        <v>Sport Lisboa e Benfica</v>
      </c>
      <c r="H190" s="51"/>
    </row>
    <row r="191" spans="1:10" ht="18" customHeight="1" x14ac:dyDescent="0.25">
      <c r="A191" s="52">
        <v>16</v>
      </c>
      <c r="B191" s="2">
        <v>700</v>
      </c>
      <c r="C191" s="52">
        <f>IFERROR((VLOOKUP(B191,INSCRITOS!A:B,2,0)),"")</f>
        <v>102075</v>
      </c>
      <c r="D191" s="52" t="str">
        <f>IFERROR((VLOOKUP(B191,INSCRITOS!A:C,3,0)),"")</f>
        <v>JUV</v>
      </c>
      <c r="E191" s="53" t="str">
        <f>IFERROR((VLOOKUP(B191,INSCRITOS!A:D,4,0)),"")</f>
        <v>Mateus Albergaria</v>
      </c>
      <c r="F191" s="52" t="str">
        <f>IFERROR((VLOOKUP(B191,INSCRITOS!A:F,6,0)),"")</f>
        <v>M</v>
      </c>
      <c r="G191" s="53" t="str">
        <f>IFERROR((VLOOKUP(B191,INSCRITOS!A:H,8,0)),"")</f>
        <v>GDR Manique de Cima</v>
      </c>
      <c r="H191" s="51"/>
    </row>
    <row r="192" spans="1:10" ht="18" customHeight="1" x14ac:dyDescent="0.25">
      <c r="A192" s="3">
        <v>17</v>
      </c>
      <c r="B192" s="2">
        <v>791</v>
      </c>
      <c r="C192" s="3">
        <f>IFERROR((VLOOKUP(B192,INSCRITOS!A:B,2,0)),"")</f>
        <v>103815</v>
      </c>
      <c r="D192" s="3" t="str">
        <f>IFERROR((VLOOKUP(B192,INSCRITOS!A:C,3,0)),"")</f>
        <v>JUV</v>
      </c>
      <c r="E192" s="8" t="str">
        <f>IFERROR((VLOOKUP(B192,INSCRITOS!A:D,4,0)),"")</f>
        <v>Afonso Lopes</v>
      </c>
      <c r="F192" s="3" t="str">
        <f>IFERROR((VLOOKUP(B192,INSCRITOS!A:F,6,0)),"")</f>
        <v>M</v>
      </c>
      <c r="G192" s="8" t="str">
        <f>IFERROR((VLOOKUP(B192,INSCRITOS!A:H,8,0)),"")</f>
        <v>Clube de Natação da Amadora</v>
      </c>
      <c r="H192" s="51"/>
    </row>
    <row r="193" spans="1:8" ht="18" customHeight="1" x14ac:dyDescent="0.25">
      <c r="A193" s="3">
        <v>18</v>
      </c>
      <c r="B193" s="2">
        <v>922</v>
      </c>
      <c r="C193" s="3">
        <f>IFERROR((VLOOKUP(B193,INSCRITOS!A:B,2,0)),"")</f>
        <v>104688</v>
      </c>
      <c r="D193" s="3" t="str">
        <f>IFERROR((VLOOKUP(B193,INSCRITOS!A:C,3,0)),"")</f>
        <v>JUV</v>
      </c>
      <c r="E193" s="8" t="str">
        <f>IFERROR((VLOOKUP(B193,INSCRITOS!A:D,4,0)),"")</f>
        <v>João Valentim</v>
      </c>
      <c r="F193" s="3" t="str">
        <f>IFERROR((VLOOKUP(B193,INSCRITOS!A:F,6,0)),"")</f>
        <v>M</v>
      </c>
      <c r="G193" s="8" t="str">
        <f>IFERROR((VLOOKUP(B193,INSCRITOS!A:H,8,0)),"")</f>
        <v>Alhandra Sporting Club</v>
      </c>
      <c r="H193" s="51"/>
    </row>
    <row r="194" spans="1:8" ht="18" customHeight="1" x14ac:dyDescent="0.25">
      <c r="A194" s="3">
        <v>19</v>
      </c>
      <c r="B194" s="2">
        <v>948</v>
      </c>
      <c r="C194" s="3" t="str">
        <f>IFERROR((VLOOKUP(B194,INSCRITOS!A:B,2,0)),"")</f>
        <v/>
      </c>
      <c r="D194" s="3" t="str">
        <f>IFERROR((VLOOKUP(B194,INSCRITOS!A:C,3,0)),"")</f>
        <v/>
      </c>
      <c r="E194" s="8" t="str">
        <f>IFERROR((VLOOKUP(B194,INSCRITOS!A:D,4,0)),"")</f>
        <v/>
      </c>
      <c r="F194" s="3" t="str">
        <f>IFERROR((VLOOKUP(B194,INSCRITOS!A:F,6,0)),"")</f>
        <v/>
      </c>
      <c r="G194" s="8" t="str">
        <f>IFERROR((VLOOKUP(B194,INSCRITOS!A:H,8,0)),"")</f>
        <v/>
      </c>
      <c r="H194" s="51"/>
    </row>
    <row r="195" spans="1:8" s="9" customFormat="1" ht="18" customHeight="1" x14ac:dyDescent="0.25">
      <c r="A195" s="3">
        <v>20</v>
      </c>
      <c r="B195" s="2">
        <v>1034</v>
      </c>
      <c r="C195" s="3">
        <f>IFERROR((VLOOKUP(B195,INSCRITOS!A:B,2,0)),"")</f>
        <v>105702</v>
      </c>
      <c r="D195" s="3" t="str">
        <f>IFERROR((VLOOKUP(B195,INSCRITOS!A:C,3,0)),"")</f>
        <v>JUV</v>
      </c>
      <c r="E195" s="8" t="str">
        <f>IFERROR((VLOOKUP(B195,INSCRITOS!A:D,4,0)),"")</f>
        <v>Joaquim Vasconcelos</v>
      </c>
      <c r="F195" s="3" t="str">
        <f>IFERROR((VLOOKUP(B195,INSCRITOS!A:F,6,0)),"")</f>
        <v>M</v>
      </c>
      <c r="G195" s="8" t="str">
        <f>IFERROR((VLOOKUP(B195,INSCRITOS!A:H,8,0)),"")</f>
        <v>SFRAA TRIATLO</v>
      </c>
    </row>
    <row r="196" spans="1:8" s="9" customFormat="1" ht="18" customHeight="1" x14ac:dyDescent="0.25">
      <c r="A196" s="3">
        <v>21</v>
      </c>
      <c r="B196" s="2">
        <v>1047</v>
      </c>
      <c r="C196" s="3">
        <f>IFERROR((VLOOKUP(B196,INSCRITOS!A:B,2,0)),"")</f>
        <v>105677</v>
      </c>
      <c r="D196" s="3" t="str">
        <f>IFERROR((VLOOKUP(B196,INSCRITOS!A:C,3,0)),"")</f>
        <v>JUV</v>
      </c>
      <c r="E196" s="8" t="str">
        <f>IFERROR((VLOOKUP(B196,INSCRITOS!A:D,4,0)),"")</f>
        <v>Miguel Neves</v>
      </c>
      <c r="F196" s="3" t="str">
        <f>IFERROR((VLOOKUP(B196,INSCRITOS!A:F,6,0)),"")</f>
        <v>M</v>
      </c>
      <c r="G196" s="8" t="str">
        <f>IFERROR((VLOOKUP(B196,INSCRITOS!A:H,8,0)),"")</f>
        <v>Sport Lisboa e Benfica</v>
      </c>
    </row>
    <row r="197" spans="1:8" s="9" customFormat="1" ht="18" customHeight="1" x14ac:dyDescent="0.25">
      <c r="A197" s="3">
        <v>22</v>
      </c>
      <c r="B197" s="2">
        <v>1311</v>
      </c>
      <c r="C197" s="3">
        <f>IFERROR((VLOOKUP(B197,INSCRITOS!A:B,2,0)),"")</f>
        <v>105354</v>
      </c>
      <c r="D197" s="3" t="str">
        <f>IFERROR((VLOOKUP(B197,INSCRITOS!A:C,3,0)),"")</f>
        <v>JUV</v>
      </c>
      <c r="E197" s="8" t="str">
        <f>IFERROR((VLOOKUP(B197,INSCRITOS!A:D,4,0)),"")</f>
        <v>Pedro Carvalho</v>
      </c>
      <c r="F197" s="3" t="str">
        <f>IFERROR((VLOOKUP(B197,INSCRITOS!A:F,6,0)),"")</f>
        <v>M</v>
      </c>
      <c r="G197" s="8" t="str">
        <f>IFERROR((VLOOKUP(B197,INSCRITOS!A:H,8,0)),"")</f>
        <v>Sport Lisboa e Benfica</v>
      </c>
    </row>
    <row r="198" spans="1:8" s="9" customFormat="1" ht="18" customHeight="1" x14ac:dyDescent="0.25">
      <c r="A198" s="84">
        <v>23</v>
      </c>
      <c r="B198" s="2"/>
      <c r="C198" s="84" t="str">
        <f>IFERROR((VLOOKUP(B198,INSCRITOS!A:B,2,0)),"")</f>
        <v/>
      </c>
      <c r="D198" s="2" t="s">
        <v>258</v>
      </c>
      <c r="E198" s="71" t="s">
        <v>88</v>
      </c>
      <c r="F198" s="2" t="s">
        <v>54</v>
      </c>
      <c r="G198" s="71" t="s">
        <v>202</v>
      </c>
    </row>
    <row r="199" spans="1:8" s="9" customFormat="1" ht="18" customHeight="1" x14ac:dyDescent="0.25">
      <c r="A199" s="84">
        <v>24</v>
      </c>
      <c r="B199" s="2"/>
      <c r="C199" s="84" t="str">
        <f>IFERROR((VLOOKUP(B199,INSCRITOS!A:B,2,0)),"")</f>
        <v/>
      </c>
      <c r="D199" s="2" t="s">
        <v>258</v>
      </c>
      <c r="E199" s="71" t="s">
        <v>89</v>
      </c>
      <c r="F199" s="2" t="s">
        <v>54</v>
      </c>
      <c r="G199" s="71" t="s">
        <v>202</v>
      </c>
    </row>
    <row r="200" spans="1:8" s="9" customFormat="1" ht="18" customHeight="1" x14ac:dyDescent="0.25">
      <c r="A200" s="84">
        <v>25</v>
      </c>
      <c r="B200" s="2"/>
      <c r="C200" s="84" t="str">
        <f>IFERROR((VLOOKUP(B200,INSCRITOS!A:B,2,0)),"")</f>
        <v/>
      </c>
      <c r="D200" s="3" t="str">
        <f>IFERROR((VLOOKUP(B200,INSCRITOS!A:C,3,0)),"")</f>
        <v/>
      </c>
      <c r="E200" s="8" t="str">
        <f>IFERROR((VLOOKUP(B200,INSCRITOS!A:D,4,0)),"")</f>
        <v/>
      </c>
      <c r="F200" s="3" t="str">
        <f>IFERROR((VLOOKUP(B200,INSCRITOS!A:F,6,0)),"")</f>
        <v/>
      </c>
      <c r="G200" s="8" t="str">
        <f>IFERROR((VLOOKUP(B200,INSCRITOS!A:H,8,0)),"")</f>
        <v/>
      </c>
    </row>
    <row r="201" spans="1:8" s="9" customFormat="1" ht="18" customHeight="1" x14ac:dyDescent="0.25">
      <c r="A201" s="84">
        <v>26</v>
      </c>
      <c r="B201" s="2"/>
      <c r="C201" s="84"/>
      <c r="D201" s="3"/>
      <c r="E201" s="8"/>
      <c r="F201" s="3"/>
      <c r="G201" s="8"/>
    </row>
    <row r="202" spans="1:8" s="9" customFormat="1" ht="18" customHeight="1" x14ac:dyDescent="0.25">
      <c r="A202" s="5"/>
      <c r="B202" s="51"/>
      <c r="C202" s="5"/>
      <c r="D202" s="5"/>
      <c r="F202" s="5"/>
    </row>
    <row r="203" spans="1:8" ht="18" customHeight="1" x14ac:dyDescent="0.25">
      <c r="A203" s="33" t="s">
        <v>18</v>
      </c>
      <c r="B203" s="33"/>
      <c r="C203" s="33"/>
      <c r="D203" s="33"/>
      <c r="E203" s="33"/>
      <c r="F203" s="33"/>
      <c r="G203" s="33"/>
    </row>
    <row r="204" spans="1:8" ht="18" customHeight="1" x14ac:dyDescent="0.25">
      <c r="A204" s="7" t="s">
        <v>9</v>
      </c>
      <c r="B204" s="29" t="s">
        <v>10</v>
      </c>
      <c r="C204" s="7" t="s">
        <v>1</v>
      </c>
      <c r="D204" s="7" t="s">
        <v>2</v>
      </c>
      <c r="E204" s="7" t="s">
        <v>3</v>
      </c>
      <c r="F204" s="7" t="s">
        <v>5</v>
      </c>
      <c r="G204" s="7" t="s">
        <v>7</v>
      </c>
    </row>
    <row r="205" spans="1:8" ht="18" customHeight="1" x14ac:dyDescent="0.25">
      <c r="A205" s="3">
        <v>1</v>
      </c>
      <c r="B205" s="2">
        <v>42</v>
      </c>
      <c r="C205" s="3">
        <f>IFERROR((VLOOKUP(B205,INSCRITOS!A:B,2,0)),"")</f>
        <v>103155</v>
      </c>
      <c r="D205" s="3" t="str">
        <f>IFERROR((VLOOKUP(B205,INSCRITOS!A:C,3,0)),"")</f>
        <v>JUV</v>
      </c>
      <c r="E205" s="8" t="str">
        <f>IFERROR((VLOOKUP(B205,INSCRITOS!A:D,4,0)),"")</f>
        <v>Maria Inês França</v>
      </c>
      <c r="F205" s="3" t="str">
        <f>IFERROR((VLOOKUP(B205,INSCRITOS!A:F,6,0)),"")</f>
        <v>F</v>
      </c>
      <c r="G205" s="8" t="str">
        <f>IFERROR((VLOOKUP(B205,INSCRITOS!A:H,8,0)),"")</f>
        <v>CNCVG</v>
      </c>
    </row>
    <row r="206" spans="1:8" ht="18" customHeight="1" x14ac:dyDescent="0.25">
      <c r="A206" s="3">
        <v>2</v>
      </c>
      <c r="B206" s="2">
        <v>57</v>
      </c>
      <c r="C206" s="3">
        <f>IFERROR((VLOOKUP(B206,INSCRITOS!A:B,2,0)),"")</f>
        <v>104908</v>
      </c>
      <c r="D206" s="3" t="str">
        <f>IFERROR((VLOOKUP(B206,INSCRITOS!A:C,3,0)),"")</f>
        <v>JUV</v>
      </c>
      <c r="E206" s="8" t="str">
        <f>IFERROR((VLOOKUP(B206,INSCRITOS!A:D,4,0)),"")</f>
        <v>Mónica Portugal</v>
      </c>
      <c r="F206" s="3" t="str">
        <f>IFERROR((VLOOKUP(B206,INSCRITOS!A:F,6,0)),"")</f>
        <v>F</v>
      </c>
      <c r="G206" s="8" t="str">
        <f>IFERROR((VLOOKUP(B206,INSCRITOS!A:H,8,0)),"")</f>
        <v>Associação Naval Amorense</v>
      </c>
    </row>
    <row r="207" spans="1:8" ht="18" customHeight="1" x14ac:dyDescent="0.25">
      <c r="A207" s="3">
        <v>3</v>
      </c>
      <c r="B207" s="2">
        <v>129</v>
      </c>
      <c r="C207" s="3">
        <f>IFERROR((VLOOKUP(B207,INSCRITOS!A:B,2,0)),"")</f>
        <v>102210</v>
      </c>
      <c r="D207" s="3" t="str">
        <f>IFERROR((VLOOKUP(B207,INSCRITOS!A:C,3,0)),"")</f>
        <v>JUV</v>
      </c>
      <c r="E207" s="8" t="str">
        <f>IFERROR((VLOOKUP(B207,INSCRITOS!A:D,4,0)),"")</f>
        <v>Luisa Miranda</v>
      </c>
      <c r="F207" s="3" t="str">
        <f>IFERROR((VLOOKUP(B207,INSCRITOS!A:F,6,0)),"")</f>
        <v>F</v>
      </c>
      <c r="G207" s="8" t="str">
        <f>IFERROR((VLOOKUP(B207,INSCRITOS!A:H,8,0)),"")</f>
        <v>Sport Lisboa e Benfica</v>
      </c>
    </row>
    <row r="208" spans="1:8" ht="18" customHeight="1" x14ac:dyDescent="0.25">
      <c r="A208" s="3">
        <v>4</v>
      </c>
      <c r="B208" s="2">
        <v>219</v>
      </c>
      <c r="C208" s="3">
        <f>IFERROR((VLOOKUP(B208,INSCRITOS!A:B,2,0)),"")</f>
        <v>104190</v>
      </c>
      <c r="D208" s="3" t="str">
        <f>IFERROR((VLOOKUP(B208,INSCRITOS!A:C,3,0)),"")</f>
        <v>JUV</v>
      </c>
      <c r="E208" s="8" t="str">
        <f>IFERROR((VLOOKUP(B208,INSCRITOS!A:D,4,0)),"")</f>
        <v>Rafaela Silva</v>
      </c>
      <c r="F208" s="3" t="str">
        <f>IFERROR((VLOOKUP(B208,INSCRITOS!A:F,6,0)),"")</f>
        <v>F</v>
      </c>
      <c r="G208" s="8" t="str">
        <f>IFERROR((VLOOKUP(B208,INSCRITOS!A:H,8,0)),"")</f>
        <v>SFRAA TRIATLO</v>
      </c>
    </row>
    <row r="209" spans="1:7" ht="18" customHeight="1" x14ac:dyDescent="0.25">
      <c r="A209" s="3">
        <v>5</v>
      </c>
      <c r="B209" s="2">
        <v>323</v>
      </c>
      <c r="C209" s="3">
        <f>IFERROR((VLOOKUP(B209,INSCRITOS!A:B,2,0)),"")</f>
        <v>102922</v>
      </c>
      <c r="D209" s="3" t="str">
        <f>IFERROR((VLOOKUP(B209,INSCRITOS!A:C,3,0)),"")</f>
        <v>JUV</v>
      </c>
      <c r="E209" s="8" t="str">
        <f>IFERROR((VLOOKUP(B209,INSCRITOS!A:D,4,0)),"")</f>
        <v>Matilde Silva Santos</v>
      </c>
      <c r="F209" s="3" t="str">
        <f>IFERROR((VLOOKUP(B209,INSCRITOS!A:F,6,0)),"")</f>
        <v>F</v>
      </c>
      <c r="G209" s="8" t="str">
        <f>IFERROR((VLOOKUP(B209,INSCRITOS!A:H,8,0)),"")</f>
        <v>SFRAA TRIATLO</v>
      </c>
    </row>
    <row r="210" spans="1:7" ht="18" customHeight="1" x14ac:dyDescent="0.25">
      <c r="A210" s="3">
        <v>6</v>
      </c>
      <c r="B210" s="2">
        <v>544</v>
      </c>
      <c r="C210" s="3">
        <f>IFERROR((VLOOKUP(B210,INSCRITOS!A:B,2,0)),"")</f>
        <v>105112</v>
      </c>
      <c r="D210" s="3" t="str">
        <f>IFERROR((VLOOKUP(B210,INSCRITOS!A:C,3,0)),"")</f>
        <v>JUV</v>
      </c>
      <c r="E210" s="8" t="str">
        <f>IFERROR((VLOOKUP(B210,INSCRITOS!A:D,4,0)),"")</f>
        <v>Daniela Pinto</v>
      </c>
      <c r="F210" s="3" t="str">
        <f>IFERROR((VLOOKUP(B210,INSCRITOS!A:F,6,0)),"")</f>
        <v>F</v>
      </c>
      <c r="G210" s="8" t="str">
        <f>IFERROR((VLOOKUP(B210,INSCRITOS!A:H,8,0)),"")</f>
        <v>CNCVG</v>
      </c>
    </row>
    <row r="211" spans="1:7" ht="18" customHeight="1" x14ac:dyDescent="0.25">
      <c r="A211" s="3">
        <v>7</v>
      </c>
      <c r="B211" s="2">
        <v>546</v>
      </c>
      <c r="C211" s="3">
        <f>IFERROR((VLOOKUP(B211,INSCRITOS!A:B,2,0)),"")</f>
        <v>100760</v>
      </c>
      <c r="D211" s="3" t="str">
        <f>IFERROR((VLOOKUP(B211,INSCRITOS!A:C,3,0)),"")</f>
        <v>JUV</v>
      </c>
      <c r="E211" s="8" t="str">
        <f>IFERROR((VLOOKUP(B211,INSCRITOS!A:D,4,0)),"")</f>
        <v>Catarina Moutinho</v>
      </c>
      <c r="F211" s="3" t="str">
        <f>IFERROR((VLOOKUP(B211,INSCRITOS!A:F,6,0)),"")</f>
        <v>F</v>
      </c>
      <c r="G211" s="8" t="str">
        <f>IFERROR((VLOOKUP(B211,INSCRITOS!A:H,8,0)),"")</f>
        <v>Sport Lisboa e Benfica</v>
      </c>
    </row>
    <row r="212" spans="1:7" ht="18" customHeight="1" x14ac:dyDescent="0.25">
      <c r="A212" s="3">
        <v>8</v>
      </c>
      <c r="B212" s="2">
        <v>672</v>
      </c>
      <c r="C212" s="3">
        <f>IFERROR((VLOOKUP(B212,INSCRITOS!A:B,2,0)),"")</f>
        <v>104514</v>
      </c>
      <c r="D212" s="3" t="str">
        <f>IFERROR((VLOOKUP(B212,INSCRITOS!A:C,3,0)),"")</f>
        <v>JUV</v>
      </c>
      <c r="E212" s="8" t="str">
        <f>IFERROR((VLOOKUP(B212,INSCRITOS!A:D,4,0)),"")</f>
        <v>Margarida Alves</v>
      </c>
      <c r="F212" s="3" t="str">
        <f>IFERROR((VLOOKUP(B212,INSCRITOS!A:F,6,0)),"")</f>
        <v>F</v>
      </c>
      <c r="G212" s="8" t="str">
        <f>IFERROR((VLOOKUP(B212,INSCRITOS!A:H,8,0)),"")</f>
        <v>CNCVG</v>
      </c>
    </row>
    <row r="213" spans="1:7" ht="18" customHeight="1" thickBot="1" x14ac:dyDescent="0.3">
      <c r="A213" s="88">
        <v>9</v>
      </c>
      <c r="B213" s="89">
        <v>689</v>
      </c>
      <c r="C213" s="88">
        <f>IFERROR((VLOOKUP(B213,INSCRITOS!A:B,2,0)),"")</f>
        <v>102084</v>
      </c>
      <c r="D213" s="88" t="str">
        <f>IFERROR((VLOOKUP(B213,INSCRITOS!A:C,3,0)),"")</f>
        <v>JUV</v>
      </c>
      <c r="E213" s="93" t="str">
        <f>IFERROR((VLOOKUP(B213,INSCRITOS!A:D,4,0)),"")</f>
        <v>Sofia Iglésias</v>
      </c>
      <c r="F213" s="88" t="str">
        <f>IFERROR((VLOOKUP(B213,INSCRITOS!A:F,6,0)),"")</f>
        <v>F</v>
      </c>
      <c r="G213" s="93" t="str">
        <f>IFERROR((VLOOKUP(B213,INSCRITOS!A:H,8,0)),"")</f>
        <v>GDR Manique de Cima</v>
      </c>
    </row>
    <row r="214" spans="1:7" ht="18" customHeight="1" x14ac:dyDescent="0.25">
      <c r="A214" s="84">
        <v>10</v>
      </c>
      <c r="B214" s="80">
        <v>834</v>
      </c>
      <c r="C214" s="84">
        <f>IFERROR((VLOOKUP(B214,INSCRITOS!A:B,2,0)),"")</f>
        <v>103903</v>
      </c>
      <c r="D214" s="84" t="str">
        <f>IFERROR((VLOOKUP(B214,INSCRITOS!A:C,3,0)),"")</f>
        <v>JUV</v>
      </c>
      <c r="E214" s="92" t="str">
        <f>IFERROR((VLOOKUP(B214,INSCRITOS!A:D,4,0)),"")</f>
        <v>Marta Brito</v>
      </c>
      <c r="F214" s="84" t="str">
        <f>IFERROR((VLOOKUP(B214,INSCRITOS!A:F,6,0)),"")</f>
        <v>F</v>
      </c>
      <c r="G214" s="92" t="str">
        <f>IFERROR((VLOOKUP(B214,INSCRITOS!A:H,8,0)),"")</f>
        <v>Associação Naval Amorense</v>
      </c>
    </row>
    <row r="215" spans="1:7" ht="18" customHeight="1" x14ac:dyDescent="0.25">
      <c r="A215" s="3">
        <v>11</v>
      </c>
      <c r="B215" s="2">
        <v>942</v>
      </c>
      <c r="C215" s="3">
        <f>IFERROR((VLOOKUP(B215,INSCRITOS!A:B,2,0)),"")</f>
        <v>100472</v>
      </c>
      <c r="D215" s="3" t="str">
        <f>IFERROR((VLOOKUP(B215,INSCRITOS!A:C,3,0)),"")</f>
        <v>JUV</v>
      </c>
      <c r="E215" s="8" t="str">
        <f>IFERROR((VLOOKUP(B215,INSCRITOS!A:D,4,0)),"")</f>
        <v>Mariana Silva</v>
      </c>
      <c r="F215" s="3" t="str">
        <f>IFERROR((VLOOKUP(B215,INSCRITOS!A:F,6,0)),"")</f>
        <v>F</v>
      </c>
      <c r="G215" s="8" t="str">
        <f>IFERROR((VLOOKUP(B215,INSCRITOS!A:H,8,0)),"")</f>
        <v>SFRAA TRIATLO</v>
      </c>
    </row>
    <row r="216" spans="1:7" ht="18" customHeight="1" x14ac:dyDescent="0.25">
      <c r="A216" s="3">
        <v>12</v>
      </c>
      <c r="B216" s="2">
        <v>964</v>
      </c>
      <c r="C216" s="3">
        <f>IFERROR((VLOOKUP(B216,INSCRITOS!A:B,2,0)),"")</f>
        <v>103089</v>
      </c>
      <c r="D216" s="3" t="str">
        <f>IFERROR((VLOOKUP(B216,INSCRITOS!A:C,3,0)),"")</f>
        <v>JUV</v>
      </c>
      <c r="E216" s="8" t="str">
        <f>IFERROR((VLOOKUP(B216,INSCRITOS!A:D,4,0)),"")</f>
        <v>Ana Francisca Moreira</v>
      </c>
      <c r="F216" s="3" t="str">
        <f>IFERROR((VLOOKUP(B216,INSCRITOS!A:F,6,0)),"")</f>
        <v>F</v>
      </c>
      <c r="G216" s="8" t="str">
        <f>IFERROR((VLOOKUP(B216,INSCRITOS!A:H,8,0)),"")</f>
        <v>Sport Lisboa e Benfica</v>
      </c>
    </row>
    <row r="217" spans="1:7" ht="18" customHeight="1" x14ac:dyDescent="0.25">
      <c r="A217" s="3">
        <v>13</v>
      </c>
      <c r="B217" s="2">
        <v>967</v>
      </c>
      <c r="C217" s="3">
        <f>IFERROR((VLOOKUP(B217,INSCRITOS!A:B,2,0)),"")</f>
        <v>103090</v>
      </c>
      <c r="D217" s="3" t="str">
        <f>IFERROR((VLOOKUP(B217,INSCRITOS!A:C,3,0)),"")</f>
        <v>JUV</v>
      </c>
      <c r="E217" s="8" t="str">
        <f>IFERROR((VLOOKUP(B217,INSCRITOS!A:D,4,0)),"")</f>
        <v>Constança Santos</v>
      </c>
      <c r="F217" s="3" t="str">
        <f>IFERROR((VLOOKUP(B217,INSCRITOS!A:F,6,0)),"")</f>
        <v>F</v>
      </c>
      <c r="G217" s="8" t="str">
        <f>IFERROR((VLOOKUP(B217,INSCRITOS!A:H,8,0)),"")</f>
        <v>Sport Lisboa e Benfica</v>
      </c>
    </row>
    <row r="218" spans="1:7" ht="18" customHeight="1" x14ac:dyDescent="0.25">
      <c r="A218" s="3">
        <v>14</v>
      </c>
      <c r="B218" s="2">
        <v>1085</v>
      </c>
      <c r="C218" s="3">
        <f>IFERROR((VLOOKUP(B218,INSCRITOS!A:B,2,0)),"")</f>
        <v>105871</v>
      </c>
      <c r="D218" s="3" t="str">
        <f>IFERROR((VLOOKUP(B218,INSCRITOS!A:C,3,0)),"")</f>
        <v>JUV</v>
      </c>
      <c r="E218" s="8" t="str">
        <f>IFERROR((VLOOKUP(B218,INSCRITOS!A:D,4,0)),"")</f>
        <v>Marta Carvalho</v>
      </c>
      <c r="F218" s="3" t="str">
        <f>IFERROR((VLOOKUP(B218,INSCRITOS!A:F,6,0)),"")</f>
        <v>F</v>
      </c>
      <c r="G218" s="8" t="str">
        <f>IFERROR((VLOOKUP(B218,INSCRITOS!A:H,8,0)),"")</f>
        <v>Sport Lisboa e Benfica</v>
      </c>
    </row>
    <row r="219" spans="1:7" ht="18" customHeight="1" x14ac:dyDescent="0.25">
      <c r="A219" s="3">
        <v>15</v>
      </c>
      <c r="B219" s="2">
        <v>1089</v>
      </c>
      <c r="C219" s="3">
        <f>IFERROR((VLOOKUP(B219,INSCRITOS!A:B,2,0)),"")</f>
        <v>105875</v>
      </c>
      <c r="D219" s="3" t="str">
        <f>IFERROR((VLOOKUP(B219,INSCRITOS!A:C,3,0)),"")</f>
        <v>JUV</v>
      </c>
      <c r="E219" s="8" t="str">
        <f>IFERROR((VLOOKUP(B219,INSCRITOS!A:D,4,0)),"")</f>
        <v>Elvira Sousa</v>
      </c>
      <c r="F219" s="3" t="str">
        <f>IFERROR((VLOOKUP(B219,INSCRITOS!A:F,6,0)),"")</f>
        <v>F</v>
      </c>
      <c r="G219" s="8" t="str">
        <f>IFERROR((VLOOKUP(B219,INSCRITOS!A:H,8,0)),"")</f>
        <v>CNCVG</v>
      </c>
    </row>
    <row r="220" spans="1:7" ht="18" customHeight="1" x14ac:dyDescent="0.25">
      <c r="A220" s="3">
        <v>16</v>
      </c>
      <c r="B220" s="2">
        <v>1192</v>
      </c>
      <c r="C220" s="3">
        <f>IFERROR((VLOOKUP(B220,INSCRITOS!A:B,2,0)),"")</f>
        <v>106054</v>
      </c>
      <c r="D220" s="3" t="str">
        <f>IFERROR((VLOOKUP(B220,INSCRITOS!A:C,3,0)),"")</f>
        <v>JUV</v>
      </c>
      <c r="E220" s="8" t="str">
        <f>IFERROR((VLOOKUP(B220,INSCRITOS!A:D,4,0)),"")</f>
        <v>Rita Courinha</v>
      </c>
      <c r="F220" s="3" t="str">
        <f>IFERROR((VLOOKUP(B220,INSCRITOS!A:F,6,0)),"")</f>
        <v>F</v>
      </c>
      <c r="G220" s="8" t="str">
        <f>IFERROR((VLOOKUP(B220,INSCRITOS!A:H,8,0)),"")</f>
        <v>Associação Naval Amorense</v>
      </c>
    </row>
    <row r="221" spans="1:7" ht="18" customHeight="1" x14ac:dyDescent="0.25">
      <c r="A221" s="3">
        <v>17</v>
      </c>
      <c r="B221" s="2"/>
      <c r="C221" s="3" t="str">
        <f>IFERROR((VLOOKUP(B221,INSCRITOS!A:B,2,0)),"")</f>
        <v/>
      </c>
      <c r="D221" s="3" t="s">
        <v>258</v>
      </c>
      <c r="E221" s="8" t="s">
        <v>71</v>
      </c>
      <c r="F221" s="3" t="s">
        <v>53</v>
      </c>
      <c r="G221" s="8" t="s">
        <v>201</v>
      </c>
    </row>
    <row r="222" spans="1:7" ht="18" customHeight="1" x14ac:dyDescent="0.25">
      <c r="A222" s="3">
        <v>18</v>
      </c>
      <c r="B222" s="2"/>
      <c r="C222" s="3" t="str">
        <f>IFERROR((VLOOKUP(B222,INSCRITOS!A:B,2,0)),"")</f>
        <v/>
      </c>
      <c r="D222" s="3" t="s">
        <v>258</v>
      </c>
      <c r="E222" s="8" t="s">
        <v>52</v>
      </c>
      <c r="F222" s="3" t="s">
        <v>53</v>
      </c>
      <c r="G222" s="8" t="s">
        <v>55</v>
      </c>
    </row>
    <row r="223" spans="1:7" ht="18" customHeight="1" x14ac:dyDescent="0.25">
      <c r="A223" s="3">
        <v>19</v>
      </c>
      <c r="B223" s="2"/>
      <c r="C223" s="3" t="str">
        <f>IFERROR((VLOOKUP(B223,INSCRITOS!A:B,2,0)),"")</f>
        <v/>
      </c>
      <c r="D223" s="3" t="str">
        <f>IFERROR((VLOOKUP(B223,INSCRITOS!A:C,3,0)),"")</f>
        <v/>
      </c>
      <c r="E223" s="8" t="str">
        <f>IFERROR((VLOOKUP(B223,INSCRITOS!A:D,4,0)),"")</f>
        <v/>
      </c>
      <c r="F223" s="3" t="str">
        <f>IFERROR((VLOOKUP(B223,INSCRITOS!A:F,6,0)),"")</f>
        <v/>
      </c>
      <c r="G223" s="8" t="str">
        <f>IFERROR((VLOOKUP(B223,INSCRITOS!A:H,8,0)),"")</f>
        <v/>
      </c>
    </row>
    <row r="224" spans="1:7" ht="18" customHeight="1" x14ac:dyDescent="0.25">
      <c r="A224" s="3">
        <v>20</v>
      </c>
      <c r="B224" s="2"/>
      <c r="C224" s="3" t="str">
        <f>IFERROR((VLOOKUP(B224,INSCRITOS!A:B,2,0)),"")</f>
        <v/>
      </c>
      <c r="D224" s="3" t="str">
        <f>IFERROR((VLOOKUP(B224,INSCRITOS!A:C,3,0)),"")</f>
        <v/>
      </c>
      <c r="E224" s="8" t="str">
        <f>IFERROR((VLOOKUP(B224,INSCRITOS!A:D,4,0)),"")</f>
        <v/>
      </c>
      <c r="F224" s="3" t="str">
        <f>IFERROR((VLOOKUP(B224,INSCRITOS!A:F,6,0)),"")</f>
        <v/>
      </c>
      <c r="G224" s="8" t="str">
        <f>IFERROR((VLOOKUP(B224,INSCRITOS!A:H,8,0)),"")</f>
        <v/>
      </c>
    </row>
    <row r="225" spans="1:7" x14ac:dyDescent="0.25">
      <c r="A225" s="5"/>
      <c r="C225" s="5"/>
      <c r="D225" s="5"/>
      <c r="F225" s="5"/>
    </row>
    <row r="226" spans="1:7" ht="15" x14ac:dyDescent="0.25">
      <c r="A226" s="5"/>
      <c r="B226" s="51"/>
      <c r="C226" s="5"/>
      <c r="D226" s="5"/>
      <c r="F226" s="5"/>
    </row>
    <row r="227" spans="1:7" ht="18" customHeight="1" x14ac:dyDescent="0.25">
      <c r="A227" s="33" t="s">
        <v>22</v>
      </c>
      <c r="B227" s="33"/>
      <c r="C227" s="33"/>
      <c r="D227" s="33"/>
      <c r="E227" s="33"/>
      <c r="F227" s="33"/>
      <c r="G227" s="33"/>
    </row>
    <row r="228" spans="1:7" ht="18" customHeight="1" x14ac:dyDescent="0.25">
      <c r="A228" s="7" t="s">
        <v>9</v>
      </c>
      <c r="B228" s="29" t="s">
        <v>0</v>
      </c>
      <c r="C228" s="7" t="s">
        <v>1</v>
      </c>
      <c r="D228" s="7" t="s">
        <v>2</v>
      </c>
      <c r="E228" s="7" t="s">
        <v>3</v>
      </c>
      <c r="F228" s="7" t="s">
        <v>5</v>
      </c>
      <c r="G228" s="7" t="s">
        <v>7</v>
      </c>
    </row>
    <row r="229" spans="1:7" ht="18" customHeight="1" x14ac:dyDescent="0.25">
      <c r="A229" s="3">
        <v>1</v>
      </c>
      <c r="B229" s="2">
        <v>1502</v>
      </c>
      <c r="C229" s="3">
        <f>IFERROR((VLOOKUP(B229,INSCRITOS!A:B,2,0)),"")</f>
        <v>103077</v>
      </c>
      <c r="D229" s="3" t="str">
        <f>IFERROR((VLOOKUP(B229,INSCRITOS!A:C,3,0)),"")</f>
        <v>CAD</v>
      </c>
      <c r="E229" s="8" t="str">
        <f>IFERROR((VLOOKUP(B229,INSCRITOS!A:D,4,0)),"")</f>
        <v>Martim Pombo</v>
      </c>
      <c r="F229" s="3" t="str">
        <f>IFERROR((VLOOKUP(B229,INSCRITOS!A:F,6,0)),"")</f>
        <v>M</v>
      </c>
      <c r="G229" s="8" t="str">
        <f>IFERROR((VLOOKUP(B229,INSCRITOS!A:H,8,0)),"")</f>
        <v>Sport Lisboa e Benfica</v>
      </c>
    </row>
    <row r="230" spans="1:7" ht="18" customHeight="1" x14ac:dyDescent="0.25">
      <c r="A230" s="3">
        <v>2</v>
      </c>
      <c r="B230" s="2">
        <v>1503</v>
      </c>
      <c r="C230" s="3">
        <f>IFERROR((VLOOKUP(B230,INSCRITOS!A:B,2,0)),"")</f>
        <v>102552</v>
      </c>
      <c r="D230" s="3" t="str">
        <f>IFERROR((VLOOKUP(B230,INSCRITOS!A:C,3,0)),"")</f>
        <v>CAD</v>
      </c>
      <c r="E230" s="8" t="str">
        <f>IFERROR((VLOOKUP(B230,INSCRITOS!A:D,4,0)),"")</f>
        <v>João Menino</v>
      </c>
      <c r="F230" s="3" t="str">
        <f>IFERROR((VLOOKUP(B230,INSCRITOS!A:F,6,0)),"")</f>
        <v>M</v>
      </c>
      <c r="G230" s="8" t="str">
        <f>IFERROR((VLOOKUP(B230,INSCRITOS!A:H,8,0)),"")</f>
        <v>Sport Lisboa e Benfica</v>
      </c>
    </row>
    <row r="231" spans="1:7" ht="18" customHeight="1" x14ac:dyDescent="0.25">
      <c r="A231" s="3">
        <v>3</v>
      </c>
      <c r="B231" s="2">
        <v>1594</v>
      </c>
      <c r="C231" s="3">
        <f>IFERROR((VLOOKUP(B231,INSCRITOS!A:B,2,0)),"")</f>
        <v>101153</v>
      </c>
      <c r="D231" s="3" t="str">
        <f>IFERROR((VLOOKUP(B231,INSCRITOS!A:C,3,0)),"")</f>
        <v>CAD</v>
      </c>
      <c r="E231" s="8" t="str">
        <f>IFERROR((VLOOKUP(B231,INSCRITOS!A:D,4,0)),"")</f>
        <v>Bernardo Pedro</v>
      </c>
      <c r="F231" s="3" t="str">
        <f>IFERROR((VLOOKUP(B231,INSCRITOS!A:F,6,0)),"")</f>
        <v>M</v>
      </c>
      <c r="G231" s="8" t="str">
        <f>IFERROR((VLOOKUP(B231,INSCRITOS!A:H,8,0)),"")</f>
        <v>CNCVG</v>
      </c>
    </row>
    <row r="232" spans="1:7" ht="18" customHeight="1" x14ac:dyDescent="0.25">
      <c r="A232" s="3">
        <v>4</v>
      </c>
      <c r="B232" s="2">
        <v>1595</v>
      </c>
      <c r="C232" s="3">
        <f>IFERROR((VLOOKUP(B232,INSCRITOS!A:B,2,0)),"")</f>
        <v>102450</v>
      </c>
      <c r="D232" s="3" t="str">
        <f>IFERROR((VLOOKUP(B232,INSCRITOS!A:C,3,0)),"")</f>
        <v>CAD</v>
      </c>
      <c r="E232" s="8" t="str">
        <f>IFERROR((VLOOKUP(B232,INSCRITOS!A:D,4,0)),"")</f>
        <v>Pedro Lopes</v>
      </c>
      <c r="F232" s="3" t="str">
        <f>IFERROR((VLOOKUP(B232,INSCRITOS!A:F,6,0)),"")</f>
        <v>M</v>
      </c>
      <c r="G232" s="8" t="str">
        <f>IFERROR((VLOOKUP(B232,INSCRITOS!A:H,8,0)),"")</f>
        <v>CNCVG</v>
      </c>
    </row>
    <row r="233" spans="1:7" ht="18" customHeight="1" x14ac:dyDescent="0.25">
      <c r="A233" s="3">
        <v>5</v>
      </c>
      <c r="B233" s="2">
        <v>1662</v>
      </c>
      <c r="C233" s="3">
        <f>IFERROR((VLOOKUP(B233,INSCRITOS!A:B,2,0)),"")</f>
        <v>104199</v>
      </c>
      <c r="D233" s="3" t="str">
        <f>IFERROR((VLOOKUP(B233,INSCRITOS!A:C,3,0)),"")</f>
        <v>CAD</v>
      </c>
      <c r="E233" s="8" t="str">
        <f>IFERROR((VLOOKUP(B233,INSCRITOS!A:D,4,0)),"")</f>
        <v>Martim Simões</v>
      </c>
      <c r="F233" s="3" t="str">
        <f>IFERROR((VLOOKUP(B233,INSCRITOS!A:F,6,0)),"")</f>
        <v>M</v>
      </c>
      <c r="G233" s="8" t="str">
        <f>IFERROR((VLOOKUP(B233,INSCRITOS!A:H,8,0)),"")</f>
        <v>Sport Lisboa e Benfica</v>
      </c>
    </row>
    <row r="234" spans="1:7" ht="18" customHeight="1" x14ac:dyDescent="0.25">
      <c r="A234" s="3">
        <v>6</v>
      </c>
      <c r="B234" s="2">
        <v>1663</v>
      </c>
      <c r="C234" s="3">
        <f>IFERROR((VLOOKUP(B234,INSCRITOS!A:B,2,0)),"")</f>
        <v>104634</v>
      </c>
      <c r="D234" s="3" t="str">
        <f>IFERROR((VLOOKUP(B234,INSCRITOS!A:C,3,0)),"")</f>
        <v>CAD</v>
      </c>
      <c r="E234" s="8" t="str">
        <f>IFERROR((VLOOKUP(B234,INSCRITOS!A:D,4,0)),"")</f>
        <v>Filipe Cavalheiro</v>
      </c>
      <c r="F234" s="3" t="str">
        <f>IFERROR((VLOOKUP(B234,INSCRITOS!A:F,6,0)),"")</f>
        <v>M</v>
      </c>
      <c r="G234" s="8" t="str">
        <f>IFERROR((VLOOKUP(B234,INSCRITOS!A:H,8,0)),"")</f>
        <v>Sport Lisboa e Benfica</v>
      </c>
    </row>
    <row r="235" spans="1:7" ht="18" customHeight="1" x14ac:dyDescent="0.25">
      <c r="A235" s="3">
        <v>7</v>
      </c>
      <c r="B235" s="2">
        <v>1665</v>
      </c>
      <c r="C235" s="3">
        <f>IFERROR((VLOOKUP(B235,INSCRITOS!A:B,2,0)),"")</f>
        <v>102894</v>
      </c>
      <c r="D235" s="3" t="str">
        <f>IFERROR((VLOOKUP(B235,INSCRITOS!A:C,3,0)),"")</f>
        <v>CAD</v>
      </c>
      <c r="E235" s="8" t="str">
        <f>IFERROR((VLOOKUP(B235,INSCRITOS!A:D,4,0)),"")</f>
        <v>João Pereira</v>
      </c>
      <c r="F235" s="3" t="str">
        <f>IFERROR((VLOOKUP(B235,INSCRITOS!A:F,6,0)),"")</f>
        <v>M</v>
      </c>
      <c r="G235" s="8" t="str">
        <f>IFERROR((VLOOKUP(B235,INSCRITOS!A:H,8,0)),"")</f>
        <v>CNCVG</v>
      </c>
    </row>
    <row r="236" spans="1:7" ht="18" customHeight="1" x14ac:dyDescent="0.25">
      <c r="A236" s="3">
        <v>8</v>
      </c>
      <c r="B236" s="2">
        <v>1670</v>
      </c>
      <c r="C236" s="3">
        <f>IFERROR((VLOOKUP(B236,INSCRITOS!A:B,2,0)),"")</f>
        <v>101162</v>
      </c>
      <c r="D236" s="3" t="str">
        <f>IFERROR((VLOOKUP(B236,INSCRITOS!A:C,3,0)),"")</f>
        <v>CAD</v>
      </c>
      <c r="E236" s="8" t="str">
        <f>IFERROR((VLOOKUP(B236,INSCRITOS!A:D,4,0)),"")</f>
        <v>Gonçalo Coelho</v>
      </c>
      <c r="F236" s="3" t="str">
        <f>IFERROR((VLOOKUP(B236,INSCRITOS!A:F,6,0)),"")</f>
        <v>M</v>
      </c>
      <c r="G236" s="8" t="str">
        <f>IFERROR((VLOOKUP(B236,INSCRITOS!A:H,8,0)),"")</f>
        <v>CNCVG</v>
      </c>
    </row>
    <row r="237" spans="1:7" ht="18" customHeight="1" x14ac:dyDescent="0.25">
      <c r="A237" s="3">
        <v>9</v>
      </c>
      <c r="B237" s="2">
        <v>1681</v>
      </c>
      <c r="C237" s="3">
        <f>IFERROR((VLOOKUP(B237,INSCRITOS!A:B,2,0)),"")</f>
        <v>104146</v>
      </c>
      <c r="D237" s="3" t="str">
        <f>IFERROR((VLOOKUP(B237,INSCRITOS!A:C,3,0)),"")</f>
        <v>CAD</v>
      </c>
      <c r="E237" s="8" t="str">
        <f>IFERROR((VLOOKUP(B237,INSCRITOS!A:D,4,0)),"")</f>
        <v>Bernardo Carvalho</v>
      </c>
      <c r="F237" s="3" t="str">
        <f>IFERROR((VLOOKUP(B237,INSCRITOS!A:F,6,0)),"")</f>
        <v>M</v>
      </c>
      <c r="G237" s="8" t="str">
        <f>IFERROR((VLOOKUP(B237,INSCRITOS!A:H,8,0)),"")</f>
        <v>CNCVG</v>
      </c>
    </row>
    <row r="238" spans="1:7" ht="18" customHeight="1" x14ac:dyDescent="0.25">
      <c r="A238" s="3">
        <v>10</v>
      </c>
      <c r="B238" s="2">
        <v>1683</v>
      </c>
      <c r="C238" s="3">
        <f>IFERROR((VLOOKUP(B238,INSCRITOS!A:B,2,0)),"")</f>
        <v>103162</v>
      </c>
      <c r="D238" s="3" t="str">
        <f>IFERROR((VLOOKUP(B238,INSCRITOS!A:C,3,0)),"")</f>
        <v>CAD</v>
      </c>
      <c r="E238" s="8" t="str">
        <f>IFERROR((VLOOKUP(B238,INSCRITOS!A:D,4,0)),"")</f>
        <v>João Alves</v>
      </c>
      <c r="F238" s="3" t="str">
        <f>IFERROR((VLOOKUP(B238,INSCRITOS!A:F,6,0)),"")</f>
        <v>M</v>
      </c>
      <c r="G238" s="8" t="str">
        <f>IFERROR((VLOOKUP(B238,INSCRITOS!A:H,8,0)),"")</f>
        <v>Associação Naval Amorense</v>
      </c>
    </row>
    <row r="239" spans="1:7" ht="18" customHeight="1" x14ac:dyDescent="0.25">
      <c r="A239" s="3">
        <v>11</v>
      </c>
      <c r="B239" s="2">
        <v>1687</v>
      </c>
      <c r="C239" s="3">
        <f>IFERROR((VLOOKUP(B239,INSCRITOS!A:B,2,0)),"")</f>
        <v>103376</v>
      </c>
      <c r="D239" s="3" t="str">
        <f>IFERROR((VLOOKUP(B239,INSCRITOS!A:C,3,0)),"")</f>
        <v>CAD</v>
      </c>
      <c r="E239" s="8" t="str">
        <f>IFERROR((VLOOKUP(B239,INSCRITOS!A:D,4,0)),"")</f>
        <v>André Mota</v>
      </c>
      <c r="F239" s="3" t="str">
        <f>IFERROR((VLOOKUP(B239,INSCRITOS!A:F,6,0)),"")</f>
        <v>M</v>
      </c>
      <c r="G239" s="8" t="str">
        <f>IFERROR((VLOOKUP(B239,INSCRITOS!A:H,8,0)),"")</f>
        <v>Clube de Natação da Amadora</v>
      </c>
    </row>
    <row r="240" spans="1:7" ht="18" customHeight="1" x14ac:dyDescent="0.25">
      <c r="A240" s="3">
        <v>12</v>
      </c>
      <c r="B240" s="2">
        <v>1728</v>
      </c>
      <c r="C240" s="3">
        <f>IFERROR((VLOOKUP(B240,INSCRITOS!A:B,2,0)),"")</f>
        <v>104633</v>
      </c>
      <c r="D240" s="3" t="str">
        <f>IFERROR((VLOOKUP(B240,INSCRITOS!A:C,3,0)),"")</f>
        <v>CAD</v>
      </c>
      <c r="E240" s="8" t="str">
        <f>IFERROR((VLOOKUP(B240,INSCRITOS!A:D,4,0)),"")</f>
        <v>Daniel Carvalho</v>
      </c>
      <c r="F240" s="3" t="str">
        <f>IFERROR((VLOOKUP(B240,INSCRITOS!A:F,6,0)),"")</f>
        <v>M</v>
      </c>
      <c r="G240" s="8" t="str">
        <f>IFERROR((VLOOKUP(B240,INSCRITOS!A:H,8,0)),"")</f>
        <v>Sport Lisboa e Benfica</v>
      </c>
    </row>
    <row r="241" spans="1:1016" ht="18" customHeight="1" x14ac:dyDescent="0.25">
      <c r="A241" s="3">
        <v>13</v>
      </c>
      <c r="B241" s="2"/>
      <c r="C241" s="3" t="str">
        <f>IFERROR((VLOOKUP(B241,INSCRITOS!A:B,2,0)),"")</f>
        <v/>
      </c>
      <c r="D241" s="3" t="str">
        <f>IFERROR((VLOOKUP(B241,INSCRITOS!A:C,3,0)),"")</f>
        <v/>
      </c>
      <c r="E241" s="8" t="str">
        <f>IFERROR((VLOOKUP(B241,INSCRITOS!A:D,4,0)),"")</f>
        <v/>
      </c>
      <c r="F241" s="3" t="str">
        <f>IFERROR((VLOOKUP(B241,INSCRITOS!A:F,6,0)),"")</f>
        <v/>
      </c>
      <c r="G241" s="8" t="str">
        <f>IFERROR((VLOOKUP(B241,INSCRITOS!A:H,8,0)),"")</f>
        <v/>
      </c>
    </row>
    <row r="242" spans="1:1016" ht="18" customHeight="1" x14ac:dyDescent="0.25">
      <c r="A242" s="3">
        <v>14</v>
      </c>
      <c r="B242" s="2"/>
      <c r="C242" s="3"/>
      <c r="D242" s="3"/>
      <c r="E242" s="8"/>
      <c r="F242" s="3"/>
      <c r="G242" s="8"/>
    </row>
    <row r="243" spans="1:1016" x14ac:dyDescent="0.25">
      <c r="A243" s="5"/>
      <c r="C243" s="5"/>
      <c r="D243" s="5"/>
      <c r="F243" s="5"/>
    </row>
    <row r="244" spans="1:1016" ht="18" customHeight="1" x14ac:dyDescent="0.25">
      <c r="A244" s="33" t="s">
        <v>23</v>
      </c>
      <c r="B244" s="33"/>
      <c r="C244" s="33"/>
      <c r="D244" s="33"/>
      <c r="E244" s="33"/>
      <c r="F244" s="33"/>
      <c r="G244" s="33"/>
    </row>
    <row r="245" spans="1:1016" ht="18" customHeight="1" x14ac:dyDescent="0.25">
      <c r="A245" s="7" t="s">
        <v>9</v>
      </c>
      <c r="B245" s="29" t="s">
        <v>0</v>
      </c>
      <c r="C245" s="7" t="s">
        <v>1</v>
      </c>
      <c r="D245" s="7" t="s">
        <v>2</v>
      </c>
      <c r="E245" s="7" t="s">
        <v>3</v>
      </c>
      <c r="F245" s="7" t="s">
        <v>5</v>
      </c>
      <c r="G245" s="7" t="s">
        <v>7</v>
      </c>
    </row>
    <row r="246" spans="1:1016" ht="18" customHeight="1" x14ac:dyDescent="0.25">
      <c r="A246" s="3">
        <v>1</v>
      </c>
      <c r="B246" s="2">
        <v>1549</v>
      </c>
      <c r="C246" s="3">
        <f>IFERROR((VLOOKUP(B246,INSCRITOS!A:B,2,0)),"")</f>
        <v>102828</v>
      </c>
      <c r="D246" s="84" t="str">
        <f>IFERROR((VLOOKUP(B246,INSCRITOS!A:C,3,0)),"")</f>
        <v>CAD</v>
      </c>
      <c r="E246" s="8" t="str">
        <f>IFERROR((VLOOKUP(B246,INSCRITOS!A:D,4,0)),"")</f>
        <v>Mariana Carvalho</v>
      </c>
      <c r="F246" s="3" t="str">
        <f>IFERROR((VLOOKUP(B246,INSCRITOS!A:F,6,0)),"")</f>
        <v>F</v>
      </c>
      <c r="G246" s="8" t="str">
        <f>IFERROR((VLOOKUP(B246,INSCRITOS!A:H,8,0)),"")</f>
        <v>Sport Lisboa e Benfica</v>
      </c>
    </row>
    <row r="247" spans="1:1016" ht="18" customHeight="1" x14ac:dyDescent="0.25">
      <c r="A247" s="3">
        <v>2</v>
      </c>
      <c r="B247" s="2">
        <v>1627</v>
      </c>
      <c r="C247" s="3" t="str">
        <f>IFERROR((VLOOKUP(B247,INSCRITOS!A:B,2,0)),"")</f>
        <v/>
      </c>
      <c r="D247" s="3" t="str">
        <f>IFERROR((VLOOKUP(B247,INSCRITOS!A:C,3,0)),"")</f>
        <v/>
      </c>
      <c r="E247" s="8" t="str">
        <f>IFERROR((VLOOKUP(B247,INSCRITOS!A:D,4,0)),"")</f>
        <v/>
      </c>
      <c r="F247" s="3" t="str">
        <f>IFERROR((VLOOKUP(B247,INSCRITOS!A:F,6,0)),"")</f>
        <v/>
      </c>
      <c r="G247" s="8" t="str">
        <f>IFERROR((VLOOKUP(B247,INSCRITOS!A:H,8,0)),"")</f>
        <v/>
      </c>
    </row>
    <row r="248" spans="1:1016" ht="18" customHeight="1" x14ac:dyDescent="0.25">
      <c r="A248" s="3">
        <v>3</v>
      </c>
      <c r="B248" s="2">
        <v>1664</v>
      </c>
      <c r="C248" s="3">
        <f>IFERROR((VLOOKUP(B248,INSCRITOS!A:B,2,0)),"")</f>
        <v>100643</v>
      </c>
      <c r="D248" s="3" t="str">
        <f>IFERROR((VLOOKUP(B248,INSCRITOS!A:C,3,0)),"")</f>
        <v>CAD</v>
      </c>
      <c r="E248" s="8" t="str">
        <f>IFERROR((VLOOKUP(B248,INSCRITOS!A:D,4,0)),"")</f>
        <v>Beatriz Pinto</v>
      </c>
      <c r="F248" s="3" t="str">
        <f>IFERROR((VLOOKUP(B248,INSCRITOS!A:F,6,0)),"")</f>
        <v>F</v>
      </c>
      <c r="G248" s="8" t="str">
        <f>IFERROR((VLOOKUP(B248,INSCRITOS!A:H,8,0)),"")</f>
        <v>Sport Lisboa e Benfica</v>
      </c>
    </row>
    <row r="249" spans="1:1016" ht="18" customHeight="1" x14ac:dyDescent="0.25">
      <c r="A249" s="3">
        <v>4</v>
      </c>
      <c r="B249" s="2"/>
      <c r="C249" s="3" t="str">
        <f>IFERROR((VLOOKUP(B249,INSCRITOS!A:B,2,0)),"")</f>
        <v/>
      </c>
      <c r="D249" s="2" t="s">
        <v>259</v>
      </c>
      <c r="E249" s="71" t="s">
        <v>75</v>
      </c>
      <c r="F249" s="2" t="s">
        <v>53</v>
      </c>
      <c r="G249" s="71" t="s">
        <v>201</v>
      </c>
    </row>
    <row r="250" spans="1:1016" ht="18" customHeight="1" x14ac:dyDescent="0.25">
      <c r="A250" s="3">
        <v>5</v>
      </c>
      <c r="B250" s="2"/>
      <c r="C250" s="3" t="str">
        <f>IFERROR((VLOOKUP(B250,INSCRITOS!A:B,2,0)),"")</f>
        <v/>
      </c>
      <c r="D250" s="3" t="str">
        <f>IFERROR((VLOOKUP(B250,INSCRITOS!A:C,3,0)),"")</f>
        <v/>
      </c>
      <c r="E250" s="8" t="str">
        <f>IFERROR((VLOOKUP(B250,INSCRITOS!A:D,4,0)),"")</f>
        <v/>
      </c>
      <c r="F250" s="3" t="str">
        <f>IFERROR((VLOOKUP(B250,INSCRITOS!A:F,6,0)),"")</f>
        <v/>
      </c>
      <c r="G250" s="8" t="str">
        <f>IFERROR((VLOOKUP(B250,INSCRITOS!A:H,8,0)),"")</f>
        <v/>
      </c>
    </row>
    <row r="251" spans="1:1016" ht="15" x14ac:dyDescent="0.25">
      <c r="B251" s="9"/>
      <c r="ALV251" s="16"/>
      <c r="ALW251" s="16"/>
      <c r="ALX251" s="16"/>
      <c r="ALY251" s="16"/>
      <c r="ALZ251" s="16"/>
      <c r="AMA251" s="16"/>
      <c r="AMB251" s="16"/>
    </row>
    <row r="252" spans="1:1016" ht="15" x14ac:dyDescent="0.25">
      <c r="B252" s="9"/>
      <c r="ALV252" s="16"/>
      <c r="ALW252" s="16"/>
      <c r="ALX252" s="16"/>
      <c r="ALY252" s="16"/>
      <c r="ALZ252" s="16"/>
      <c r="AMA252" s="16"/>
      <c r="AMB252" s="16"/>
    </row>
    <row r="253" spans="1:1016" ht="15" x14ac:dyDescent="0.25">
      <c r="B253" s="9"/>
      <c r="ALV253" s="16"/>
      <c r="ALW253" s="16"/>
      <c r="ALX253" s="16"/>
      <c r="ALY253" s="16"/>
      <c r="ALZ253" s="16"/>
      <c r="AMA253" s="16"/>
      <c r="AMB253" s="16"/>
    </row>
    <row r="254" spans="1:1016" ht="15" x14ac:dyDescent="0.25">
      <c r="B254" s="9"/>
      <c r="ALV254" s="16"/>
      <c r="ALW254" s="16"/>
      <c r="ALX254" s="16"/>
      <c r="ALY254" s="16"/>
      <c r="ALZ254" s="16"/>
      <c r="AMA254" s="16"/>
      <c r="AMB254" s="16"/>
    </row>
    <row r="255" spans="1:1016" ht="15" x14ac:dyDescent="0.25">
      <c r="B255" s="9"/>
      <c r="ALV255" s="16"/>
      <c r="ALW255" s="16"/>
      <c r="ALX255" s="16"/>
      <c r="ALY255" s="16"/>
      <c r="ALZ255" s="16"/>
      <c r="AMA255" s="16"/>
      <c r="AMB255" s="16"/>
    </row>
    <row r="256" spans="1:1016" ht="15" x14ac:dyDescent="0.25">
      <c r="B256" s="9"/>
      <c r="ALV256" s="16"/>
      <c r="ALW256" s="16"/>
      <c r="ALX256" s="16"/>
      <c r="ALY256" s="16"/>
      <c r="ALZ256" s="16"/>
      <c r="AMA256" s="16"/>
      <c r="AMB256" s="16"/>
    </row>
    <row r="257" spans="2:1016" ht="15" x14ac:dyDescent="0.25">
      <c r="B257" s="9"/>
      <c r="ALV257" s="16"/>
      <c r="ALW257" s="16"/>
      <c r="ALX257" s="16"/>
      <c r="ALY257" s="16"/>
      <c r="ALZ257" s="16"/>
      <c r="AMA257" s="16"/>
      <c r="AMB257" s="16"/>
    </row>
    <row r="258" spans="2:1016" ht="15" x14ac:dyDescent="0.25">
      <c r="B258" s="9"/>
      <c r="ALV258" s="16"/>
      <c r="ALW258" s="16"/>
      <c r="ALX258" s="16"/>
      <c r="ALY258" s="16"/>
      <c r="ALZ258" s="16"/>
      <c r="AMA258" s="16"/>
      <c r="AMB258" s="16"/>
    </row>
    <row r="259" spans="2:1016" ht="15" x14ac:dyDescent="0.25">
      <c r="B259" s="9"/>
      <c r="ALV259" s="16"/>
      <c r="ALW259" s="16"/>
      <c r="ALX259" s="16"/>
      <c r="ALY259" s="16"/>
      <c r="ALZ259" s="16"/>
      <c r="AMA259" s="16"/>
      <c r="AMB259" s="16"/>
    </row>
    <row r="260" spans="2:1016" ht="15" x14ac:dyDescent="0.25">
      <c r="B260" s="9"/>
      <c r="ALV260" s="16"/>
      <c r="ALW260" s="16"/>
      <c r="ALX260" s="16"/>
      <c r="ALY260" s="16"/>
      <c r="ALZ260" s="16"/>
      <c r="AMA260" s="16"/>
      <c r="AMB260" s="16"/>
    </row>
    <row r="261" spans="2:1016" ht="15" x14ac:dyDescent="0.25">
      <c r="B261" s="9"/>
      <c r="ALV261" s="16"/>
      <c r="ALW261" s="16"/>
      <c r="ALX261" s="16"/>
      <c r="ALY261" s="16"/>
      <c r="ALZ261" s="16"/>
      <c r="AMA261" s="16"/>
      <c r="AMB261" s="16"/>
    </row>
    <row r="262" spans="2:1016" ht="15" x14ac:dyDescent="0.25">
      <c r="B262" s="9"/>
      <c r="ALV262" s="16"/>
      <c r="ALW262" s="16"/>
      <c r="ALX262" s="16"/>
      <c r="ALY262" s="16"/>
      <c r="ALZ262" s="16"/>
      <c r="AMA262" s="16"/>
      <c r="AMB262" s="16"/>
    </row>
    <row r="263" spans="2:1016" ht="15" x14ac:dyDescent="0.25">
      <c r="B263" s="9"/>
      <c r="ALV263" s="16"/>
      <c r="ALW263" s="16"/>
      <c r="ALX263" s="16"/>
      <c r="ALY263" s="16"/>
      <c r="ALZ263" s="16"/>
      <c r="AMA263" s="16"/>
      <c r="AMB263" s="16"/>
    </row>
    <row r="264" spans="2:1016" ht="15" x14ac:dyDescent="0.25">
      <c r="B264" s="9"/>
      <c r="ALV264" s="16"/>
      <c r="ALW264" s="16"/>
      <c r="ALX264" s="16"/>
      <c r="ALY264" s="16"/>
      <c r="ALZ264" s="16"/>
      <c r="AMA264" s="16"/>
      <c r="AMB264" s="16"/>
    </row>
    <row r="265" spans="2:1016" ht="15" x14ac:dyDescent="0.25">
      <c r="B265" s="9"/>
      <c r="ALV265" s="16"/>
      <c r="ALW265" s="16"/>
      <c r="ALX265" s="16"/>
      <c r="ALY265" s="16"/>
      <c r="ALZ265" s="16"/>
      <c r="AMA265" s="16"/>
      <c r="AMB265" s="16"/>
    </row>
  </sheetData>
  <autoFilter ref="B151:G151">
    <sortState ref="B152:G171">
      <sortCondition ref="B151"/>
    </sortState>
  </autoFilter>
  <conditionalFormatting sqref="H164">
    <cfRule type="uniqueValues" dxfId="0" priority="1"/>
  </conditionalFormatting>
  <printOptions horizontalCentered="1"/>
  <pageMargins left="0.51181102362204722" right="0.19685039370078741" top="0.55118110236220474" bottom="0.35433070866141736" header="0.11811023622047245" footer="0.11811023622047245"/>
  <pageSetup paperSize="9" scale="73" firstPageNumber="0" fitToHeight="0" orientation="portrait" r:id="rId1"/>
  <rowBreaks count="7" manualBreakCount="7">
    <brk id="47" max="6" man="1"/>
    <brk id="85" max="6" man="1"/>
    <brk id="111" max="6" man="1"/>
    <brk id="148" max="6" man="1"/>
    <brk id="172" max="16383" man="1"/>
    <brk id="201" max="6" man="1"/>
    <brk id="22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95"/>
  <sheetViews>
    <sheetView tabSelected="1" view="pageBreakPreview" topLeftCell="A4" zoomScale="85" zoomScaleNormal="100" zoomScaleSheetLayoutView="85" workbookViewId="0">
      <selection activeCell="F164" sqref="F164"/>
    </sheetView>
  </sheetViews>
  <sheetFormatPr defaultColWidth="9.140625" defaultRowHeight="15.75" x14ac:dyDescent="0.25"/>
  <cols>
    <col min="1" max="1" width="9.140625" style="9"/>
    <col min="2" max="2" width="9.140625" style="9" hidden="1" customWidth="1"/>
    <col min="3" max="3" width="9.140625" style="32"/>
    <col min="4" max="5" width="9.140625" style="9"/>
    <col min="6" max="6" width="47.7109375" style="9" customWidth="1"/>
    <col min="7" max="7" width="8.140625" style="9" bestFit="1" customWidth="1"/>
    <col min="8" max="8" width="46.42578125" style="9" customWidth="1"/>
    <col min="9" max="10" width="10.28515625" style="5" hidden="1" customWidth="1"/>
    <col min="11" max="11" width="13.42578125" style="5" customWidth="1"/>
    <col min="12" max="12" width="9" style="5" hidden="1" customWidth="1"/>
    <col min="13" max="13" width="9.140625" style="5"/>
    <col min="14" max="15" width="9.140625" style="9"/>
    <col min="16" max="16" width="8.7109375" style="9" customWidth="1"/>
    <col min="17" max="1022" width="9.140625" style="9"/>
    <col min="1023" max="16384" width="9.140625" style="16"/>
  </cols>
  <sheetData>
    <row r="1" spans="1:1022" hidden="1" x14ac:dyDescent="0.25">
      <c r="L1" s="5" t="s">
        <v>53</v>
      </c>
    </row>
    <row r="2" spans="1:1022" hidden="1" x14ac:dyDescent="0.25">
      <c r="L2" s="5" t="s">
        <v>264</v>
      </c>
    </row>
    <row r="3" spans="1:1022" hidden="1" x14ac:dyDescent="0.25">
      <c r="L3" s="5" t="s">
        <v>265</v>
      </c>
    </row>
    <row r="4" spans="1:1022" ht="18" customHeight="1" x14ac:dyDescent="0.25">
      <c r="A4" s="152" t="s">
        <v>48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AME4" s="16"/>
      <c r="AMF4" s="16"/>
      <c r="AMG4" s="16"/>
      <c r="AMH4" s="16"/>
    </row>
    <row r="5" spans="1:1022" ht="28.9" customHeight="1" x14ac:dyDescent="0.25">
      <c r="A5" s="152" t="s">
        <v>49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AME5" s="16"/>
      <c r="AMF5" s="16"/>
      <c r="AMG5" s="16"/>
      <c r="AMH5" s="16"/>
    </row>
    <row r="6" spans="1:1022" ht="14.45" customHeight="1" x14ac:dyDescent="0.25">
      <c r="B6" s="94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5"/>
      <c r="AME6" s="16"/>
      <c r="AMF6" s="16"/>
      <c r="AMG6" s="16"/>
      <c r="AMH6" s="16"/>
    </row>
    <row r="7" spans="1:1022" ht="28.9" customHeight="1" x14ac:dyDescent="0.25">
      <c r="B7" s="98"/>
      <c r="C7" s="99"/>
      <c r="D7" s="99"/>
      <c r="E7" s="99"/>
      <c r="F7" s="99"/>
      <c r="G7" s="99"/>
      <c r="H7" s="99"/>
      <c r="I7" s="99"/>
      <c r="J7" s="107">
        <v>0</v>
      </c>
      <c r="K7" s="99"/>
      <c r="L7" s="99"/>
      <c r="M7" s="99"/>
      <c r="N7" s="95"/>
      <c r="AME7" s="16"/>
      <c r="AMF7" s="16"/>
      <c r="AMG7" s="16"/>
      <c r="AMH7" s="16"/>
    </row>
    <row r="8" spans="1:1022" s="9" customFormat="1" ht="18" customHeight="1" x14ac:dyDescent="0.25">
      <c r="A8" s="6"/>
      <c r="B8" s="100"/>
      <c r="C8" s="101"/>
      <c r="D8" s="102"/>
      <c r="E8" s="102"/>
      <c r="F8" s="102"/>
      <c r="G8" s="103"/>
      <c r="H8" s="104"/>
      <c r="I8" s="102"/>
      <c r="J8" s="107">
        <v>2.7777777777777779E-3</v>
      </c>
      <c r="K8" s="105"/>
      <c r="L8" s="105"/>
      <c r="M8" s="102"/>
      <c r="N8" s="95"/>
    </row>
    <row r="9" spans="1:1022" s="9" customFormat="1" ht="18" customHeight="1" x14ac:dyDescent="0.25">
      <c r="A9" s="6"/>
      <c r="B9" s="6"/>
      <c r="C9" s="138"/>
      <c r="D9" s="139"/>
      <c r="E9" s="139"/>
      <c r="F9" s="139"/>
      <c r="G9" s="140"/>
      <c r="H9" s="95"/>
      <c r="I9" s="139"/>
      <c r="J9" s="141">
        <v>4.1666666666666666E-3</v>
      </c>
      <c r="K9" s="142"/>
      <c r="L9" s="142"/>
      <c r="M9" s="139"/>
      <c r="N9" s="95"/>
    </row>
    <row r="10" spans="1:1022" s="9" customFormat="1" ht="18" customHeight="1" x14ac:dyDescent="0.25">
      <c r="A10" s="6"/>
      <c r="B10" s="6"/>
      <c r="C10" s="138"/>
      <c r="D10" s="139"/>
      <c r="E10" s="139"/>
      <c r="F10" s="139"/>
      <c r="G10" s="140"/>
      <c r="H10" s="95"/>
      <c r="I10" s="139"/>
      <c r="J10" s="141">
        <v>5.5555555555555558E-3</v>
      </c>
      <c r="K10" s="142"/>
      <c r="L10" s="142"/>
      <c r="M10" s="139"/>
      <c r="N10" s="95"/>
    </row>
    <row r="11" spans="1:1022" s="9" customFormat="1" ht="18" customHeight="1" x14ac:dyDescent="0.25">
      <c r="A11" s="33" t="s">
        <v>8</v>
      </c>
      <c r="B11" s="33"/>
      <c r="C11" s="33"/>
      <c r="D11" s="33"/>
      <c r="E11" s="33"/>
      <c r="F11" s="33"/>
      <c r="G11" s="33"/>
      <c r="H11" s="33"/>
      <c r="I11" s="33"/>
      <c r="J11" s="108"/>
      <c r="K11" s="5"/>
      <c r="L11" s="5"/>
      <c r="M11" s="33"/>
    </row>
    <row r="12" spans="1:1022" s="9" customFormat="1" ht="18" customHeight="1" x14ac:dyDescent="0.25">
      <c r="A12" s="7" t="s">
        <v>9</v>
      </c>
      <c r="B12" s="96" t="s">
        <v>261</v>
      </c>
      <c r="C12" s="29" t="s">
        <v>0</v>
      </c>
      <c r="D12" s="7" t="s">
        <v>1</v>
      </c>
      <c r="E12" s="7" t="s">
        <v>2</v>
      </c>
      <c r="F12" s="7" t="s">
        <v>3</v>
      </c>
      <c r="G12" s="7" t="s">
        <v>5</v>
      </c>
      <c r="H12" s="7" t="s">
        <v>7</v>
      </c>
      <c r="I12" s="96" t="s">
        <v>260</v>
      </c>
      <c r="J12" s="96" t="s">
        <v>266</v>
      </c>
      <c r="K12" s="7" t="s">
        <v>262</v>
      </c>
      <c r="L12" s="96" t="s">
        <v>263</v>
      </c>
      <c r="M12" s="7" t="s">
        <v>11</v>
      </c>
    </row>
    <row r="13" spans="1:1022" s="9" customFormat="1" ht="18" customHeight="1" x14ac:dyDescent="0.25">
      <c r="A13" s="3">
        <v>1</v>
      </c>
      <c r="B13" s="3"/>
      <c r="C13" s="43">
        <v>916</v>
      </c>
      <c r="D13" s="3">
        <f>IFERROR((VLOOKUP(C13,INSCRITOS!A:B,2,0)),"")</f>
        <v>104683</v>
      </c>
      <c r="E13" s="3" t="str">
        <f>IFERROR((VLOOKUP(C13,INSCRITOS!A:C,3,0)),"")</f>
        <v>BEN</v>
      </c>
      <c r="F13" s="8" t="str">
        <f>IFERROR((VLOOKUP(C13,INSCRITOS!A:D,4,0)),"")</f>
        <v>Santiago Pereira Gaspar</v>
      </c>
      <c r="G13" s="3" t="str">
        <f>IFERROR((VLOOKUP(C13,INSCRITOS!A:F,6,0)),"")</f>
        <v>M</v>
      </c>
      <c r="H13" s="8" t="str">
        <f>IFERROR((VLOOKUP(C13,INSCRITOS!A:H,8,0)),"")</f>
        <v>Alhandra Sporting Club</v>
      </c>
      <c r="I13" s="106">
        <v>4.7685185185185183E-3</v>
      </c>
      <c r="J13" s="106" t="str">
        <f>IF(B13="","",_xlfn.IFS(B13=1,$J$7,B13=2,$J$8))</f>
        <v/>
      </c>
      <c r="K13" s="106">
        <v>4.7685185185185183E-3</v>
      </c>
      <c r="L13" s="106" t="str">
        <f>IFERROR((VLOOKUP(C13,INSCRITOS!A:I,9,0)),"")</f>
        <v>F</v>
      </c>
      <c r="M13" s="47">
        <v>100</v>
      </c>
    </row>
    <row r="14" spans="1:1022" s="9" customFormat="1" ht="18" customHeight="1" x14ac:dyDescent="0.25">
      <c r="A14" s="3">
        <v>2</v>
      </c>
      <c r="B14" s="3"/>
      <c r="C14" s="43">
        <v>852</v>
      </c>
      <c r="D14" s="3">
        <f>IFERROR((VLOOKUP(C14,INSCRITOS!A:B,2,0)),"")</f>
        <v>104632</v>
      </c>
      <c r="E14" s="3" t="str">
        <f>IFERROR((VLOOKUP(C14,INSCRITOS!A:C,3,0)),"")</f>
        <v>BEN</v>
      </c>
      <c r="F14" s="8" t="str">
        <f>IFERROR((VLOOKUP(C14,INSCRITOS!A:D,4,0)),"")</f>
        <v>Luiz Viriato</v>
      </c>
      <c r="G14" s="3" t="str">
        <f>IFERROR((VLOOKUP(C14,INSCRITOS!A:F,6,0)),"")</f>
        <v>M</v>
      </c>
      <c r="H14" s="8" t="str">
        <f>IFERROR((VLOOKUP(C14,INSCRITOS!A:H,8,0)),"")</f>
        <v>Sport Lisboa e Benfica</v>
      </c>
      <c r="I14" s="106">
        <v>4.8032407407407407E-3</v>
      </c>
      <c r="J14" s="106" t="str">
        <f t="shared" ref="J14:J25" si="0">IF(B14="","",_xlfn.IFS(B14=1,$J$7,B14=2,$J$8))</f>
        <v/>
      </c>
      <c r="K14" s="106">
        <v>4.8032407407407407E-3</v>
      </c>
      <c r="L14" s="106" t="str">
        <f>IFERROR((VLOOKUP(C14,INSCRITOS!A:I,9,0)),"")</f>
        <v>F</v>
      </c>
      <c r="M14" s="47">
        <v>99</v>
      </c>
    </row>
    <row r="15" spans="1:1022" s="9" customFormat="1" ht="18" customHeight="1" x14ac:dyDescent="0.25">
      <c r="A15" s="3">
        <v>3</v>
      </c>
      <c r="B15" s="3"/>
      <c r="C15" s="43">
        <v>17</v>
      </c>
      <c r="D15" s="3">
        <f>IFERROR((VLOOKUP(C15,INSCRITOS!A:B,2,0)),"")</f>
        <v>104701</v>
      </c>
      <c r="E15" s="3" t="str">
        <f>IFERROR((VLOOKUP(C15,INSCRITOS!A:C,3,0)),"")</f>
        <v>BEN</v>
      </c>
      <c r="F15" s="8" t="str">
        <f>IFERROR((VLOOKUP(C15,INSCRITOS!A:D,4,0)),"")</f>
        <v>Pedro Rasquilho</v>
      </c>
      <c r="G15" s="3" t="str">
        <f>IFERROR((VLOOKUP(C15,INSCRITOS!A:F,6,0)),"")</f>
        <v>M</v>
      </c>
      <c r="H15" s="8" t="str">
        <f>IFERROR((VLOOKUP(C15,INSCRITOS!A:H,8,0)),"")</f>
        <v>Alhandra Sporting Club</v>
      </c>
      <c r="I15" s="106">
        <v>5.2199074074074066E-3</v>
      </c>
      <c r="J15" s="106" t="str">
        <f t="shared" si="0"/>
        <v/>
      </c>
      <c r="K15" s="106">
        <v>5.2199074074074066E-3</v>
      </c>
      <c r="L15" s="106" t="str">
        <f>IFERROR((VLOOKUP(C15,INSCRITOS!A:I,9,0)),"")</f>
        <v>F</v>
      </c>
      <c r="M15" s="47">
        <v>98</v>
      </c>
    </row>
    <row r="16" spans="1:1022" s="9" customFormat="1" ht="18" customHeight="1" x14ac:dyDescent="0.25">
      <c r="A16" s="3">
        <v>4</v>
      </c>
      <c r="B16" s="3"/>
      <c r="C16" s="43">
        <v>246</v>
      </c>
      <c r="D16" s="3">
        <f>IFERROR((VLOOKUP(C16,INSCRITOS!A:B,2,0)),"")</f>
        <v>104198</v>
      </c>
      <c r="E16" s="3" t="str">
        <f>IFERROR((VLOOKUP(C16,INSCRITOS!A:C,3,0)),"")</f>
        <v>BEN</v>
      </c>
      <c r="F16" s="8" t="str">
        <f>IFERROR((VLOOKUP(C16,INSCRITOS!A:D,4,0)),"")</f>
        <v>Tiago Ferreira</v>
      </c>
      <c r="G16" s="3" t="str">
        <f>IFERROR((VLOOKUP(C16,INSCRITOS!A:F,6,0)),"")</f>
        <v>M</v>
      </c>
      <c r="H16" s="8" t="str">
        <f>IFERROR((VLOOKUP(C16,INSCRITOS!A:H,8,0)),"")</f>
        <v>Sport Lisboa e Benfica</v>
      </c>
      <c r="I16" s="106">
        <v>5.6365740740740742E-3</v>
      </c>
      <c r="J16" s="106" t="str">
        <f t="shared" si="0"/>
        <v/>
      </c>
      <c r="K16" s="106">
        <v>5.6365740740740742E-3</v>
      </c>
      <c r="L16" s="106" t="str">
        <f>IFERROR((VLOOKUP(C16,INSCRITOS!A:I,9,0)),"")</f>
        <v>F</v>
      </c>
      <c r="M16" s="47">
        <v>97</v>
      </c>
    </row>
    <row r="17" spans="1:1022" s="9" customFormat="1" ht="18" customHeight="1" x14ac:dyDescent="0.25">
      <c r="A17" s="3">
        <v>5</v>
      </c>
      <c r="B17" s="3"/>
      <c r="C17" s="43">
        <v>989</v>
      </c>
      <c r="D17" s="3">
        <f>IFERROR((VLOOKUP(C17,INSCRITOS!A:B,2,0)),"")</f>
        <v>104077</v>
      </c>
      <c r="E17" s="3" t="str">
        <f>IFERROR((VLOOKUP(C17,INSCRITOS!A:C,3,0)),"")</f>
        <v>BEN</v>
      </c>
      <c r="F17" s="8" t="str">
        <f>IFERROR((VLOOKUP(C17,INSCRITOS!A:D,4,0)),"")</f>
        <v>Miguel Nunes</v>
      </c>
      <c r="G17" s="3" t="str">
        <f>IFERROR((VLOOKUP(C17,INSCRITOS!A:F,6,0)),"")</f>
        <v>M</v>
      </c>
      <c r="H17" s="8" t="str">
        <f>IFERROR((VLOOKUP(C17,INSCRITOS!A:H,8,0)),"")</f>
        <v>Alhandra Sporting Club</v>
      </c>
      <c r="I17" s="106">
        <v>5.8217592592592592E-3</v>
      </c>
      <c r="J17" s="106" t="str">
        <f t="shared" si="0"/>
        <v/>
      </c>
      <c r="K17" s="106">
        <v>5.8217592592592592E-3</v>
      </c>
      <c r="L17" s="106" t="str">
        <f>IFERROR((VLOOKUP(C17,INSCRITOS!A:I,9,0)),"")</f>
        <v>F</v>
      </c>
      <c r="M17" s="47">
        <v>96</v>
      </c>
    </row>
    <row r="18" spans="1:1022" s="9" customFormat="1" ht="18" customHeight="1" x14ac:dyDescent="0.25">
      <c r="A18" s="3">
        <v>6</v>
      </c>
      <c r="B18" s="3"/>
      <c r="C18" s="43">
        <v>134</v>
      </c>
      <c r="D18" s="3">
        <f>IFERROR((VLOOKUP(C18,INSCRITOS!A:B,2,0)),"")</f>
        <v>104164</v>
      </c>
      <c r="E18" s="3" t="str">
        <f>IFERROR((VLOOKUP(C18,INSCRITOS!A:C,3,0)),"")</f>
        <v>BEN</v>
      </c>
      <c r="F18" s="8" t="str">
        <f>IFERROR((VLOOKUP(C18,INSCRITOS!A:D,4,0)),"")</f>
        <v>Edson Tavares</v>
      </c>
      <c r="G18" s="3" t="str">
        <f>IFERROR((VLOOKUP(C18,INSCRITOS!A:F,6,0)),"")</f>
        <v>M</v>
      </c>
      <c r="H18" s="8" t="str">
        <f>IFERROR((VLOOKUP(C18,INSCRITOS!A:H,8,0)),"")</f>
        <v>Clube de Natação da Amadora</v>
      </c>
      <c r="I18" s="106">
        <v>5.8680555555555543E-3</v>
      </c>
      <c r="J18" s="106" t="str">
        <f t="shared" si="0"/>
        <v/>
      </c>
      <c r="K18" s="106">
        <v>5.8680555555555543E-3</v>
      </c>
      <c r="L18" s="106" t="str">
        <f>IFERROR((VLOOKUP(C18,INSCRITOS!A:I,9,0)),"")</f>
        <v>F</v>
      </c>
      <c r="M18" s="47">
        <v>95</v>
      </c>
    </row>
    <row r="19" spans="1:1022" s="9" customFormat="1" ht="18" customHeight="1" x14ac:dyDescent="0.25">
      <c r="A19" s="3">
        <v>7</v>
      </c>
      <c r="B19" s="3"/>
      <c r="C19" s="43">
        <v>1044</v>
      </c>
      <c r="D19" s="3">
        <f>IFERROR((VLOOKUP(C19,INSCRITOS!A:B,2,0)),"")</f>
        <v>104689</v>
      </c>
      <c r="E19" s="3" t="str">
        <f>IFERROR((VLOOKUP(C19,INSCRITOS!A:C,3,0)),"")</f>
        <v>BEN</v>
      </c>
      <c r="F19" s="8" t="str">
        <f>IFERROR((VLOOKUP(C19,INSCRITOS!A:D,4,0)),"")</f>
        <v>Santiago Santos</v>
      </c>
      <c r="G19" s="3" t="str">
        <f>IFERROR((VLOOKUP(C19,INSCRITOS!A:F,6,0)),"")</f>
        <v>M</v>
      </c>
      <c r="H19" s="8" t="str">
        <f>IFERROR((VLOOKUP(C19,INSCRITOS!A:H,8,0)),"")</f>
        <v>Sport Lisboa e Benfica</v>
      </c>
      <c r="I19" s="106">
        <v>5.9490740740740745E-3</v>
      </c>
      <c r="J19" s="106" t="str">
        <f t="shared" si="0"/>
        <v/>
      </c>
      <c r="K19" s="106">
        <v>5.9490740740740745E-3</v>
      </c>
      <c r="L19" s="106" t="str">
        <f>IFERROR((VLOOKUP(C19,INSCRITOS!A:I,9,0)),"")</f>
        <v>F</v>
      </c>
      <c r="M19" s="47">
        <v>94</v>
      </c>
    </row>
    <row r="20" spans="1:1022" s="9" customFormat="1" ht="18" customHeight="1" x14ac:dyDescent="0.25">
      <c r="A20" s="3">
        <v>8</v>
      </c>
      <c r="B20" s="3"/>
      <c r="C20" s="43">
        <v>1080</v>
      </c>
      <c r="D20" s="3">
        <f>IFERROR((VLOOKUP(C20,INSCRITOS!A:B,2,0)),"")</f>
        <v>105848</v>
      </c>
      <c r="E20" s="3" t="str">
        <f>IFERROR((VLOOKUP(C20,INSCRITOS!A:C,3,0)),"")</f>
        <v>BEN</v>
      </c>
      <c r="F20" s="8" t="str">
        <f>IFERROR((VLOOKUP(C20,INSCRITOS!A:D,4,0)),"")</f>
        <v>Bernardo Miranda</v>
      </c>
      <c r="G20" s="3" t="str">
        <f>IFERROR((VLOOKUP(C20,INSCRITOS!A:F,6,0)),"")</f>
        <v>M</v>
      </c>
      <c r="H20" s="8" t="str">
        <f>IFERROR((VLOOKUP(C20,INSCRITOS!A:H,8,0)),"")</f>
        <v>Sport Lisboa e Benfica</v>
      </c>
      <c r="I20" s="106">
        <v>5.9953703703703697E-3</v>
      </c>
      <c r="J20" s="106" t="str">
        <f t="shared" si="0"/>
        <v/>
      </c>
      <c r="K20" s="106">
        <v>5.9953703703703697E-3</v>
      </c>
      <c r="L20" s="106" t="str">
        <f>IFERROR((VLOOKUP(C20,INSCRITOS!A:I,9,0)),"")</f>
        <v>F</v>
      </c>
      <c r="M20" s="47">
        <v>93</v>
      </c>
    </row>
    <row r="21" spans="1:1022" s="9" customFormat="1" ht="18" customHeight="1" x14ac:dyDescent="0.25">
      <c r="A21" s="3">
        <v>9</v>
      </c>
      <c r="B21" s="3"/>
      <c r="C21" s="43">
        <v>458</v>
      </c>
      <c r="D21" s="3">
        <f>IFERROR((VLOOKUP(C21,INSCRITOS!A:B,2,0)),"")</f>
        <v>105037</v>
      </c>
      <c r="E21" s="3" t="str">
        <f>IFERROR((VLOOKUP(C21,INSCRITOS!A:C,3,0)),"")</f>
        <v>BEN</v>
      </c>
      <c r="F21" s="8" t="str">
        <f>IFERROR((VLOOKUP(C21,INSCRITOS!A:D,4,0)),"")</f>
        <v>João Pinhão</v>
      </c>
      <c r="G21" s="3" t="str">
        <f>IFERROR((VLOOKUP(C21,INSCRITOS!A:F,6,0)),"")</f>
        <v>M</v>
      </c>
      <c r="H21" s="8" t="str">
        <f>IFERROR((VLOOKUP(C21,INSCRITOS!A:H,8,0)),"")</f>
        <v>SFRAA TRIATLO</v>
      </c>
      <c r="I21" s="106">
        <v>6.4699074074074069E-3</v>
      </c>
      <c r="J21" s="106" t="str">
        <f t="shared" si="0"/>
        <v/>
      </c>
      <c r="K21" s="106">
        <v>6.4699074074074069E-3</v>
      </c>
      <c r="L21" s="106" t="str">
        <f>IFERROR((VLOOKUP(C21,INSCRITOS!A:I,9,0)),"")</f>
        <v>F</v>
      </c>
      <c r="M21" s="47">
        <v>92</v>
      </c>
    </row>
    <row r="22" spans="1:1022" s="9" customFormat="1" ht="18" customHeight="1" x14ac:dyDescent="0.25">
      <c r="A22" s="3">
        <v>10</v>
      </c>
      <c r="B22" s="3"/>
      <c r="C22" s="43">
        <v>5308</v>
      </c>
      <c r="D22" s="3"/>
      <c r="E22" s="3" t="str">
        <f>IFERROR((VLOOKUP(C22,INSCRITOS!A:C,3,0)),"")</f>
        <v>BEN</v>
      </c>
      <c r="F22" s="8" t="str">
        <f>IFERROR((VLOOKUP(C22,INSCRITOS!A:D,4,0)),"")</f>
        <v xml:space="preserve">Pedro Pereira Oliveira </v>
      </c>
      <c r="G22" s="3" t="str">
        <f>IFERROR((VLOOKUP(C22,INSCRITOS!A:F,6,0)),"")</f>
        <v>M</v>
      </c>
      <c r="H22" s="8" t="str">
        <f>IFERROR((VLOOKUP(C22,INSCRITOS!A:H,8,0)),"")</f>
        <v>Desportivo Náutico Marinha Grande/ Não federado</v>
      </c>
      <c r="I22" s="106">
        <v>6.4814814814814813E-3</v>
      </c>
      <c r="J22" s="106" t="str">
        <f t="shared" si="0"/>
        <v/>
      </c>
      <c r="K22" s="106">
        <v>6.4814814814814813E-3</v>
      </c>
      <c r="L22" s="106" t="str">
        <f>IFERROR((VLOOKUP(C22,INSCRITOS!A:I,9,0)),"")</f>
        <v>NF</v>
      </c>
      <c r="M22" s="47">
        <v>0</v>
      </c>
    </row>
    <row r="23" spans="1:1022" s="9" customFormat="1" ht="18" customHeight="1" x14ac:dyDescent="0.25">
      <c r="A23" s="3">
        <v>11</v>
      </c>
      <c r="B23" s="3"/>
      <c r="C23" s="43">
        <v>5317</v>
      </c>
      <c r="D23" s="3">
        <f>IFERROR((VLOOKUP(C23,INSCRITOS!A:B,2,0)),"")</f>
        <v>105995</v>
      </c>
      <c r="E23" s="3" t="str">
        <f>IFERROR((VLOOKUP(C23,INSCRITOS!A:C,3,0)),"")</f>
        <v>BEN</v>
      </c>
      <c r="F23" s="8" t="str">
        <f>IFERROR((VLOOKUP(C23,INSCRITOS!A:D,4,0)),"")</f>
        <v>Tobias Bugliolo</v>
      </c>
      <c r="G23" s="3" t="str">
        <f>IFERROR((VLOOKUP(C23,INSCRITOS!A:F,6,0)),"")</f>
        <v>M</v>
      </c>
      <c r="H23" s="8" t="str">
        <f>IFERROR((VLOOKUP(C23,INSCRITOS!A:H,8,0)),"")</f>
        <v>Peniche A. C.</v>
      </c>
      <c r="I23" s="106">
        <v>7.0486111111111105E-3</v>
      </c>
      <c r="J23" s="106" t="str">
        <f t="shared" si="0"/>
        <v/>
      </c>
      <c r="K23" s="106">
        <v>7.0486111111111105E-3</v>
      </c>
      <c r="L23" s="106" t="str">
        <f>IFERROR((VLOOKUP(C23,INSCRITOS!A:I,9,0)),"")</f>
        <v>F</v>
      </c>
      <c r="M23" s="47">
        <v>91</v>
      </c>
    </row>
    <row r="24" spans="1:1022" ht="18" customHeight="1" x14ac:dyDescent="0.25">
      <c r="A24" s="3">
        <v>12</v>
      </c>
      <c r="B24" s="3"/>
      <c r="C24" s="43">
        <v>1334</v>
      </c>
      <c r="D24" s="3">
        <f>IFERROR((VLOOKUP(C24,INSCRITOS!A:B,2,0)),"")</f>
        <v>105417</v>
      </c>
      <c r="E24" s="3" t="str">
        <f>IFERROR((VLOOKUP(C24,INSCRITOS!A:C,3,0)),"")</f>
        <v>BEN</v>
      </c>
      <c r="F24" s="8" t="str">
        <f>IFERROR((VLOOKUP(C24,INSCRITOS!A:D,4,0)),"")</f>
        <v>Diogo Pardal</v>
      </c>
      <c r="G24" s="3" t="str">
        <f>IFERROR((VLOOKUP(C24,INSCRITOS!A:F,6,0)),"")</f>
        <v>M</v>
      </c>
      <c r="H24" s="8" t="str">
        <f>IFERROR((VLOOKUP(C24,INSCRITOS!A:H,8,0)),"")</f>
        <v>Clube de Natação da Amadora</v>
      </c>
      <c r="I24" s="106">
        <v>7.3611111111111108E-3</v>
      </c>
      <c r="J24" s="106" t="str">
        <f t="shared" si="0"/>
        <v/>
      </c>
      <c r="K24" s="106">
        <v>7.3611111111111108E-3</v>
      </c>
      <c r="L24" s="106" t="str">
        <f>IFERROR((VLOOKUP(C24,INSCRITOS!A:I,9,0)),"")</f>
        <v>F</v>
      </c>
      <c r="M24" s="47">
        <v>90</v>
      </c>
    </row>
    <row r="25" spans="1:1022" ht="18" customHeight="1" x14ac:dyDescent="0.25">
      <c r="A25" s="3">
        <v>13</v>
      </c>
      <c r="B25" s="3"/>
      <c r="C25" s="43">
        <v>1223</v>
      </c>
      <c r="D25" s="3">
        <f>IFERROR((VLOOKUP(C25,INSCRITOS!A:B,2,0)),"")</f>
        <v>106093</v>
      </c>
      <c r="E25" s="3" t="str">
        <f>IFERROR((VLOOKUP(C25,INSCRITOS!A:C,3,0)),"")</f>
        <v>BEN</v>
      </c>
      <c r="F25" s="8" t="str">
        <f>IFERROR((VLOOKUP(C25,INSCRITOS!A:D,4,0)),"")</f>
        <v>Ary Mealha</v>
      </c>
      <c r="G25" s="3" t="str">
        <f>IFERROR((VLOOKUP(C25,INSCRITOS!A:F,6,0)),"")</f>
        <v>M</v>
      </c>
      <c r="H25" s="8" t="str">
        <f>IFERROR((VLOOKUP(C25,INSCRITOS!A:H,8,0)),"")</f>
        <v>Alhandra Sporting Club</v>
      </c>
      <c r="I25" s="106">
        <v>7.6041666666666662E-3</v>
      </c>
      <c r="J25" s="106" t="str">
        <f t="shared" si="0"/>
        <v/>
      </c>
      <c r="K25" s="106">
        <v>7.6041666666666662E-3</v>
      </c>
      <c r="L25" s="106" t="str">
        <f>IFERROR((VLOOKUP(C25,INSCRITOS!A:I,9,0)),"")</f>
        <v>F</v>
      </c>
      <c r="M25" s="47">
        <v>89</v>
      </c>
    </row>
    <row r="26" spans="1:1022" ht="18" customHeight="1" x14ac:dyDescent="0.25">
      <c r="A26" s="3">
        <v>14</v>
      </c>
      <c r="B26" s="3"/>
      <c r="C26" s="43">
        <v>1086</v>
      </c>
      <c r="D26" s="3">
        <f>IFERROR((VLOOKUP(C26,INSCRITOS!A:B,2,0)),"")</f>
        <v>105872</v>
      </c>
      <c r="E26" s="3" t="str">
        <f>IFERROR((VLOOKUP(C26,INSCRITOS!A:C,3,0)),"")</f>
        <v>BEN</v>
      </c>
      <c r="F26" s="8" t="str">
        <f>IFERROR((VLOOKUP(C26,INSCRITOS!A:D,4,0)),"")</f>
        <v>Rodrigo Gato</v>
      </c>
      <c r="G26" s="3" t="str">
        <f>IFERROR((VLOOKUP(C26,INSCRITOS!A:F,6,0)),"")</f>
        <v>M</v>
      </c>
      <c r="H26" s="8" t="str">
        <f>IFERROR((VLOOKUP(C26,INSCRITOS!A:H,8,0)),"")</f>
        <v>Clube de Natação da Amadora</v>
      </c>
      <c r="I26" s="106">
        <v>0</v>
      </c>
      <c r="J26" s="106" t="str">
        <f t="shared" ref="J26" si="1">IF(B26="","",_xlfn.IFS(B26=1,$J$7,B26=2,$J$8))</f>
        <v/>
      </c>
      <c r="K26" s="106" t="s">
        <v>275</v>
      </c>
      <c r="L26" s="106" t="str">
        <f>IFERROR((VLOOKUP(C26,INSCRITOS!A:I,9,0)),"")</f>
        <v>F</v>
      </c>
      <c r="M26" s="47">
        <v>0</v>
      </c>
    </row>
    <row r="27" spans="1:1022" ht="18" customHeight="1" x14ac:dyDescent="0.25">
      <c r="A27" s="5"/>
      <c r="B27" s="5"/>
      <c r="C27" s="31"/>
      <c r="D27" s="5"/>
      <c r="E27" s="5"/>
      <c r="G27" s="5"/>
      <c r="I27" s="10"/>
      <c r="J27" s="10"/>
      <c r="M27" s="10"/>
    </row>
    <row r="28" spans="1:1022" ht="18" customHeight="1" x14ac:dyDescent="0.25">
      <c r="A28" s="5"/>
      <c r="B28" s="5"/>
      <c r="D28" s="5"/>
      <c r="E28" s="5"/>
      <c r="G28" s="5"/>
    </row>
    <row r="29" spans="1:1022" ht="18" customHeight="1" x14ac:dyDescent="0.25">
      <c r="A29" s="33" t="s">
        <v>12</v>
      </c>
      <c r="B29" s="33"/>
      <c r="C29" s="33"/>
      <c r="D29" s="33"/>
      <c r="E29" s="33"/>
      <c r="F29" s="33"/>
      <c r="G29" s="33"/>
      <c r="H29" s="33"/>
      <c r="I29" s="33"/>
      <c r="J29" s="33"/>
      <c r="M29" s="33"/>
    </row>
    <row r="30" spans="1:1022" ht="18" customHeight="1" x14ac:dyDescent="0.25">
      <c r="A30" s="7" t="s">
        <v>9</v>
      </c>
      <c r="B30" s="96" t="s">
        <v>261</v>
      </c>
      <c r="C30" s="29" t="s">
        <v>0</v>
      </c>
      <c r="D30" s="7" t="s">
        <v>1</v>
      </c>
      <c r="E30" s="7" t="s">
        <v>2</v>
      </c>
      <c r="F30" s="7" t="s">
        <v>3</v>
      </c>
      <c r="G30" s="7" t="s">
        <v>5</v>
      </c>
      <c r="H30" s="7" t="s">
        <v>7</v>
      </c>
      <c r="I30" s="96" t="s">
        <v>260</v>
      </c>
      <c r="J30" s="96" t="s">
        <v>266</v>
      </c>
      <c r="K30" s="7" t="s">
        <v>262</v>
      </c>
      <c r="L30" s="96" t="s">
        <v>263</v>
      </c>
      <c r="M30" s="7" t="s">
        <v>11</v>
      </c>
    </row>
    <row r="31" spans="1:1022" s="18" customFormat="1" ht="18" customHeight="1" x14ac:dyDescent="0.25">
      <c r="A31" s="11">
        <v>1</v>
      </c>
      <c r="B31" s="11"/>
      <c r="C31" s="46">
        <v>251</v>
      </c>
      <c r="D31" s="38">
        <f>IFERROR((VLOOKUP(C31,INSCRITOS!A:B,2,0)),"")</f>
        <v>104200</v>
      </c>
      <c r="E31" s="38" t="str">
        <f>IFERROR((VLOOKUP(C31,INSCRITOS!A:C,3,0)),"")</f>
        <v>BEN</v>
      </c>
      <c r="F31" s="44" t="str">
        <f>IFERROR((VLOOKUP(C31,INSCRITOS!A:D,4,0)),"")</f>
        <v>Rita Prudencio</v>
      </c>
      <c r="G31" s="38" t="str">
        <f>IFERROR((VLOOKUP(C31,INSCRITOS!A:F,6,0)),"")</f>
        <v>F</v>
      </c>
      <c r="H31" s="44" t="str">
        <f>IFERROR((VLOOKUP(C31,INSCRITOS!A:H,8,0)),"")</f>
        <v>Sport Lisboa e Benfica</v>
      </c>
      <c r="I31" s="110">
        <v>6.2037037037037043E-3</v>
      </c>
      <c r="J31" s="110">
        <v>6.9444444444444447E-4</v>
      </c>
      <c r="K31" s="111">
        <f>IF(J31="","",I31-J31)</f>
        <v>5.5092592592592598E-3</v>
      </c>
      <c r="L31" s="111" t="str">
        <f>IFERROR((VLOOKUP(C31,INSCRITOS!A:I,9,0)),"")</f>
        <v>F</v>
      </c>
      <c r="M31" s="45">
        <v>100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  <c r="IX31" s="15"/>
      <c r="IY31" s="15"/>
      <c r="IZ31" s="15"/>
      <c r="JA31" s="15"/>
      <c r="JB31" s="15"/>
      <c r="JC31" s="15"/>
      <c r="JD31" s="15"/>
      <c r="JE31" s="15"/>
      <c r="JF31" s="15"/>
      <c r="JG31" s="15"/>
      <c r="JH31" s="15"/>
      <c r="JI31" s="15"/>
      <c r="JJ31" s="15"/>
      <c r="JK31" s="15"/>
      <c r="JL31" s="15"/>
      <c r="JM31" s="15"/>
      <c r="JN31" s="15"/>
      <c r="JO31" s="15"/>
      <c r="JP31" s="15"/>
      <c r="JQ31" s="15"/>
      <c r="JR31" s="15"/>
      <c r="JS31" s="15"/>
      <c r="JT31" s="15"/>
      <c r="JU31" s="15"/>
      <c r="JV31" s="15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/>
      <c r="QB31" s="15"/>
      <c r="QC31" s="15"/>
      <c r="QD31" s="15"/>
      <c r="QE31" s="15"/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15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15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15"/>
      <c r="TD31" s="15"/>
      <c r="TE31" s="15"/>
      <c r="TF31" s="15"/>
      <c r="TG31" s="15"/>
      <c r="TH31" s="15"/>
      <c r="TI31" s="15"/>
      <c r="TJ31" s="15"/>
      <c r="TK31" s="15"/>
      <c r="TL31" s="15"/>
      <c r="TM31" s="15"/>
      <c r="TN31" s="15"/>
      <c r="TO31" s="15"/>
      <c r="TP31" s="15"/>
      <c r="TQ31" s="15"/>
      <c r="TR31" s="15"/>
      <c r="TS31" s="15"/>
      <c r="TT31" s="15"/>
      <c r="TU31" s="15"/>
      <c r="TV31" s="15"/>
      <c r="TW31" s="15"/>
      <c r="TX31" s="15"/>
      <c r="TY31" s="15"/>
      <c r="TZ31" s="15"/>
      <c r="UA31" s="15"/>
      <c r="UB31" s="15"/>
      <c r="UC31" s="15"/>
      <c r="UD31" s="15"/>
      <c r="UE31" s="15"/>
      <c r="UF31" s="15"/>
      <c r="UG31" s="15"/>
      <c r="UH31" s="15"/>
      <c r="UI31" s="15"/>
      <c r="UJ31" s="15"/>
      <c r="UK31" s="15"/>
      <c r="UL31" s="15"/>
      <c r="UM31" s="15"/>
      <c r="UN31" s="15"/>
      <c r="UO31" s="15"/>
      <c r="UP31" s="15"/>
      <c r="UQ31" s="15"/>
      <c r="UR31" s="15"/>
      <c r="US31" s="15"/>
      <c r="UT31" s="15"/>
      <c r="UU31" s="15"/>
      <c r="UV31" s="15"/>
      <c r="UW31" s="15"/>
      <c r="UX31" s="15"/>
      <c r="UY31" s="15"/>
      <c r="UZ31" s="15"/>
      <c r="VA31" s="15"/>
      <c r="VB31" s="15"/>
      <c r="VC31" s="15"/>
      <c r="VD31" s="15"/>
      <c r="VE31" s="15"/>
      <c r="VF31" s="15"/>
      <c r="VG31" s="15"/>
      <c r="VH31" s="15"/>
      <c r="VI31" s="15"/>
      <c r="VJ31" s="15"/>
      <c r="VK31" s="15"/>
      <c r="VL31" s="15"/>
      <c r="VM31" s="15"/>
      <c r="VN31" s="15"/>
      <c r="VO31" s="15"/>
      <c r="VP31" s="15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  <c r="WR31" s="15"/>
      <c r="WS31" s="15"/>
      <c r="WT31" s="15"/>
      <c r="WU31" s="15"/>
      <c r="WV31" s="15"/>
      <c r="WW31" s="15"/>
      <c r="WX31" s="15"/>
      <c r="WY31" s="15"/>
      <c r="WZ31" s="15"/>
      <c r="XA31" s="15"/>
      <c r="XB31" s="15"/>
      <c r="XC31" s="15"/>
      <c r="XD31" s="15"/>
      <c r="XE31" s="15"/>
      <c r="XF31" s="15"/>
      <c r="XG31" s="15"/>
      <c r="XH31" s="15"/>
      <c r="XI31" s="15"/>
      <c r="XJ31" s="15"/>
      <c r="XK31" s="15"/>
      <c r="XL31" s="15"/>
      <c r="XM31" s="15"/>
      <c r="XN31" s="15"/>
      <c r="XO31" s="15"/>
      <c r="XP31" s="15"/>
      <c r="XQ31" s="15"/>
      <c r="XR31" s="15"/>
      <c r="XS31" s="15"/>
      <c r="XT31" s="15"/>
      <c r="XU31" s="15"/>
      <c r="XV31" s="15"/>
      <c r="XW31" s="15"/>
      <c r="XX31" s="15"/>
      <c r="XY31" s="15"/>
      <c r="XZ31" s="15"/>
      <c r="YA31" s="15"/>
      <c r="YB31" s="15"/>
      <c r="YC31" s="15"/>
      <c r="YD31" s="15"/>
      <c r="YE31" s="15"/>
      <c r="YF31" s="15"/>
      <c r="YG31" s="15"/>
      <c r="YH31" s="15"/>
      <c r="YI31" s="15"/>
      <c r="YJ31" s="15"/>
      <c r="YK31" s="15"/>
      <c r="YL31" s="15"/>
      <c r="YM31" s="15"/>
      <c r="YN31" s="15"/>
      <c r="YO31" s="15"/>
      <c r="YP31" s="15"/>
      <c r="YQ31" s="15"/>
      <c r="YR31" s="15"/>
      <c r="YS31" s="15"/>
      <c r="YT31" s="15"/>
      <c r="YU31" s="15"/>
      <c r="YV31" s="15"/>
      <c r="YW31" s="15"/>
      <c r="YX31" s="15"/>
      <c r="YY31" s="15"/>
      <c r="YZ31" s="15"/>
      <c r="ZA31" s="15"/>
      <c r="ZB31" s="15"/>
      <c r="ZC31" s="15"/>
      <c r="ZD31" s="15"/>
      <c r="ZE31" s="15"/>
      <c r="ZF31" s="15"/>
      <c r="ZG31" s="15"/>
      <c r="ZH31" s="15"/>
      <c r="ZI31" s="15"/>
      <c r="ZJ31" s="15"/>
      <c r="ZK31" s="15"/>
      <c r="ZL31" s="15"/>
      <c r="ZM31" s="15"/>
      <c r="ZN31" s="15"/>
      <c r="ZO31" s="15"/>
      <c r="ZP31" s="15"/>
      <c r="ZQ31" s="15"/>
      <c r="ZR31" s="15"/>
      <c r="ZS31" s="15"/>
      <c r="ZT31" s="15"/>
      <c r="ZU31" s="15"/>
      <c r="ZV31" s="15"/>
      <c r="ZW31" s="15"/>
      <c r="ZX31" s="15"/>
      <c r="ZY31" s="15"/>
      <c r="ZZ31" s="15"/>
      <c r="AAA31" s="15"/>
      <c r="AAB31" s="15"/>
      <c r="AAC31" s="15"/>
      <c r="AAD31" s="15"/>
      <c r="AAE31" s="15"/>
      <c r="AAF31" s="15"/>
      <c r="AAG31" s="15"/>
      <c r="AAH31" s="15"/>
      <c r="AAI31" s="15"/>
      <c r="AAJ31" s="15"/>
      <c r="AAK31" s="15"/>
      <c r="AAL31" s="15"/>
      <c r="AAM31" s="15"/>
      <c r="AAN31" s="15"/>
      <c r="AAO31" s="15"/>
      <c r="AAP31" s="15"/>
      <c r="AAQ31" s="15"/>
      <c r="AAR31" s="15"/>
      <c r="AAS31" s="15"/>
      <c r="AAT31" s="15"/>
      <c r="AAU31" s="15"/>
      <c r="AAV31" s="15"/>
      <c r="AAW31" s="15"/>
      <c r="AAX31" s="15"/>
      <c r="AAY31" s="15"/>
      <c r="AAZ31" s="15"/>
      <c r="ABA31" s="15"/>
      <c r="ABB31" s="15"/>
      <c r="ABC31" s="15"/>
      <c r="ABD31" s="15"/>
      <c r="ABE31" s="15"/>
      <c r="ABF31" s="15"/>
      <c r="ABG31" s="15"/>
      <c r="ABH31" s="15"/>
      <c r="ABI31" s="15"/>
      <c r="ABJ31" s="15"/>
      <c r="ABK31" s="15"/>
      <c r="ABL31" s="15"/>
      <c r="ABM31" s="15"/>
      <c r="ABN31" s="15"/>
      <c r="ABO31" s="15"/>
      <c r="ABP31" s="15"/>
      <c r="ABQ31" s="15"/>
      <c r="ABR31" s="15"/>
      <c r="ABS31" s="15"/>
      <c r="ABT31" s="15"/>
      <c r="ABU31" s="15"/>
      <c r="ABV31" s="15"/>
      <c r="ABW31" s="15"/>
      <c r="ABX31" s="15"/>
      <c r="ABY31" s="15"/>
      <c r="ABZ31" s="15"/>
      <c r="ACA31" s="15"/>
      <c r="ACB31" s="15"/>
      <c r="ACC31" s="15"/>
      <c r="ACD31" s="15"/>
      <c r="ACE31" s="15"/>
      <c r="ACF31" s="15"/>
      <c r="ACG31" s="15"/>
      <c r="ACH31" s="15"/>
      <c r="ACI31" s="15"/>
      <c r="ACJ31" s="15"/>
      <c r="ACK31" s="15"/>
      <c r="ACL31" s="15"/>
      <c r="ACM31" s="15"/>
      <c r="ACN31" s="15"/>
      <c r="ACO31" s="15"/>
      <c r="ACP31" s="15"/>
      <c r="ACQ31" s="15"/>
      <c r="ACR31" s="15"/>
      <c r="ACS31" s="15"/>
      <c r="ACT31" s="15"/>
      <c r="ACU31" s="15"/>
      <c r="ACV31" s="15"/>
      <c r="ACW31" s="15"/>
      <c r="ACX31" s="15"/>
      <c r="ACY31" s="15"/>
      <c r="ACZ31" s="15"/>
      <c r="ADA31" s="15"/>
      <c r="ADB31" s="15"/>
      <c r="ADC31" s="15"/>
      <c r="ADD31" s="15"/>
      <c r="ADE31" s="15"/>
      <c r="ADF31" s="15"/>
      <c r="ADG31" s="15"/>
      <c r="ADH31" s="15"/>
      <c r="ADI31" s="15"/>
      <c r="ADJ31" s="15"/>
      <c r="ADK31" s="15"/>
      <c r="ADL31" s="15"/>
      <c r="ADM31" s="15"/>
      <c r="ADN31" s="15"/>
      <c r="ADO31" s="15"/>
      <c r="ADP31" s="15"/>
      <c r="ADQ31" s="15"/>
      <c r="ADR31" s="15"/>
      <c r="ADS31" s="15"/>
      <c r="ADT31" s="15"/>
      <c r="ADU31" s="15"/>
      <c r="ADV31" s="15"/>
      <c r="ADW31" s="15"/>
      <c r="ADX31" s="15"/>
      <c r="ADY31" s="15"/>
      <c r="ADZ31" s="15"/>
      <c r="AEA31" s="15"/>
      <c r="AEB31" s="15"/>
      <c r="AEC31" s="15"/>
      <c r="AED31" s="15"/>
      <c r="AEE31" s="15"/>
      <c r="AEF31" s="15"/>
      <c r="AEG31" s="15"/>
      <c r="AEH31" s="15"/>
      <c r="AEI31" s="15"/>
      <c r="AEJ31" s="15"/>
      <c r="AEK31" s="15"/>
      <c r="AEL31" s="15"/>
      <c r="AEM31" s="15"/>
      <c r="AEN31" s="15"/>
      <c r="AEO31" s="15"/>
      <c r="AEP31" s="15"/>
      <c r="AEQ31" s="15"/>
      <c r="AER31" s="15"/>
      <c r="AES31" s="15"/>
      <c r="AET31" s="15"/>
      <c r="AEU31" s="15"/>
      <c r="AEV31" s="15"/>
      <c r="AEW31" s="15"/>
      <c r="AEX31" s="15"/>
      <c r="AEY31" s="15"/>
      <c r="AEZ31" s="15"/>
      <c r="AFA31" s="15"/>
      <c r="AFB31" s="15"/>
      <c r="AFC31" s="15"/>
      <c r="AFD31" s="15"/>
      <c r="AFE31" s="15"/>
      <c r="AFF31" s="15"/>
      <c r="AFG31" s="15"/>
      <c r="AFH31" s="15"/>
      <c r="AFI31" s="15"/>
      <c r="AFJ31" s="15"/>
      <c r="AFK31" s="15"/>
      <c r="AFL31" s="15"/>
      <c r="AFM31" s="15"/>
      <c r="AFN31" s="15"/>
      <c r="AFO31" s="15"/>
      <c r="AFP31" s="15"/>
      <c r="AFQ31" s="15"/>
      <c r="AFR31" s="15"/>
      <c r="AFS31" s="15"/>
      <c r="AFT31" s="15"/>
      <c r="AFU31" s="15"/>
      <c r="AFV31" s="15"/>
      <c r="AFW31" s="15"/>
      <c r="AFX31" s="15"/>
      <c r="AFY31" s="15"/>
      <c r="AFZ31" s="15"/>
      <c r="AGA31" s="15"/>
      <c r="AGB31" s="15"/>
      <c r="AGC31" s="15"/>
      <c r="AGD31" s="15"/>
      <c r="AGE31" s="15"/>
      <c r="AGF31" s="15"/>
      <c r="AGG31" s="15"/>
      <c r="AGH31" s="15"/>
      <c r="AGI31" s="15"/>
      <c r="AGJ31" s="15"/>
      <c r="AGK31" s="15"/>
      <c r="AGL31" s="15"/>
      <c r="AGM31" s="15"/>
      <c r="AGN31" s="15"/>
      <c r="AGO31" s="15"/>
      <c r="AGP31" s="15"/>
      <c r="AGQ31" s="15"/>
      <c r="AGR31" s="15"/>
      <c r="AGS31" s="15"/>
      <c r="AGT31" s="15"/>
      <c r="AGU31" s="15"/>
      <c r="AGV31" s="15"/>
      <c r="AGW31" s="15"/>
      <c r="AGX31" s="15"/>
      <c r="AGY31" s="15"/>
      <c r="AGZ31" s="15"/>
      <c r="AHA31" s="15"/>
      <c r="AHB31" s="15"/>
      <c r="AHC31" s="15"/>
      <c r="AHD31" s="15"/>
      <c r="AHE31" s="15"/>
      <c r="AHF31" s="15"/>
      <c r="AHG31" s="15"/>
      <c r="AHH31" s="15"/>
      <c r="AHI31" s="15"/>
      <c r="AHJ31" s="15"/>
      <c r="AHK31" s="15"/>
      <c r="AHL31" s="15"/>
      <c r="AHM31" s="15"/>
      <c r="AHN31" s="15"/>
      <c r="AHO31" s="15"/>
      <c r="AHP31" s="15"/>
      <c r="AHQ31" s="15"/>
      <c r="AHR31" s="15"/>
      <c r="AHS31" s="15"/>
      <c r="AHT31" s="15"/>
      <c r="AHU31" s="15"/>
      <c r="AHV31" s="15"/>
      <c r="AHW31" s="15"/>
      <c r="AHX31" s="15"/>
      <c r="AHY31" s="15"/>
      <c r="AHZ31" s="15"/>
      <c r="AIA31" s="15"/>
      <c r="AIB31" s="15"/>
      <c r="AIC31" s="15"/>
      <c r="AID31" s="15"/>
      <c r="AIE31" s="15"/>
      <c r="AIF31" s="15"/>
      <c r="AIG31" s="15"/>
      <c r="AIH31" s="15"/>
      <c r="AII31" s="15"/>
      <c r="AIJ31" s="15"/>
      <c r="AIK31" s="15"/>
      <c r="AIL31" s="15"/>
      <c r="AIM31" s="15"/>
      <c r="AIN31" s="15"/>
      <c r="AIO31" s="15"/>
      <c r="AIP31" s="15"/>
      <c r="AIQ31" s="15"/>
      <c r="AIR31" s="15"/>
      <c r="AIS31" s="15"/>
      <c r="AIT31" s="15"/>
      <c r="AIU31" s="15"/>
      <c r="AIV31" s="15"/>
      <c r="AIW31" s="15"/>
      <c r="AIX31" s="15"/>
      <c r="AIY31" s="15"/>
      <c r="AIZ31" s="15"/>
      <c r="AJA31" s="15"/>
      <c r="AJB31" s="15"/>
      <c r="AJC31" s="15"/>
      <c r="AJD31" s="15"/>
      <c r="AJE31" s="15"/>
      <c r="AJF31" s="15"/>
      <c r="AJG31" s="15"/>
      <c r="AJH31" s="15"/>
      <c r="AJI31" s="15"/>
      <c r="AJJ31" s="15"/>
      <c r="AJK31" s="15"/>
      <c r="AJL31" s="15"/>
      <c r="AJM31" s="15"/>
      <c r="AJN31" s="15"/>
      <c r="AJO31" s="15"/>
      <c r="AJP31" s="15"/>
      <c r="AJQ31" s="15"/>
      <c r="AJR31" s="15"/>
      <c r="AJS31" s="15"/>
      <c r="AJT31" s="15"/>
      <c r="AJU31" s="15"/>
      <c r="AJV31" s="15"/>
      <c r="AJW31" s="15"/>
      <c r="AJX31" s="15"/>
      <c r="AJY31" s="15"/>
      <c r="AJZ31" s="15"/>
      <c r="AKA31" s="15"/>
      <c r="AKB31" s="15"/>
      <c r="AKC31" s="15"/>
      <c r="AKD31" s="15"/>
      <c r="AKE31" s="15"/>
      <c r="AKF31" s="15"/>
      <c r="AKG31" s="15"/>
      <c r="AKH31" s="15"/>
      <c r="AKI31" s="15"/>
      <c r="AKJ31" s="15"/>
      <c r="AKK31" s="15"/>
      <c r="AKL31" s="15"/>
      <c r="AKM31" s="15"/>
      <c r="AKN31" s="15"/>
      <c r="AKO31" s="15"/>
      <c r="AKP31" s="15"/>
      <c r="AKQ31" s="15"/>
      <c r="AKR31" s="15"/>
      <c r="AKS31" s="15"/>
      <c r="AKT31" s="15"/>
      <c r="AKU31" s="15"/>
      <c r="AKV31" s="15"/>
      <c r="AKW31" s="15"/>
      <c r="AKX31" s="15"/>
      <c r="AKY31" s="15"/>
      <c r="AKZ31" s="15"/>
      <c r="ALA31" s="15"/>
      <c r="ALB31" s="15"/>
      <c r="ALC31" s="15"/>
      <c r="ALD31" s="15"/>
      <c r="ALE31" s="15"/>
      <c r="ALF31" s="15"/>
      <c r="ALG31" s="15"/>
      <c r="ALH31" s="15"/>
      <c r="ALI31" s="15"/>
      <c r="ALJ31" s="15"/>
      <c r="ALK31" s="15"/>
      <c r="ALL31" s="15"/>
      <c r="ALM31" s="15"/>
      <c r="ALN31" s="15"/>
      <c r="ALO31" s="15"/>
      <c r="ALP31" s="15"/>
      <c r="ALQ31" s="15"/>
      <c r="ALR31" s="15"/>
      <c r="ALS31" s="15"/>
      <c r="ALT31" s="15"/>
      <c r="ALU31" s="15"/>
      <c r="ALV31" s="15"/>
      <c r="ALW31" s="15"/>
      <c r="ALX31" s="15"/>
      <c r="ALY31" s="15"/>
      <c r="ALZ31" s="15"/>
      <c r="AMA31" s="15"/>
      <c r="AMB31" s="15"/>
      <c r="AMC31" s="15"/>
      <c r="AMD31" s="15"/>
      <c r="AME31" s="15"/>
      <c r="AMF31" s="15"/>
      <c r="AMG31" s="15"/>
      <c r="AMH31" s="15"/>
    </row>
    <row r="32" spans="1:1022" s="18" customFormat="1" ht="18" customHeight="1" x14ac:dyDescent="0.25">
      <c r="A32" s="11">
        <v>2</v>
      </c>
      <c r="B32" s="11"/>
      <c r="C32" s="46">
        <v>760</v>
      </c>
      <c r="D32" s="38">
        <f>IFERROR((VLOOKUP(C32,INSCRITOS!A:B,2,0)),"")</f>
        <v>105187</v>
      </c>
      <c r="E32" s="38" t="str">
        <f>IFERROR((VLOOKUP(C32,INSCRITOS!A:C,3,0)),"")</f>
        <v>BEN</v>
      </c>
      <c r="F32" s="44" t="str">
        <f>IFERROR((VLOOKUP(C32,INSCRITOS!A:D,4,0)),"")</f>
        <v>Sofia Margarido</v>
      </c>
      <c r="G32" s="38" t="str">
        <f>IFERROR((VLOOKUP(C32,INSCRITOS!A:F,6,0)),"")</f>
        <v>F</v>
      </c>
      <c r="H32" s="44" t="str">
        <f>IFERROR((VLOOKUP(C32,INSCRITOS!A:H,8,0)),"")</f>
        <v>Sport Lisboa e Benfica</v>
      </c>
      <c r="I32" s="110">
        <v>6.3194444444444444E-3</v>
      </c>
      <c r="J32" s="110">
        <v>6.9444444444444447E-4</v>
      </c>
      <c r="K32" s="111">
        <f t="shared" ref="K32:K40" si="2">IF(J32="","",I32-J32)</f>
        <v>5.6249999999999998E-3</v>
      </c>
      <c r="L32" s="111" t="str">
        <f>IFERROR((VLOOKUP(C32,INSCRITOS!A:I,9,0)),"")</f>
        <v>F</v>
      </c>
      <c r="M32" s="45">
        <v>99</v>
      </c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  <c r="ALM32" s="15"/>
      <c r="ALN32" s="15"/>
      <c r="ALO32" s="15"/>
      <c r="ALP32" s="15"/>
      <c r="ALQ32" s="15"/>
      <c r="ALR32" s="15"/>
      <c r="ALS32" s="15"/>
      <c r="ALT32" s="15"/>
      <c r="ALU32" s="15"/>
      <c r="ALV32" s="15"/>
      <c r="ALW32" s="15"/>
      <c r="ALX32" s="15"/>
      <c r="ALY32" s="15"/>
      <c r="ALZ32" s="15"/>
      <c r="AMA32" s="15"/>
      <c r="AMB32" s="15"/>
      <c r="AMC32" s="15"/>
      <c r="AMD32" s="15"/>
      <c r="AME32" s="15"/>
      <c r="AMF32" s="15"/>
      <c r="AMG32" s="15"/>
      <c r="AMH32" s="15"/>
    </row>
    <row r="33" spans="1:1022" s="18" customFormat="1" ht="18" customHeight="1" x14ac:dyDescent="0.25">
      <c r="A33" s="11">
        <v>3</v>
      </c>
      <c r="B33" s="11"/>
      <c r="C33" s="46">
        <v>484</v>
      </c>
      <c r="D33" s="38">
        <f>IFERROR((VLOOKUP(C33,INSCRITOS!A:B,2,0)),"")</f>
        <v>105068</v>
      </c>
      <c r="E33" s="38" t="str">
        <f>IFERROR((VLOOKUP(C33,INSCRITOS!A:C,3,0)),"")</f>
        <v>BEN</v>
      </c>
      <c r="F33" s="44" t="str">
        <f>IFERROR((VLOOKUP(C33,INSCRITOS!A:D,4,0)),"")</f>
        <v>Lara Santos</v>
      </c>
      <c r="G33" s="38" t="str">
        <f>IFERROR((VLOOKUP(C33,INSCRITOS!A:F,6,0)),"")</f>
        <v>F</v>
      </c>
      <c r="H33" s="44" t="str">
        <f>IFERROR((VLOOKUP(C33,INSCRITOS!A:H,8,0)),"")</f>
        <v>Alhandra Sporting Club</v>
      </c>
      <c r="I33" s="110">
        <v>6.4814814814814813E-3</v>
      </c>
      <c r="J33" s="110">
        <v>6.9444444444444447E-4</v>
      </c>
      <c r="K33" s="111">
        <f t="shared" si="2"/>
        <v>5.7870370370370367E-3</v>
      </c>
      <c r="L33" s="111" t="str">
        <f>IFERROR((VLOOKUP(C33,INSCRITOS!A:I,9,0)),"")</f>
        <v>F</v>
      </c>
      <c r="M33" s="45">
        <v>98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</row>
    <row r="34" spans="1:1022" s="18" customFormat="1" ht="18" customHeight="1" x14ac:dyDescent="0.25">
      <c r="A34" s="11">
        <v>4</v>
      </c>
      <c r="B34" s="11"/>
      <c r="C34" s="46">
        <v>561</v>
      </c>
      <c r="D34" s="38">
        <f>IFERROR((VLOOKUP(C34,INSCRITOS!A:B,2,0)),"")</f>
        <v>104447</v>
      </c>
      <c r="E34" s="38" t="str">
        <f>IFERROR((VLOOKUP(C34,INSCRITOS!A:C,3,0)),"")</f>
        <v>BEN</v>
      </c>
      <c r="F34" s="44" t="str">
        <f>IFERROR((VLOOKUP(C34,INSCRITOS!A:D,4,0)),"")</f>
        <v>Catarina Silva</v>
      </c>
      <c r="G34" s="38" t="str">
        <f>IFERROR((VLOOKUP(C34,INSCRITOS!A:F,6,0)),"")</f>
        <v>F</v>
      </c>
      <c r="H34" s="44" t="str">
        <f>IFERROR((VLOOKUP(C34,INSCRITOS!A:H,8,0)),"")</f>
        <v>SFRAA TRIATLO</v>
      </c>
      <c r="I34" s="110">
        <v>6.6319444444444446E-3</v>
      </c>
      <c r="J34" s="110">
        <v>6.9444444444444447E-4</v>
      </c>
      <c r="K34" s="111">
        <f t="shared" si="2"/>
        <v>5.9375000000000001E-3</v>
      </c>
      <c r="L34" s="111" t="str">
        <f>IFERROR((VLOOKUP(C34,INSCRITOS!A:I,9,0)),"")</f>
        <v>F</v>
      </c>
      <c r="M34" s="45">
        <v>97</v>
      </c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  <c r="AMG34" s="15"/>
      <c r="AMH34" s="15"/>
    </row>
    <row r="35" spans="1:1022" s="18" customFormat="1" ht="18" customHeight="1" x14ac:dyDescent="0.25">
      <c r="A35" s="11">
        <v>5</v>
      </c>
      <c r="B35" s="11"/>
      <c r="C35" s="46">
        <v>1035</v>
      </c>
      <c r="D35" s="38">
        <f>IFERROR((VLOOKUP(C35,INSCRITOS!A:B,2,0)),"")</f>
        <v>105703</v>
      </c>
      <c r="E35" s="38" t="str">
        <f>IFERROR((VLOOKUP(C35,INSCRITOS!A:C,3,0)),"")</f>
        <v>BEN</v>
      </c>
      <c r="F35" s="44" t="str">
        <f>IFERROR((VLOOKUP(C35,INSCRITOS!A:D,4,0)),"")</f>
        <v>Leonor Santos</v>
      </c>
      <c r="G35" s="38" t="str">
        <f>IFERROR((VLOOKUP(C35,INSCRITOS!A:F,6,0)),"")</f>
        <v>F</v>
      </c>
      <c r="H35" s="44" t="str">
        <f>IFERROR((VLOOKUP(C35,INSCRITOS!A:H,8,0)),"")</f>
        <v>SFRAA TRIATLO</v>
      </c>
      <c r="I35" s="110">
        <v>6.9097222222222225E-3</v>
      </c>
      <c r="J35" s="110">
        <v>6.9444444444444447E-4</v>
      </c>
      <c r="K35" s="111">
        <f t="shared" si="2"/>
        <v>6.2152777777777779E-3</v>
      </c>
      <c r="L35" s="111" t="str">
        <f>IFERROR((VLOOKUP(C35,INSCRITOS!A:I,9,0)),"")</f>
        <v>F</v>
      </c>
      <c r="M35" s="45">
        <v>96</v>
      </c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  <c r="AMH35" s="15"/>
    </row>
    <row r="36" spans="1:1022" s="18" customFormat="1" ht="18" customHeight="1" x14ac:dyDescent="0.25">
      <c r="A36" s="11">
        <v>6</v>
      </c>
      <c r="B36" s="11"/>
      <c r="C36" s="46">
        <v>817</v>
      </c>
      <c r="D36" s="38">
        <f>IFERROR((VLOOKUP(C36,INSCRITOS!A:B,2,0)),"")</f>
        <v>103895</v>
      </c>
      <c r="E36" s="38" t="str">
        <f>IFERROR((VLOOKUP(C36,INSCRITOS!A:C,3,0)),"")</f>
        <v>BEN</v>
      </c>
      <c r="F36" s="44" t="str">
        <f>IFERROR((VLOOKUP(C36,INSCRITOS!A:D,4,0)),"")</f>
        <v xml:space="preserve">Leonor Cardeira </v>
      </c>
      <c r="G36" s="38" t="str">
        <f>IFERROR((VLOOKUP(C36,INSCRITOS!A:F,6,0)),"")</f>
        <v>F</v>
      </c>
      <c r="H36" s="44" t="str">
        <f>IFERROR((VLOOKUP(C36,INSCRITOS!A:H,8,0)),"")</f>
        <v>Alhandra Sporting Club</v>
      </c>
      <c r="I36" s="110">
        <v>6.9328703703703696E-3</v>
      </c>
      <c r="J36" s="110">
        <v>6.9444444444444447E-4</v>
      </c>
      <c r="K36" s="111">
        <f t="shared" si="2"/>
        <v>6.238425925925925E-3</v>
      </c>
      <c r="L36" s="111" t="str">
        <f>IFERROR((VLOOKUP(C36,INSCRITOS!A:I,9,0)),"")</f>
        <v>F</v>
      </c>
      <c r="M36" s="45">
        <v>95</v>
      </c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  <c r="AMG36" s="15"/>
      <c r="AMH36" s="15"/>
    </row>
    <row r="37" spans="1:1022" s="18" customFormat="1" ht="18" customHeight="1" x14ac:dyDescent="0.25">
      <c r="A37" s="11">
        <v>7</v>
      </c>
      <c r="B37" s="11"/>
      <c r="C37" s="46">
        <v>50</v>
      </c>
      <c r="D37" s="38">
        <f>IFERROR((VLOOKUP(C37,INSCRITOS!A:B,2,0)),"")</f>
        <v>104126</v>
      </c>
      <c r="E37" s="38" t="str">
        <f>IFERROR((VLOOKUP(C37,INSCRITOS!A:C,3,0)),"")</f>
        <v>BEN</v>
      </c>
      <c r="F37" s="44" t="str">
        <f>IFERROR((VLOOKUP(C37,INSCRITOS!A:D,4,0)),"")</f>
        <v>Carolina Matos</v>
      </c>
      <c r="G37" s="38" t="str">
        <f>IFERROR((VLOOKUP(C37,INSCRITOS!A:F,6,0)),"")</f>
        <v>F</v>
      </c>
      <c r="H37" s="44" t="str">
        <f>IFERROR((VLOOKUP(C37,INSCRITOS!A:H,8,0)),"")</f>
        <v>Alhandra Sporting Club</v>
      </c>
      <c r="I37" s="110">
        <v>6.9907407407407409E-3</v>
      </c>
      <c r="J37" s="110">
        <v>6.9444444444444447E-4</v>
      </c>
      <c r="K37" s="111">
        <f t="shared" si="2"/>
        <v>6.2962962962962964E-3</v>
      </c>
      <c r="L37" s="111" t="str">
        <f>IFERROR((VLOOKUP(C37,INSCRITOS!A:I,9,0)),"")</f>
        <v>F</v>
      </c>
      <c r="M37" s="45">
        <v>94</v>
      </c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  <c r="AMG37" s="15"/>
      <c r="AMH37" s="15"/>
    </row>
    <row r="38" spans="1:1022" s="18" customFormat="1" ht="18" customHeight="1" x14ac:dyDescent="0.25">
      <c r="A38" s="11">
        <v>8</v>
      </c>
      <c r="B38" s="11"/>
      <c r="C38" s="46">
        <v>1229</v>
      </c>
      <c r="D38" s="38">
        <f>IFERROR((VLOOKUP(C38,INSCRITOS!A:B,2,0)),"")</f>
        <v>106104</v>
      </c>
      <c r="E38" s="38" t="str">
        <f>IFERROR((VLOOKUP(C38,INSCRITOS!A:C,3,0)),"")</f>
        <v>BEN</v>
      </c>
      <c r="F38" s="44" t="str">
        <f>IFERROR((VLOOKUP(C38,INSCRITOS!A:D,4,0)),"")</f>
        <v xml:space="preserve">Leonor Vaz </v>
      </c>
      <c r="G38" s="38" t="str">
        <f>IFERROR((VLOOKUP(C38,INSCRITOS!A:F,6,0)),"")</f>
        <v>F</v>
      </c>
      <c r="H38" s="44" t="str">
        <f>IFERROR((VLOOKUP(C38,INSCRITOS!A:H,8,0)),"")</f>
        <v>Alhandra Sporting Club</v>
      </c>
      <c r="I38" s="110">
        <v>7.2453703703703708E-3</v>
      </c>
      <c r="J38" s="110">
        <v>6.9444444444444447E-4</v>
      </c>
      <c r="K38" s="111">
        <f t="shared" si="2"/>
        <v>6.5509259259259262E-3</v>
      </c>
      <c r="L38" s="111" t="str">
        <f>IFERROR((VLOOKUP(C38,INSCRITOS!A:I,9,0)),"")</f>
        <v>F</v>
      </c>
      <c r="M38" s="45">
        <v>93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  <c r="AMH38" s="15"/>
    </row>
    <row r="39" spans="1:1022" s="18" customFormat="1" ht="18" customHeight="1" x14ac:dyDescent="0.25">
      <c r="A39" s="11">
        <v>9</v>
      </c>
      <c r="B39" s="11"/>
      <c r="C39" s="46">
        <v>313</v>
      </c>
      <c r="D39" s="38">
        <f>IFERROR((VLOOKUP(C39,INSCRITOS!A:B,2,0)),"")</f>
        <v>104488</v>
      </c>
      <c r="E39" s="38" t="str">
        <f>IFERROR((VLOOKUP(C39,INSCRITOS!A:C,3,0)),"")</f>
        <v>BEN</v>
      </c>
      <c r="F39" s="44" t="str">
        <f>IFERROR((VLOOKUP(C39,INSCRITOS!A:D,4,0)),"")</f>
        <v>Vânia Pereira Crispim</v>
      </c>
      <c r="G39" s="38" t="str">
        <f>IFERROR((VLOOKUP(C39,INSCRITOS!A:F,6,0)),"")</f>
        <v>F</v>
      </c>
      <c r="H39" s="44" t="str">
        <f>IFERROR((VLOOKUP(C39,INSCRITOS!A:H,8,0)),"")</f>
        <v>Sport Lisboa e Benfica</v>
      </c>
      <c r="I39" s="110">
        <v>7.5000000000000006E-3</v>
      </c>
      <c r="J39" s="110">
        <v>6.9444444444444447E-4</v>
      </c>
      <c r="K39" s="111">
        <f t="shared" si="2"/>
        <v>6.805555555555556E-3</v>
      </c>
      <c r="L39" s="111" t="str">
        <f>IFERROR((VLOOKUP(C39,INSCRITOS!A:I,9,0)),"")</f>
        <v>F</v>
      </c>
      <c r="M39" s="45">
        <v>92</v>
      </c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  <c r="AMG39" s="15"/>
      <c r="AMH39" s="15"/>
    </row>
    <row r="40" spans="1:1022" s="18" customFormat="1" ht="18" customHeight="1" x14ac:dyDescent="0.25">
      <c r="A40" s="11">
        <v>10</v>
      </c>
      <c r="B40" s="11"/>
      <c r="C40" s="46">
        <v>1125</v>
      </c>
      <c r="D40" s="38">
        <f>IFERROR((VLOOKUP(C40,INSCRITOS!A:B,2,0)),"")</f>
        <v>105930</v>
      </c>
      <c r="E40" s="38" t="str">
        <f>IFERROR((VLOOKUP(C40,INSCRITOS!A:C,3,0)),"")</f>
        <v>BEN</v>
      </c>
      <c r="F40" s="44" t="str">
        <f>IFERROR((VLOOKUP(C40,INSCRITOS!A:D,4,0)),"")</f>
        <v>Inês Agrela</v>
      </c>
      <c r="G40" s="38" t="str">
        <f>IFERROR((VLOOKUP(C40,INSCRITOS!A:F,6,0)),"")</f>
        <v>F</v>
      </c>
      <c r="H40" s="44" t="str">
        <f>IFERROR((VLOOKUP(C40,INSCRITOS!A:H,8,0)),"")</f>
        <v>Clube de Natação da Amadora</v>
      </c>
      <c r="I40" s="110">
        <v>7.8935185185185185E-3</v>
      </c>
      <c r="J40" s="110">
        <v>6.9444444444444447E-4</v>
      </c>
      <c r="K40" s="112">
        <f t="shared" si="2"/>
        <v>7.1990740740740739E-3</v>
      </c>
      <c r="L40" s="112" t="str">
        <f>IFERROR((VLOOKUP(C40,INSCRITOS!A:I,9,0)),"")</f>
        <v>F</v>
      </c>
      <c r="M40" s="45">
        <v>91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  <c r="AMH40" s="15"/>
    </row>
    <row r="41" spans="1:1022" s="18" customFormat="1" ht="18" customHeight="1" x14ac:dyDescent="0.25">
      <c r="A41" s="26"/>
      <c r="B41" s="26"/>
      <c r="C41" s="31"/>
      <c r="D41" s="5"/>
      <c r="E41" s="5"/>
      <c r="F41" s="9"/>
      <c r="G41" s="5"/>
      <c r="H41" s="9"/>
      <c r="I41" s="27"/>
      <c r="J41" s="27"/>
      <c r="K41" s="14"/>
      <c r="L41" s="14"/>
      <c r="M41" s="27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  <c r="AMG41" s="15"/>
      <c r="AMH41" s="15"/>
    </row>
    <row r="42" spans="1:1022" ht="18" customHeight="1" x14ac:dyDescent="0.25">
      <c r="A42" s="5"/>
      <c r="B42" s="5"/>
      <c r="D42" s="5"/>
      <c r="E42" s="5"/>
      <c r="G42" s="5"/>
    </row>
    <row r="43" spans="1:1022" ht="18" customHeight="1" x14ac:dyDescent="0.25">
      <c r="A43" s="33" t="s">
        <v>13</v>
      </c>
      <c r="B43" s="33"/>
      <c r="C43" s="33"/>
      <c r="D43" s="33"/>
      <c r="E43" s="33"/>
      <c r="F43" s="33"/>
      <c r="G43" s="33"/>
      <c r="H43" s="33"/>
      <c r="I43" s="33"/>
      <c r="J43" s="33"/>
      <c r="M43" s="33"/>
    </row>
    <row r="44" spans="1:1022" s="9" customFormat="1" ht="18" customHeight="1" x14ac:dyDescent="0.25">
      <c r="A44" s="7" t="s">
        <v>9</v>
      </c>
      <c r="B44" s="96" t="s">
        <v>261</v>
      </c>
      <c r="C44" s="29" t="s">
        <v>0</v>
      </c>
      <c r="D44" s="7" t="s">
        <v>1</v>
      </c>
      <c r="E44" s="7" t="s">
        <v>2</v>
      </c>
      <c r="F44" s="7" t="s">
        <v>3</v>
      </c>
      <c r="G44" s="7" t="s">
        <v>5</v>
      </c>
      <c r="H44" s="7" t="s">
        <v>7</v>
      </c>
      <c r="I44" s="96" t="s">
        <v>260</v>
      </c>
      <c r="J44" s="96" t="s">
        <v>266</v>
      </c>
      <c r="K44" s="7" t="s">
        <v>262</v>
      </c>
      <c r="L44" s="96" t="s">
        <v>263</v>
      </c>
      <c r="M44" s="7" t="s">
        <v>11</v>
      </c>
    </row>
    <row r="45" spans="1:1022" s="9" customFormat="1" ht="18" customHeight="1" x14ac:dyDescent="0.25">
      <c r="A45" s="3">
        <v>1</v>
      </c>
      <c r="B45" s="3">
        <v>1</v>
      </c>
      <c r="C45" s="46">
        <v>237</v>
      </c>
      <c r="D45" s="38">
        <f>IFERROR((VLOOKUP(C45,INSCRITOS!A:B,2,0)),"")</f>
        <v>102622</v>
      </c>
      <c r="E45" s="38" t="str">
        <f>IFERROR((VLOOKUP(C45,INSCRITOS!A:C,3,0)),"")</f>
        <v>INF</v>
      </c>
      <c r="F45" s="44" t="str">
        <f>IFERROR((VLOOKUP(C45,INSCRITOS!A:D,4,0)),"")</f>
        <v>Tomás Barrocas</v>
      </c>
      <c r="G45" s="38" t="str">
        <f>IFERROR((VLOOKUP(C45,INSCRITOS!A:F,6,0)),"")</f>
        <v>M</v>
      </c>
      <c r="H45" s="44" t="str">
        <f>IFERROR((VLOOKUP(C45,INSCRITOS!A:H,8,0)),"")</f>
        <v>Alhandra Sporting Club</v>
      </c>
      <c r="I45" s="110">
        <v>7.2337962962962963E-3</v>
      </c>
      <c r="J45" s="110">
        <f>IF(B45="","",_xlfn.IFS(B45=1,$J$7,B45=2,$J$8))</f>
        <v>0</v>
      </c>
      <c r="K45" s="111">
        <f t="shared" ref="K45:K65" si="3">IF(J45="","",I45-J45)</f>
        <v>7.2337962962962963E-3</v>
      </c>
      <c r="L45" s="111" t="str">
        <f>IFERROR((VLOOKUP(C45,INSCRITOS!A:I,9,0)),"")</f>
        <v>F</v>
      </c>
      <c r="M45" s="45">
        <v>100</v>
      </c>
    </row>
    <row r="46" spans="1:1022" s="9" customFormat="1" ht="18" customHeight="1" x14ac:dyDescent="0.25">
      <c r="A46" s="3">
        <v>2</v>
      </c>
      <c r="B46" s="3">
        <v>2</v>
      </c>
      <c r="C46" s="46">
        <v>1312</v>
      </c>
      <c r="D46" s="38">
        <f>IFERROR((VLOOKUP(C46,INSCRITOS!A:B,2,0)),"")</f>
        <v>105355</v>
      </c>
      <c r="E46" s="38" t="str">
        <f>IFERROR((VLOOKUP(C46,INSCRITOS!A:C,3,0)),"")</f>
        <v>INF</v>
      </c>
      <c r="F46" s="44" t="str">
        <f>IFERROR((VLOOKUP(C46,INSCRITOS!A:D,4,0)),"")</f>
        <v>Tomé Tomé</v>
      </c>
      <c r="G46" s="38" t="str">
        <f>IFERROR((VLOOKUP(C46,INSCRITOS!A:F,6,0)),"")</f>
        <v>M</v>
      </c>
      <c r="H46" s="44" t="str">
        <f>IFERROR((VLOOKUP(C46,INSCRITOS!A:H,8,0)),"")</f>
        <v>Sport Lisboa e Benfica</v>
      </c>
      <c r="I46" s="110">
        <v>1.0023148148148147E-2</v>
      </c>
      <c r="J46" s="110">
        <f>IF(B46="","",_xlfn.IFS(B46=1,$J$7,B46=2,$J$8))</f>
        <v>2.7777777777777779E-3</v>
      </c>
      <c r="K46" s="111">
        <f t="shared" si="3"/>
        <v>7.245370370370369E-3</v>
      </c>
      <c r="L46" s="111" t="str">
        <f>IFERROR((VLOOKUP(C46,INSCRITOS!A:I,9,0)),"")</f>
        <v>F</v>
      </c>
      <c r="M46" s="45">
        <v>99</v>
      </c>
    </row>
    <row r="47" spans="1:1022" s="9" customFormat="1" ht="18" customHeight="1" x14ac:dyDescent="0.25">
      <c r="A47" s="3">
        <v>3</v>
      </c>
      <c r="B47" s="3">
        <v>2</v>
      </c>
      <c r="C47" s="46">
        <v>853</v>
      </c>
      <c r="D47" s="38">
        <f>IFERROR((VLOOKUP(C47,INSCRITOS!A:B,2,0)),"")</f>
        <v>103084</v>
      </c>
      <c r="E47" s="38" t="str">
        <f>IFERROR((VLOOKUP(C47,INSCRITOS!A:C,3,0)),"")</f>
        <v>INF</v>
      </c>
      <c r="F47" s="44" t="str">
        <f>IFERROR((VLOOKUP(C47,INSCRITOS!A:D,4,0)),"")</f>
        <v>Miguel Ferreira</v>
      </c>
      <c r="G47" s="38" t="str">
        <f>IFERROR((VLOOKUP(C47,INSCRITOS!A:F,6,0)),"")</f>
        <v>M</v>
      </c>
      <c r="H47" s="44" t="str">
        <f>IFERROR((VLOOKUP(C47,INSCRITOS!A:H,8,0)),"")</f>
        <v>Sport Lisboa e Benfica</v>
      </c>
      <c r="I47" s="110">
        <v>1.0046296296296296E-2</v>
      </c>
      <c r="J47" s="110">
        <f>IF(B47="","",_xlfn.IFS(B47=1,$J$7,B47=2,$J$8))</f>
        <v>2.7777777777777779E-3</v>
      </c>
      <c r="K47" s="111">
        <f t="shared" si="3"/>
        <v>7.2685185185185179E-3</v>
      </c>
      <c r="L47" s="111" t="str">
        <f>IFERROR((VLOOKUP(C47,INSCRITOS!A:I,9,0)),"")</f>
        <v>F</v>
      </c>
      <c r="M47" s="45">
        <v>98</v>
      </c>
    </row>
    <row r="48" spans="1:1022" s="9" customFormat="1" ht="18" customHeight="1" x14ac:dyDescent="0.25">
      <c r="A48" s="3">
        <v>4</v>
      </c>
      <c r="B48" s="3">
        <v>1</v>
      </c>
      <c r="C48" s="46">
        <v>523</v>
      </c>
      <c r="D48" s="38">
        <f>IFERROR((VLOOKUP(C48,INSCRITOS!A:B,2,0)),"")</f>
        <v>102827</v>
      </c>
      <c r="E48" s="38" t="str">
        <f>IFERROR((VLOOKUP(C48,INSCRITOS!A:C,3,0)),"")</f>
        <v>INF</v>
      </c>
      <c r="F48" s="44" t="str">
        <f>IFERROR((VLOOKUP(C48,INSCRITOS!A:D,4,0)),"")</f>
        <v>David Teló</v>
      </c>
      <c r="G48" s="38" t="str">
        <f>IFERROR((VLOOKUP(C48,INSCRITOS!A:F,6,0)),"")</f>
        <v>M</v>
      </c>
      <c r="H48" s="44" t="str">
        <f>IFERROR((VLOOKUP(C48,INSCRITOS!A:H,8,0)),"")</f>
        <v>Sport Lisboa e Benfica</v>
      </c>
      <c r="I48" s="110">
        <v>7.4189814814814813E-3</v>
      </c>
      <c r="J48" s="110">
        <f>IF(B48="","",_xlfn.IFS(B48=1,$J$7,B48=2,$J$8))</f>
        <v>0</v>
      </c>
      <c r="K48" s="111">
        <f t="shared" si="3"/>
        <v>7.4189814814814813E-3</v>
      </c>
      <c r="L48" s="111" t="str">
        <f>IFERROR((VLOOKUP(C48,INSCRITOS!A:I,9,0)),"")</f>
        <v>F</v>
      </c>
      <c r="M48" s="45">
        <v>97</v>
      </c>
    </row>
    <row r="49" spans="1:13" s="9" customFormat="1" ht="18" customHeight="1" x14ac:dyDescent="0.25">
      <c r="A49" s="3">
        <v>5</v>
      </c>
      <c r="B49" s="3">
        <v>1</v>
      </c>
      <c r="C49" s="46">
        <v>625</v>
      </c>
      <c r="D49" s="38">
        <f>IFERROR((VLOOKUP(C49,INSCRITOS!A:B,2,0)),"")</f>
        <v>104490</v>
      </c>
      <c r="E49" s="38" t="str">
        <f>IFERROR((VLOOKUP(C49,INSCRITOS!A:C,3,0)),"")</f>
        <v>INF</v>
      </c>
      <c r="F49" s="44" t="str">
        <f>IFERROR((VLOOKUP(C49,INSCRITOS!A:D,4,0)),"")</f>
        <v>Vicente Graça</v>
      </c>
      <c r="G49" s="38" t="str">
        <f>IFERROR((VLOOKUP(C49,INSCRITOS!A:F,6,0)),"")</f>
        <v>M</v>
      </c>
      <c r="H49" s="44" t="str">
        <f>IFERROR((VLOOKUP(C49,INSCRITOS!A:H,8,0)),"")</f>
        <v>Clube de Natação da Amadora</v>
      </c>
      <c r="I49" s="110">
        <v>7.6504629629629631E-3</v>
      </c>
      <c r="J49" s="110">
        <f>IF(B49="","",_xlfn.IFS(B49=1,$J$7,B49=2,$J$8))</f>
        <v>0</v>
      </c>
      <c r="K49" s="111">
        <f t="shared" si="3"/>
        <v>7.6504629629629631E-3</v>
      </c>
      <c r="L49" s="111" t="str">
        <f>IFERROR((VLOOKUP(C49,INSCRITOS!A:I,9,0)),"")</f>
        <v>F</v>
      </c>
      <c r="M49" s="45">
        <v>96</v>
      </c>
    </row>
    <row r="50" spans="1:13" s="9" customFormat="1" ht="18" customHeight="1" x14ac:dyDescent="0.25">
      <c r="A50" s="3">
        <v>6</v>
      </c>
      <c r="B50" s="3">
        <v>1</v>
      </c>
      <c r="C50" s="46">
        <v>304</v>
      </c>
      <c r="D50" s="38">
        <f>IFERROR((VLOOKUP(C50,INSCRITOS!A:B,2,0)),"")</f>
        <v>103383</v>
      </c>
      <c r="E50" s="38" t="str">
        <f>IFERROR((VLOOKUP(C50,INSCRITOS!A:C,3,0)),"")</f>
        <v>INF</v>
      </c>
      <c r="F50" s="44" t="str">
        <f>IFERROR((VLOOKUP(C50,INSCRITOS!A:D,4,0)),"")</f>
        <v>Pedro Vieira Neves</v>
      </c>
      <c r="G50" s="38" t="str">
        <f>IFERROR((VLOOKUP(C50,INSCRITOS!A:F,6,0)),"")</f>
        <v>M</v>
      </c>
      <c r="H50" s="44" t="str">
        <f>IFERROR((VLOOKUP(C50,INSCRITOS!A:H,8,0)),"")</f>
        <v>GDR Manique de Cima</v>
      </c>
      <c r="I50" s="110">
        <v>7.7777777777777767E-3</v>
      </c>
      <c r="J50" s="110">
        <f>IF(B50="","",_xlfn.IFS(B50=1,$J$7,B50=2,$J$8))</f>
        <v>0</v>
      </c>
      <c r="K50" s="111">
        <f t="shared" si="3"/>
        <v>7.7777777777777767E-3</v>
      </c>
      <c r="L50" s="111" t="str">
        <f>IFERROR((VLOOKUP(C50,INSCRITOS!A:I,9,0)),"")</f>
        <v>F</v>
      </c>
      <c r="M50" s="45">
        <v>95</v>
      </c>
    </row>
    <row r="51" spans="1:13" s="9" customFormat="1" ht="18" customHeight="1" x14ac:dyDescent="0.25">
      <c r="A51" s="3">
        <v>7</v>
      </c>
      <c r="B51" s="3">
        <v>1</v>
      </c>
      <c r="C51" s="46">
        <v>568</v>
      </c>
      <c r="D51" s="38">
        <f>IFERROR((VLOOKUP(C51,INSCRITOS!A:B,2,0)),"")</f>
        <v>103623</v>
      </c>
      <c r="E51" s="38" t="str">
        <f>IFERROR((VLOOKUP(C51,INSCRITOS!A:C,3,0)),"")</f>
        <v>INF</v>
      </c>
      <c r="F51" s="44" t="str">
        <f>IFERROR((VLOOKUP(C51,INSCRITOS!A:D,4,0)),"")</f>
        <v>Pedro Sardinha</v>
      </c>
      <c r="G51" s="38" t="str">
        <f>IFERROR((VLOOKUP(C51,INSCRITOS!A:F,6,0)),"")</f>
        <v>M</v>
      </c>
      <c r="H51" s="44" t="str">
        <f>IFERROR((VLOOKUP(C51,INSCRITOS!A:H,8,0)),"")</f>
        <v>Alhandra Sporting Club</v>
      </c>
      <c r="I51" s="110">
        <v>7.789351851851852E-3</v>
      </c>
      <c r="J51" s="110">
        <f>IF(B51="","",_xlfn.IFS(B51=1,$J$7,B51=2,$J$8))</f>
        <v>0</v>
      </c>
      <c r="K51" s="111">
        <f t="shared" si="3"/>
        <v>7.789351851851852E-3</v>
      </c>
      <c r="L51" s="111" t="str">
        <f>IFERROR((VLOOKUP(C51,INSCRITOS!A:I,9,0)),"")</f>
        <v>F</v>
      </c>
      <c r="M51" s="45">
        <v>94</v>
      </c>
    </row>
    <row r="52" spans="1:13" s="9" customFormat="1" ht="18" customHeight="1" x14ac:dyDescent="0.25">
      <c r="A52" s="3">
        <v>8</v>
      </c>
      <c r="B52" s="3">
        <v>2</v>
      </c>
      <c r="C52" s="46">
        <v>941</v>
      </c>
      <c r="D52" s="38">
        <f>IFERROR((VLOOKUP(C52,INSCRITOS!A:B,2,0)),"")</f>
        <v>104693</v>
      </c>
      <c r="E52" s="38" t="str">
        <f>IFERROR((VLOOKUP(C52,INSCRITOS!A:C,3,0)),"")</f>
        <v>INF</v>
      </c>
      <c r="F52" s="44" t="str">
        <f>IFERROR((VLOOKUP(C52,INSCRITOS!A:D,4,0)),"")</f>
        <v>Henrique Silva</v>
      </c>
      <c r="G52" s="38" t="str">
        <f>IFERROR((VLOOKUP(C52,INSCRITOS!A:F,6,0)),"")</f>
        <v>M</v>
      </c>
      <c r="H52" s="44" t="str">
        <f>IFERROR((VLOOKUP(C52,INSCRITOS!A:H,8,0)),"")</f>
        <v>Sport Lisboa e Benfica</v>
      </c>
      <c r="I52" s="110">
        <v>1.0902777777777777E-2</v>
      </c>
      <c r="J52" s="110">
        <f>IF(B52="","",_xlfn.IFS(B52=1,$J$7,B52=2,$J$8))</f>
        <v>2.7777777777777779E-3</v>
      </c>
      <c r="K52" s="111">
        <f t="shared" si="3"/>
        <v>8.1249999999999985E-3</v>
      </c>
      <c r="L52" s="111" t="str">
        <f>IFERROR((VLOOKUP(C52,INSCRITOS!A:I,9,0)),"")</f>
        <v>F</v>
      </c>
      <c r="M52" s="45">
        <v>93</v>
      </c>
    </row>
    <row r="53" spans="1:13" s="9" customFormat="1" ht="18" customHeight="1" x14ac:dyDescent="0.25">
      <c r="A53" s="3">
        <v>9</v>
      </c>
      <c r="B53" s="3">
        <v>1</v>
      </c>
      <c r="C53" s="46">
        <v>570</v>
      </c>
      <c r="D53" s="38">
        <f>IFERROR((VLOOKUP(C53,INSCRITOS!A:B,2,0)),"")</f>
        <v>103625</v>
      </c>
      <c r="E53" s="38" t="str">
        <f>IFERROR((VLOOKUP(C53,INSCRITOS!A:C,3,0)),"")</f>
        <v>INF</v>
      </c>
      <c r="F53" s="44" t="str">
        <f>IFERROR((VLOOKUP(C53,INSCRITOS!A:D,4,0)),"")</f>
        <v>Manuel Morgado Cerqueira</v>
      </c>
      <c r="G53" s="38" t="str">
        <f>IFERROR((VLOOKUP(C53,INSCRITOS!A:F,6,0)),"")</f>
        <v>M</v>
      </c>
      <c r="H53" s="44" t="str">
        <f>IFERROR((VLOOKUP(C53,INSCRITOS!A:H,8,0)),"")</f>
        <v>Alhandra Sporting Club</v>
      </c>
      <c r="I53" s="110">
        <v>8.2523148148148148E-3</v>
      </c>
      <c r="J53" s="110">
        <f>IF(B53="","",_xlfn.IFS(B53=1,$J$7,B53=2,$J$8))</f>
        <v>0</v>
      </c>
      <c r="K53" s="111">
        <f t="shared" si="3"/>
        <v>8.2523148148148148E-3</v>
      </c>
      <c r="L53" s="111" t="str">
        <f>IFERROR((VLOOKUP(C53,INSCRITOS!A:I,9,0)),"")</f>
        <v>F</v>
      </c>
      <c r="M53" s="45">
        <v>92</v>
      </c>
    </row>
    <row r="54" spans="1:13" s="9" customFormat="1" ht="18" customHeight="1" x14ac:dyDescent="0.25">
      <c r="A54" s="3">
        <v>10</v>
      </c>
      <c r="B54" s="3">
        <v>1</v>
      </c>
      <c r="C54" s="46">
        <v>562</v>
      </c>
      <c r="D54" s="38">
        <f>IFERROR((VLOOKUP(C54,INSCRITOS!A:B,2,0)),"")</f>
        <v>103616</v>
      </c>
      <c r="E54" s="38" t="str">
        <f>IFERROR((VLOOKUP(C54,INSCRITOS!A:C,3,0)),"")</f>
        <v>INF</v>
      </c>
      <c r="F54" s="44" t="str">
        <f>IFERROR((VLOOKUP(C54,INSCRITOS!A:D,4,0)),"")</f>
        <v>Tomás Moreno</v>
      </c>
      <c r="G54" s="38" t="str">
        <f>IFERROR((VLOOKUP(C54,INSCRITOS!A:F,6,0)),"")</f>
        <v>M</v>
      </c>
      <c r="H54" s="44" t="str">
        <f>IFERROR((VLOOKUP(C54,INSCRITOS!A:H,8,0)),"")</f>
        <v>Associação Naval Amorense</v>
      </c>
      <c r="I54" s="110">
        <v>8.3564814814814804E-3</v>
      </c>
      <c r="J54" s="110">
        <f>IF(B54="","",_xlfn.IFS(B54=1,$J$7,B54=2,$J$8))</f>
        <v>0</v>
      </c>
      <c r="K54" s="111">
        <f t="shared" si="3"/>
        <v>8.3564814814814804E-3</v>
      </c>
      <c r="L54" s="111" t="str">
        <f>IFERROR((VLOOKUP(C54,INSCRITOS!A:I,9,0)),"")</f>
        <v>F</v>
      </c>
      <c r="M54" s="45">
        <v>91</v>
      </c>
    </row>
    <row r="55" spans="1:13" s="9" customFormat="1" ht="18" customHeight="1" x14ac:dyDescent="0.25">
      <c r="A55" s="3">
        <v>11</v>
      </c>
      <c r="B55" s="3">
        <v>2</v>
      </c>
      <c r="C55" s="46">
        <v>5311</v>
      </c>
      <c r="D55" s="38">
        <f>IFERROR((VLOOKUP(C55,INSCRITOS!A:B,2,0)),"")</f>
        <v>102469</v>
      </c>
      <c r="E55" s="38" t="str">
        <f>IFERROR((VLOOKUP(C55,INSCRITOS!A:C,3,0)),"")</f>
        <v>INF</v>
      </c>
      <c r="F55" s="44" t="str">
        <f>IFERROR((VLOOKUP(C55,INSCRITOS!A:D,4,0)),"")</f>
        <v>Tomás Sousa</v>
      </c>
      <c r="G55" s="38" t="str">
        <f>IFERROR((VLOOKUP(C55,INSCRITOS!A:F,6,0)),"")</f>
        <v>M</v>
      </c>
      <c r="H55" s="44" t="str">
        <f>IFERROR((VLOOKUP(C55,INSCRITOS!A:H,8,0)),"")</f>
        <v>Associação Naval Amorense</v>
      </c>
      <c r="I55" s="110">
        <v>1.1180555555555556E-2</v>
      </c>
      <c r="J55" s="110">
        <f>IF(B55="","",_xlfn.IFS(B55=1,$J$7,B55=2,$J$8))</f>
        <v>2.7777777777777779E-3</v>
      </c>
      <c r="K55" s="111">
        <f t="shared" si="3"/>
        <v>8.4027777777777781E-3</v>
      </c>
      <c r="L55" s="111" t="str">
        <f>IFERROR((VLOOKUP(C55,INSCRITOS!A:I,9,0)),"")</f>
        <v>F</v>
      </c>
      <c r="M55" s="45">
        <v>90</v>
      </c>
    </row>
    <row r="56" spans="1:13" s="9" customFormat="1" ht="18" customHeight="1" x14ac:dyDescent="0.25">
      <c r="A56" s="3">
        <v>12</v>
      </c>
      <c r="B56" s="3">
        <v>1</v>
      </c>
      <c r="C56" s="46">
        <v>325</v>
      </c>
      <c r="D56" s="38">
        <f>IFERROR((VLOOKUP(C56,INSCRITOS!A:B,2,0)),"")</f>
        <v>103405</v>
      </c>
      <c r="E56" s="38" t="str">
        <f>IFERROR((VLOOKUP(C56,INSCRITOS!A:C,3,0)),"")</f>
        <v>INF</v>
      </c>
      <c r="F56" s="44" t="str">
        <f>IFERROR((VLOOKUP(C56,INSCRITOS!A:D,4,0)),"")</f>
        <v>João Prudencio</v>
      </c>
      <c r="G56" s="38" t="str">
        <f>IFERROR((VLOOKUP(C56,INSCRITOS!A:F,6,0)),"")</f>
        <v>M</v>
      </c>
      <c r="H56" s="44" t="str">
        <f>IFERROR((VLOOKUP(C56,INSCRITOS!A:H,8,0)),"")</f>
        <v>Sport Lisboa e Benfica</v>
      </c>
      <c r="I56" s="110">
        <v>8.4375000000000006E-3</v>
      </c>
      <c r="J56" s="110">
        <f>IF(B56="","",_xlfn.IFS(B56=1,$J$7,B56=2,$J$8))</f>
        <v>0</v>
      </c>
      <c r="K56" s="111">
        <f t="shared" si="3"/>
        <v>8.4375000000000006E-3</v>
      </c>
      <c r="L56" s="111" t="str">
        <f>IFERROR((VLOOKUP(C56,INSCRITOS!A:I,9,0)),"")</f>
        <v>F</v>
      </c>
      <c r="M56" s="45">
        <v>89</v>
      </c>
    </row>
    <row r="57" spans="1:13" s="9" customFormat="1" ht="18" customHeight="1" x14ac:dyDescent="0.25">
      <c r="A57" s="3">
        <v>13</v>
      </c>
      <c r="B57" s="3">
        <v>1</v>
      </c>
      <c r="C57" s="46">
        <v>795</v>
      </c>
      <c r="D57" s="38">
        <f>IFERROR((VLOOKUP(C57,INSCRITOS!A:B,2,0)),"")</f>
        <v>104076</v>
      </c>
      <c r="E57" s="38" t="str">
        <f>IFERROR((VLOOKUP(C57,INSCRITOS!A:C,3,0)),"")</f>
        <v>INF</v>
      </c>
      <c r="F57" s="44" t="str">
        <f>IFERROR((VLOOKUP(C57,INSCRITOS!A:D,4,0)),"")</f>
        <v>Rodrigo Barreto</v>
      </c>
      <c r="G57" s="38" t="str">
        <f>IFERROR((VLOOKUP(C57,INSCRITOS!A:F,6,0)),"")</f>
        <v>M</v>
      </c>
      <c r="H57" s="44" t="str">
        <f>IFERROR((VLOOKUP(C57,INSCRITOS!A:H,8,0)),"")</f>
        <v>Alhandra Sporting Club</v>
      </c>
      <c r="I57" s="110">
        <v>8.4490740740740741E-3</v>
      </c>
      <c r="J57" s="110">
        <f>IF(B57="","",_xlfn.IFS(B57=1,$J$7,B57=2,$J$8))</f>
        <v>0</v>
      </c>
      <c r="K57" s="111">
        <f t="shared" si="3"/>
        <v>8.4490740740740741E-3</v>
      </c>
      <c r="L57" s="111" t="str">
        <f>IFERROR((VLOOKUP(C57,INSCRITOS!A:I,9,0)),"")</f>
        <v>F</v>
      </c>
      <c r="M57" s="45">
        <v>88</v>
      </c>
    </row>
    <row r="58" spans="1:13" s="9" customFormat="1" ht="18" customHeight="1" x14ac:dyDescent="0.25">
      <c r="A58" s="3">
        <v>14</v>
      </c>
      <c r="B58" s="3">
        <v>2</v>
      </c>
      <c r="C58" s="46">
        <v>965</v>
      </c>
      <c r="D58" s="38">
        <f>IFERROR((VLOOKUP(C58,INSCRITOS!A:B,2,0)),"")</f>
        <v>104103</v>
      </c>
      <c r="E58" s="38" t="str">
        <f>IFERROR((VLOOKUP(C58,INSCRITOS!A:C,3,0)),"")</f>
        <v>INF</v>
      </c>
      <c r="F58" s="44" t="str">
        <f>IFERROR((VLOOKUP(C58,INSCRITOS!A:D,4,0)),"")</f>
        <v>Nuno Fernandes</v>
      </c>
      <c r="G58" s="38" t="str">
        <f>IFERROR((VLOOKUP(C58,INSCRITOS!A:F,6,0)),"")</f>
        <v>M</v>
      </c>
      <c r="H58" s="44" t="str">
        <f>IFERROR((VLOOKUP(C58,INSCRITOS!A:H,8,0)),"")</f>
        <v>Peniche A. C.</v>
      </c>
      <c r="I58" s="110">
        <v>1.1296296296296296E-2</v>
      </c>
      <c r="J58" s="110">
        <f>IF(B58="","",_xlfn.IFS(B58=1,$J$7,B58=2,$J$8))</f>
        <v>2.7777777777777779E-3</v>
      </c>
      <c r="K58" s="111">
        <f t="shared" si="3"/>
        <v>8.5185185185185173E-3</v>
      </c>
      <c r="L58" s="111" t="str">
        <f>IFERROR((VLOOKUP(C58,INSCRITOS!A:I,9,0)),"")</f>
        <v>F</v>
      </c>
      <c r="M58" s="45">
        <v>87</v>
      </c>
    </row>
    <row r="59" spans="1:13" s="9" customFormat="1" ht="18" customHeight="1" x14ac:dyDescent="0.25">
      <c r="A59" s="3">
        <v>15</v>
      </c>
      <c r="B59" s="3">
        <v>2</v>
      </c>
      <c r="C59" s="46">
        <v>885</v>
      </c>
      <c r="D59" s="38">
        <f>IFERROR((VLOOKUP(C59,INSCRITOS!A:B,2,0)),"")</f>
        <v>105259</v>
      </c>
      <c r="E59" s="38" t="str">
        <f>IFERROR((VLOOKUP(C59,INSCRITOS!A:C,3,0)),"")</f>
        <v>INF</v>
      </c>
      <c r="F59" s="44" t="str">
        <f>IFERROR((VLOOKUP(C59,INSCRITOS!A:D,4,0)),"")</f>
        <v>Rafael Vaz</v>
      </c>
      <c r="G59" s="38" t="str">
        <f>IFERROR((VLOOKUP(C59,INSCRITOS!A:F,6,0)),"")</f>
        <v>M</v>
      </c>
      <c r="H59" s="44" t="str">
        <f>IFERROR((VLOOKUP(C59,INSCRITOS!A:H,8,0)),"")</f>
        <v>Alhandra Sporting Club</v>
      </c>
      <c r="I59" s="110">
        <v>1.1469907407407408E-2</v>
      </c>
      <c r="J59" s="110">
        <f>IF(B59="","",_xlfn.IFS(B59=1,$J$7,B59=2,$J$8))</f>
        <v>2.7777777777777779E-3</v>
      </c>
      <c r="K59" s="111">
        <f t="shared" si="3"/>
        <v>8.6921296296296295E-3</v>
      </c>
      <c r="L59" s="111" t="str">
        <f>IFERROR((VLOOKUP(C59,INSCRITOS!A:I,9,0)),"")</f>
        <v>F</v>
      </c>
      <c r="M59" s="45">
        <v>86</v>
      </c>
    </row>
    <row r="60" spans="1:13" s="9" customFormat="1" ht="18" customHeight="1" x14ac:dyDescent="0.25">
      <c r="A60" s="3">
        <v>16</v>
      </c>
      <c r="B60" s="3">
        <v>2</v>
      </c>
      <c r="C60" s="46">
        <v>5301</v>
      </c>
      <c r="D60" s="38">
        <f>IFERROR((VLOOKUP(C60,INSCRITOS!A:B,2,0)),"")</f>
        <v>103164</v>
      </c>
      <c r="E60" s="38" t="str">
        <f>IFERROR((VLOOKUP(C60,INSCRITOS!A:C,3,0)),"")</f>
        <v>INF</v>
      </c>
      <c r="F60" s="44" t="str">
        <f>IFERROR((VLOOKUP(C60,INSCRITOS!A:D,4,0)),"")</f>
        <v>Denis Fragoso</v>
      </c>
      <c r="G60" s="38" t="str">
        <f>IFERROR((VLOOKUP(C60,INSCRITOS!A:F,6,0)),"")</f>
        <v>M</v>
      </c>
      <c r="H60" s="44" t="str">
        <f>IFERROR((VLOOKUP(C60,INSCRITOS!A:H,8,0)),"")</f>
        <v>Associação Naval Amorense</v>
      </c>
      <c r="I60" s="110">
        <v>1.1550925925925925E-2</v>
      </c>
      <c r="J60" s="110">
        <f>IF(B60="","",_xlfn.IFS(B60=1,$J$7,B60=2,$J$8))</f>
        <v>2.7777777777777779E-3</v>
      </c>
      <c r="K60" s="111">
        <f t="shared" si="3"/>
        <v>8.7731481481481462E-3</v>
      </c>
      <c r="L60" s="111" t="str">
        <f>IFERROR((VLOOKUP(C60,INSCRITOS!A:I,9,0)),"")</f>
        <v>F</v>
      </c>
      <c r="M60" s="45">
        <v>85</v>
      </c>
    </row>
    <row r="61" spans="1:13" s="9" customFormat="1" ht="18" customHeight="1" x14ac:dyDescent="0.25">
      <c r="A61" s="3">
        <v>17</v>
      </c>
      <c r="B61" s="3">
        <v>1</v>
      </c>
      <c r="C61" s="46">
        <v>459</v>
      </c>
      <c r="D61" s="38">
        <f>IFERROR((VLOOKUP(C61,INSCRITOS!A:B,2,0)),"")</f>
        <v>105038</v>
      </c>
      <c r="E61" s="38" t="str">
        <f>IFERROR((VLOOKUP(C61,INSCRITOS!A:C,3,0)),"")</f>
        <v>INF</v>
      </c>
      <c r="F61" s="44" t="str">
        <f>IFERROR((VLOOKUP(C61,INSCRITOS!A:D,4,0)),"")</f>
        <v>Mauro Veiga</v>
      </c>
      <c r="G61" s="38" t="str">
        <f>IFERROR((VLOOKUP(C61,INSCRITOS!A:F,6,0)),"")</f>
        <v>M</v>
      </c>
      <c r="H61" s="44" t="str">
        <f>IFERROR((VLOOKUP(C61,INSCRITOS!A:H,8,0)),"")</f>
        <v>SFRAA TRIATLO</v>
      </c>
      <c r="I61" s="110">
        <v>8.8773148148148153E-3</v>
      </c>
      <c r="J61" s="110">
        <f>IF(B61="","",_xlfn.IFS(B61=1,$J$7,B61=2,$J$8))</f>
        <v>0</v>
      </c>
      <c r="K61" s="111">
        <f t="shared" si="3"/>
        <v>8.8773148148148153E-3</v>
      </c>
      <c r="L61" s="111" t="str">
        <f>IFERROR((VLOOKUP(C61,INSCRITOS!A:I,9,0)),"")</f>
        <v>F</v>
      </c>
      <c r="M61" s="45">
        <v>84</v>
      </c>
    </row>
    <row r="62" spans="1:13" s="9" customFormat="1" ht="18" customHeight="1" x14ac:dyDescent="0.25">
      <c r="A62" s="3">
        <v>18</v>
      </c>
      <c r="B62" s="3">
        <v>1</v>
      </c>
      <c r="C62" s="46">
        <v>132</v>
      </c>
      <c r="D62" s="38">
        <f>IFERROR((VLOOKUP(C62,INSCRITOS!A:B,2,0)),"")</f>
        <v>104161</v>
      </c>
      <c r="E62" s="38" t="str">
        <f>IFERROR((VLOOKUP(C62,INSCRITOS!A:C,3,0)),"")</f>
        <v>INF</v>
      </c>
      <c r="F62" s="44" t="str">
        <f>IFERROR((VLOOKUP(C62,INSCRITOS!A:D,4,0)),"")</f>
        <v>Rodrigo Paulos</v>
      </c>
      <c r="G62" s="38" t="str">
        <f>IFERROR((VLOOKUP(C62,INSCRITOS!A:F,6,0)),"")</f>
        <v>M</v>
      </c>
      <c r="H62" s="44" t="str">
        <f>IFERROR((VLOOKUP(C62,INSCRITOS!A:H,8,0)),"")</f>
        <v>Clube de Natação da Amadora</v>
      </c>
      <c r="I62" s="110">
        <v>9.5486111111111101E-3</v>
      </c>
      <c r="J62" s="110">
        <f>IF(B62="","",_xlfn.IFS(B62=1,$J$7,B62=2,$J$8))</f>
        <v>0</v>
      </c>
      <c r="K62" s="111">
        <f t="shared" si="3"/>
        <v>9.5486111111111101E-3</v>
      </c>
      <c r="L62" s="111" t="str">
        <f>IFERROR((VLOOKUP(C62,INSCRITOS!A:I,9,0)),"")</f>
        <v>F</v>
      </c>
      <c r="M62" s="45">
        <v>83</v>
      </c>
    </row>
    <row r="63" spans="1:13" s="9" customFormat="1" ht="18" customHeight="1" x14ac:dyDescent="0.25">
      <c r="A63" s="3">
        <v>19</v>
      </c>
      <c r="B63" s="3">
        <v>2</v>
      </c>
      <c r="C63" s="46">
        <v>1058</v>
      </c>
      <c r="D63" s="38">
        <f>IFERROR((VLOOKUP(C63,INSCRITOS!A:B,2,0)),"")</f>
        <v>105808</v>
      </c>
      <c r="E63" s="38" t="str">
        <f>IFERROR((VLOOKUP(C63,INSCRITOS!A:C,3,0)),"")</f>
        <v>INF</v>
      </c>
      <c r="F63" s="44" t="str">
        <f>IFERROR((VLOOKUP(C63,INSCRITOS!A:D,4,0)),"")</f>
        <v>Tiago Madeira</v>
      </c>
      <c r="G63" s="38" t="str">
        <f>IFERROR((VLOOKUP(C63,INSCRITOS!A:F,6,0)),"")</f>
        <v>M</v>
      </c>
      <c r="H63" s="44" t="str">
        <f>IFERROR((VLOOKUP(C63,INSCRITOS!A:H,8,0)),"")</f>
        <v>Peniche A. C.</v>
      </c>
      <c r="I63" s="110">
        <v>1.2499999999999999E-2</v>
      </c>
      <c r="J63" s="110">
        <f>IF(B63="","",_xlfn.IFS(B63=1,$J$7,B63=2,$J$8))</f>
        <v>2.7777777777777779E-3</v>
      </c>
      <c r="K63" s="111">
        <f t="shared" si="3"/>
        <v>9.7222222222222206E-3</v>
      </c>
      <c r="L63" s="111" t="str">
        <f>IFERROR((VLOOKUP(C63,INSCRITOS!A:I,9,0)),"")</f>
        <v>F</v>
      </c>
      <c r="M63" s="45">
        <v>82</v>
      </c>
    </row>
    <row r="64" spans="1:13" s="9" customFormat="1" ht="18" customHeight="1" x14ac:dyDescent="0.25">
      <c r="A64" s="3">
        <v>20</v>
      </c>
      <c r="B64" s="3">
        <v>2</v>
      </c>
      <c r="C64" s="46">
        <v>1228</v>
      </c>
      <c r="D64" s="38">
        <f>IFERROR((VLOOKUP(C64,INSCRITOS!A:B,2,0)),"")</f>
        <v>106103</v>
      </c>
      <c r="E64" s="38" t="str">
        <f>IFERROR((VLOOKUP(C64,INSCRITOS!A:C,3,0)),"")</f>
        <v>INF</v>
      </c>
      <c r="F64" s="44" t="str">
        <f>IFERROR((VLOOKUP(C64,INSCRITOS!A:D,4,0)),"")</f>
        <v>Francisco Agoas Catarino</v>
      </c>
      <c r="G64" s="38" t="str">
        <f>IFERROR((VLOOKUP(C64,INSCRITOS!A:F,6,0)),"")</f>
        <v>M</v>
      </c>
      <c r="H64" s="44" t="str">
        <f>IFERROR((VLOOKUP(C64,INSCRITOS!A:H,8,0)),"")</f>
        <v>SFRAA TRIATLO</v>
      </c>
      <c r="I64" s="110">
        <v>1.2824074074074073E-2</v>
      </c>
      <c r="J64" s="110">
        <f>IF(B64="","",_xlfn.IFS(B64=1,$J$7,B64=2,$J$8))</f>
        <v>2.7777777777777779E-3</v>
      </c>
      <c r="K64" s="111">
        <f t="shared" si="3"/>
        <v>1.0046296296296294E-2</v>
      </c>
      <c r="L64" s="111" t="str">
        <f>IFERROR((VLOOKUP(C64,INSCRITOS!A:I,9,0)),"")</f>
        <v>F</v>
      </c>
      <c r="M64" s="45">
        <v>81</v>
      </c>
    </row>
    <row r="65" spans="1:13" s="9" customFormat="1" ht="18" customHeight="1" x14ac:dyDescent="0.25">
      <c r="A65" s="3">
        <v>21</v>
      </c>
      <c r="B65" s="3">
        <v>2</v>
      </c>
      <c r="C65" s="46">
        <v>5320</v>
      </c>
      <c r="D65" s="38">
        <f>IFERROR((VLOOKUP(C65,INSCRITOS!A:B,2,0)),"")</f>
        <v>104166</v>
      </c>
      <c r="E65" s="38" t="str">
        <f>IFERROR((VLOOKUP(C65,INSCRITOS!A:C,3,0)),"")</f>
        <v>INF</v>
      </c>
      <c r="F65" s="44" t="str">
        <f>IFERROR((VLOOKUP(C65,INSCRITOS!A:D,4,0)),"")</f>
        <v>Samuel Parisot</v>
      </c>
      <c r="G65" s="38" t="str">
        <f>IFERROR((VLOOKUP(C65,INSCRITOS!A:F,6,0)),"")</f>
        <v>M</v>
      </c>
      <c r="H65" s="44" t="str">
        <f>IFERROR((VLOOKUP(C65,INSCRITOS!A:H,8,0)),"")</f>
        <v>Clube de Natação da Amadora</v>
      </c>
      <c r="I65" s="110">
        <v>1.4733796296296295E-2</v>
      </c>
      <c r="J65" s="110">
        <f>IF(B65="","",_xlfn.IFS(B65=1,$J$7,B65=2,$J$8))</f>
        <v>2.7777777777777779E-3</v>
      </c>
      <c r="K65" s="111">
        <f t="shared" si="3"/>
        <v>1.1956018518518517E-2</v>
      </c>
      <c r="L65" s="111" t="str">
        <f>IFERROR((VLOOKUP(C65,INSCRITOS!A:I,9,0)),"")</f>
        <v>F</v>
      </c>
      <c r="M65" s="45">
        <v>80</v>
      </c>
    </row>
    <row r="66" spans="1:13" s="9" customFormat="1" ht="18" customHeight="1" x14ac:dyDescent="0.25">
      <c r="A66" s="5"/>
      <c r="B66" s="5"/>
      <c r="C66" s="32"/>
      <c r="D66" s="5"/>
      <c r="E66" s="5"/>
      <c r="G66" s="5"/>
      <c r="I66" s="12"/>
      <c r="J66" s="12"/>
      <c r="K66" s="5"/>
      <c r="L66" s="5"/>
      <c r="M66" s="12"/>
    </row>
    <row r="67" spans="1:13" s="9" customFormat="1" ht="18" customHeight="1" x14ac:dyDescent="0.25">
      <c r="A67" s="5"/>
      <c r="B67" s="5"/>
      <c r="C67" s="32"/>
      <c r="D67" s="5"/>
      <c r="E67" s="5"/>
      <c r="G67" s="5"/>
      <c r="I67" s="12"/>
      <c r="J67" s="12"/>
      <c r="K67" s="5"/>
      <c r="L67" s="5"/>
      <c r="M67" s="12"/>
    </row>
    <row r="68" spans="1:13" s="9" customFormat="1" ht="18" customHeight="1" x14ac:dyDescent="0.25">
      <c r="A68" s="33" t="s">
        <v>14</v>
      </c>
      <c r="B68" s="33"/>
      <c r="C68" s="33"/>
      <c r="D68" s="33"/>
      <c r="E68" s="33"/>
      <c r="F68" s="33"/>
      <c r="G68" s="33"/>
      <c r="H68" s="33"/>
      <c r="I68" s="33"/>
      <c r="J68" s="33"/>
      <c r="K68" s="5"/>
      <c r="L68" s="5"/>
      <c r="M68" s="33"/>
    </row>
    <row r="69" spans="1:13" s="9" customFormat="1" ht="18" customHeight="1" x14ac:dyDescent="0.25">
      <c r="A69" s="7" t="s">
        <v>9</v>
      </c>
      <c r="B69" s="96" t="s">
        <v>261</v>
      </c>
      <c r="C69" s="29" t="s">
        <v>0</v>
      </c>
      <c r="D69" s="7" t="s">
        <v>1</v>
      </c>
      <c r="E69" s="7" t="s">
        <v>2</v>
      </c>
      <c r="F69" s="7" t="s">
        <v>3</v>
      </c>
      <c r="G69" s="7" t="s">
        <v>5</v>
      </c>
      <c r="H69" s="7" t="s">
        <v>7</v>
      </c>
      <c r="I69" s="96" t="s">
        <v>260</v>
      </c>
      <c r="J69" s="96" t="s">
        <v>266</v>
      </c>
      <c r="K69" s="7" t="s">
        <v>262</v>
      </c>
      <c r="L69" s="96" t="s">
        <v>263</v>
      </c>
      <c r="M69" s="7" t="s">
        <v>11</v>
      </c>
    </row>
    <row r="70" spans="1:13" s="9" customFormat="1" ht="18" customHeight="1" x14ac:dyDescent="0.25">
      <c r="A70" s="3">
        <v>1</v>
      </c>
      <c r="B70" s="3">
        <v>3</v>
      </c>
      <c r="C70" s="46">
        <v>907</v>
      </c>
      <c r="D70" s="3">
        <f>IFERROR((VLOOKUP(C70,INSCRITOS!A:B,2,0)),"")</f>
        <v>104678</v>
      </c>
      <c r="E70" s="3" t="str">
        <f>IFERROR((VLOOKUP(C70,INSCRITOS!A:C,3,0)),"")</f>
        <v>INF</v>
      </c>
      <c r="F70" s="8" t="str">
        <f>IFERROR((VLOOKUP(C70,INSCRITOS!A:D,4,0)),"")</f>
        <v>Maria do Carmo Vitorino</v>
      </c>
      <c r="G70" s="3" t="str">
        <f>IFERROR((VLOOKUP(C70,INSCRITOS!A:F,6,0)),"")</f>
        <v>F</v>
      </c>
      <c r="H70" s="8" t="str">
        <f>IFERROR((VLOOKUP(C70,INSCRITOS!A:H,8,0)),"")</f>
        <v>Alhandra Sporting Club</v>
      </c>
      <c r="I70" s="113">
        <v>1.1585648148148149E-2</v>
      </c>
      <c r="J70" s="113">
        <f>IF(B70="","",_xlfn.IFS(B70=1,$J$7,B70=2,$J$8,B70=3,$J$9))</f>
        <v>4.1666666666666666E-3</v>
      </c>
      <c r="K70" s="111">
        <f t="shared" ref="K70:K85" si="4">IF(J70="","",I70-J70)</f>
        <v>7.4189814814814821E-3</v>
      </c>
      <c r="L70" s="111" t="str">
        <f>IFERROR((VLOOKUP(C70,INSCRITOS!A:I,9,0)),"")</f>
        <v>F</v>
      </c>
      <c r="M70" s="4">
        <v>100</v>
      </c>
    </row>
    <row r="71" spans="1:13" s="9" customFormat="1" ht="18" customHeight="1" x14ac:dyDescent="0.25">
      <c r="A71" s="3">
        <v>2</v>
      </c>
      <c r="B71" s="3">
        <v>3</v>
      </c>
      <c r="C71" s="46">
        <v>921</v>
      </c>
      <c r="D71" s="3">
        <f>IFERROR((VLOOKUP(C71,INSCRITOS!A:B,2,0)),"")</f>
        <v>103076</v>
      </c>
      <c r="E71" s="3" t="str">
        <f>IFERROR((VLOOKUP(C71,INSCRITOS!A:C,3,0)),"")</f>
        <v>INF</v>
      </c>
      <c r="F71" s="8" t="str">
        <f>IFERROR((VLOOKUP(C71,INSCRITOS!A:D,4,0)),"")</f>
        <v>Diana Marcelino</v>
      </c>
      <c r="G71" s="3" t="str">
        <f>IFERROR((VLOOKUP(C71,INSCRITOS!A:F,6,0)),"")</f>
        <v>F</v>
      </c>
      <c r="H71" s="8" t="str">
        <f>IFERROR((VLOOKUP(C71,INSCRITOS!A:H,8,0)),"")</f>
        <v>Sport Lisboa e Benfica</v>
      </c>
      <c r="I71" s="113">
        <v>1.1828703703703704E-2</v>
      </c>
      <c r="J71" s="113">
        <f>IF(B71="","",_xlfn.IFS(B71=1,$J$7,B71=2,$J$8,B71=3,$J$9))</f>
        <v>4.1666666666666666E-3</v>
      </c>
      <c r="K71" s="111">
        <f t="shared" si="4"/>
        <v>7.6620370370370375E-3</v>
      </c>
      <c r="L71" s="111" t="str">
        <f>IFERROR((VLOOKUP(C71,INSCRITOS!A:I,9,0)),"")</f>
        <v>F</v>
      </c>
      <c r="M71" s="4">
        <v>99</v>
      </c>
    </row>
    <row r="72" spans="1:13" s="9" customFormat="1" ht="18" customHeight="1" x14ac:dyDescent="0.25">
      <c r="A72" s="3">
        <v>3</v>
      </c>
      <c r="B72" s="3">
        <v>3</v>
      </c>
      <c r="C72" s="46">
        <v>843</v>
      </c>
      <c r="D72" s="3">
        <f>IFERROR((VLOOKUP(C72,INSCRITOS!A:B,2,0)),"")</f>
        <v>104623</v>
      </c>
      <c r="E72" s="3" t="str">
        <f>IFERROR((VLOOKUP(C72,INSCRITOS!A:C,3,0)),"")</f>
        <v>INF</v>
      </c>
      <c r="F72" s="8" t="str">
        <f>IFERROR((VLOOKUP(C72,INSCRITOS!A:D,4,0)),"")</f>
        <v>Inês Fernandes</v>
      </c>
      <c r="G72" s="3" t="str">
        <f>IFERROR((VLOOKUP(C72,INSCRITOS!A:F,6,0)),"")</f>
        <v>F</v>
      </c>
      <c r="H72" s="8" t="str">
        <f>IFERROR((VLOOKUP(C72,INSCRITOS!A:H,8,0)),"")</f>
        <v>Alhandra Sporting Club</v>
      </c>
      <c r="I72" s="113">
        <v>1.1875000000000002E-2</v>
      </c>
      <c r="J72" s="113">
        <f>IF(B72="","",_xlfn.IFS(B72=1,$J$7,B72=2,$J$8,B72=3,$J$9))</f>
        <v>4.1666666666666666E-3</v>
      </c>
      <c r="K72" s="111">
        <f t="shared" si="4"/>
        <v>7.7083333333333353E-3</v>
      </c>
      <c r="L72" s="111" t="str">
        <f>IFERROR((VLOOKUP(C72,INSCRITOS!A:I,9,0)),"")</f>
        <v>F</v>
      </c>
      <c r="M72" s="4">
        <v>98</v>
      </c>
    </row>
    <row r="73" spans="1:13" s="9" customFormat="1" ht="18" customHeight="1" x14ac:dyDescent="0.25">
      <c r="A73" s="3">
        <v>4</v>
      </c>
      <c r="B73" s="3">
        <v>3</v>
      </c>
      <c r="C73" s="46">
        <v>919</v>
      </c>
      <c r="D73" s="3">
        <f>IFERROR((VLOOKUP(C73,INSCRITOS!A:B,2,0)),"")</f>
        <v>103075</v>
      </c>
      <c r="E73" s="3" t="str">
        <f>IFERROR((VLOOKUP(C73,INSCRITOS!A:C,3,0)),"")</f>
        <v>INF</v>
      </c>
      <c r="F73" s="8" t="str">
        <f>IFERROR((VLOOKUP(C73,INSCRITOS!A:D,4,0)),"")</f>
        <v>Ana Marcelino</v>
      </c>
      <c r="G73" s="3" t="str">
        <f>IFERROR((VLOOKUP(C73,INSCRITOS!A:F,6,0)),"")</f>
        <v>F</v>
      </c>
      <c r="H73" s="8" t="str">
        <f>IFERROR((VLOOKUP(C73,INSCRITOS!A:H,8,0)),"")</f>
        <v>Sport Lisboa e Benfica</v>
      </c>
      <c r="I73" s="113">
        <v>1.2025462962962962E-2</v>
      </c>
      <c r="J73" s="113">
        <f>IF(B73="","",_xlfn.IFS(B73=1,$J$7,B73=2,$J$8,B73=3,$J$9))</f>
        <v>4.1666666666666666E-3</v>
      </c>
      <c r="K73" s="111">
        <f t="shared" si="4"/>
        <v>7.8587962962962943E-3</v>
      </c>
      <c r="L73" s="111" t="str">
        <f>IFERROR((VLOOKUP(C73,INSCRITOS!A:I,9,0)),"")</f>
        <v>F</v>
      </c>
      <c r="M73" s="4">
        <v>97</v>
      </c>
    </row>
    <row r="74" spans="1:13" s="9" customFormat="1" ht="18" customHeight="1" x14ac:dyDescent="0.25">
      <c r="A74" s="3">
        <v>5</v>
      </c>
      <c r="B74" s="3">
        <v>3</v>
      </c>
      <c r="C74" s="46">
        <v>576</v>
      </c>
      <c r="D74" s="3">
        <f>IFERROR((VLOOKUP(C74,INSCRITOS!A:B,2,0)),"")</f>
        <v>103627</v>
      </c>
      <c r="E74" s="3" t="str">
        <f>IFERROR((VLOOKUP(C74,INSCRITOS!A:C,3,0)),"")</f>
        <v>INF</v>
      </c>
      <c r="F74" s="8" t="str">
        <f>IFERROR((VLOOKUP(C74,INSCRITOS!A:D,4,0)),"")</f>
        <v>Bruna Albuquerque</v>
      </c>
      <c r="G74" s="3" t="str">
        <f>IFERROR((VLOOKUP(C74,INSCRITOS!A:F,6,0)),"")</f>
        <v>F</v>
      </c>
      <c r="H74" s="8" t="str">
        <f>IFERROR((VLOOKUP(C74,INSCRITOS!A:H,8,0)),"")</f>
        <v>Alhandra Sporting Club</v>
      </c>
      <c r="I74" s="113">
        <v>1.2048611111111112E-2</v>
      </c>
      <c r="J74" s="113">
        <f>IF(B74="","",_xlfn.IFS(B74=1,$J$7,B74=2,$J$8,B74=3,$J$9))</f>
        <v>4.1666666666666666E-3</v>
      </c>
      <c r="K74" s="111">
        <f t="shared" si="4"/>
        <v>7.8819444444444449E-3</v>
      </c>
      <c r="L74" s="111" t="str">
        <f>IFERROR((VLOOKUP(C74,INSCRITOS!A:I,9,0)),"")</f>
        <v>F</v>
      </c>
      <c r="M74" s="4">
        <v>96</v>
      </c>
    </row>
    <row r="75" spans="1:13" s="9" customFormat="1" ht="18" customHeight="1" x14ac:dyDescent="0.25">
      <c r="A75" s="3">
        <v>6</v>
      </c>
      <c r="B75" s="3">
        <v>3</v>
      </c>
      <c r="C75" s="46">
        <v>620</v>
      </c>
      <c r="D75" s="3">
        <f>IFERROR((VLOOKUP(C75,INSCRITOS!A:B,2,0)),"")</f>
        <v>104486</v>
      </c>
      <c r="E75" s="3" t="str">
        <f>IFERROR((VLOOKUP(C75,INSCRITOS!A:C,3,0)),"")</f>
        <v>INF</v>
      </c>
      <c r="F75" s="8" t="str">
        <f>IFERROR((VLOOKUP(C75,INSCRITOS!A:D,4,0)),"")</f>
        <v>Luna Pereira Crispim</v>
      </c>
      <c r="G75" s="3" t="str">
        <f>IFERROR((VLOOKUP(C75,INSCRITOS!A:F,6,0)),"")</f>
        <v>F</v>
      </c>
      <c r="H75" s="8" t="str">
        <f>IFERROR((VLOOKUP(C75,INSCRITOS!A:H,8,0)),"")</f>
        <v>Sport Lisboa e Benfica</v>
      </c>
      <c r="I75" s="113">
        <v>1.2418981481481482E-2</v>
      </c>
      <c r="J75" s="113">
        <f>IF(B75="","",_xlfn.IFS(B75=1,$J$7,B75=2,$J$8,B75=3,$J$9))</f>
        <v>4.1666666666666666E-3</v>
      </c>
      <c r="K75" s="111">
        <f t="shared" si="4"/>
        <v>8.2523148148148165E-3</v>
      </c>
      <c r="L75" s="111" t="str">
        <f>IFERROR((VLOOKUP(C75,INSCRITOS!A:I,9,0)),"")</f>
        <v>F</v>
      </c>
      <c r="M75" s="4">
        <v>95</v>
      </c>
    </row>
    <row r="76" spans="1:13" s="9" customFormat="1" ht="18" customHeight="1" x14ac:dyDescent="0.25">
      <c r="A76" s="3">
        <v>7</v>
      </c>
      <c r="B76" s="3">
        <v>3</v>
      </c>
      <c r="C76" s="46">
        <v>186</v>
      </c>
      <c r="D76" s="3">
        <f>IFERROR((VLOOKUP(C76,INSCRITOS!A:B,2,0)),"")</f>
        <v>104180</v>
      </c>
      <c r="E76" s="3" t="str">
        <f>IFERROR((VLOOKUP(C76,INSCRITOS!A:C,3,0)),"")</f>
        <v>INF</v>
      </c>
      <c r="F76" s="8" t="str">
        <f>IFERROR((VLOOKUP(C76,INSCRITOS!A:D,4,0)),"")</f>
        <v>Beatriz Pereira</v>
      </c>
      <c r="G76" s="3" t="str">
        <f>IFERROR((VLOOKUP(C76,INSCRITOS!A:F,6,0)),"")</f>
        <v>F</v>
      </c>
      <c r="H76" s="8" t="str">
        <f>IFERROR((VLOOKUP(C76,INSCRITOS!A:H,8,0)),"")</f>
        <v>Alhandra Sporting Club</v>
      </c>
      <c r="I76" s="113">
        <v>1.2430555555555554E-2</v>
      </c>
      <c r="J76" s="113">
        <f>IF(B76="","",_xlfn.IFS(B76=1,$J$7,B76=2,$J$8,B76=3,$J$9))</f>
        <v>4.1666666666666666E-3</v>
      </c>
      <c r="K76" s="111">
        <f t="shared" si="4"/>
        <v>8.2638888888888866E-3</v>
      </c>
      <c r="L76" s="111" t="str">
        <f>IFERROR((VLOOKUP(C76,INSCRITOS!A:I,9,0)),"")</f>
        <v>F</v>
      </c>
      <c r="M76" s="4">
        <v>94</v>
      </c>
    </row>
    <row r="77" spans="1:13" s="9" customFormat="1" ht="18" customHeight="1" x14ac:dyDescent="0.25">
      <c r="A77" s="3">
        <v>8</v>
      </c>
      <c r="B77" s="3">
        <v>3</v>
      </c>
      <c r="C77" s="46">
        <v>109</v>
      </c>
      <c r="D77" s="3">
        <f>IFERROR((VLOOKUP(C77,INSCRITOS!A:B,2,0)),"")</f>
        <v>103257</v>
      </c>
      <c r="E77" s="3" t="str">
        <f>IFERROR((VLOOKUP(C77,INSCRITOS!A:C,3,0)),"")</f>
        <v>INF</v>
      </c>
      <c r="F77" s="8" t="str">
        <f>IFERROR((VLOOKUP(C77,INSCRITOS!A:D,4,0)),"")</f>
        <v>Benedita Pedro</v>
      </c>
      <c r="G77" s="3" t="str">
        <f>IFERROR((VLOOKUP(C77,INSCRITOS!A:F,6,0)),"")</f>
        <v>F</v>
      </c>
      <c r="H77" s="8" t="str">
        <f>IFERROR((VLOOKUP(C77,INSCRITOS!A:H,8,0)),"")</f>
        <v>SFRAA TRIATLO</v>
      </c>
      <c r="I77" s="113">
        <v>1.2592592592592593E-2</v>
      </c>
      <c r="J77" s="113">
        <f>IF(B77="","",_xlfn.IFS(B77=1,$J$7,B77=2,$J$8,B77=3,$J$9))</f>
        <v>4.1666666666666666E-3</v>
      </c>
      <c r="K77" s="111">
        <f t="shared" si="4"/>
        <v>8.425925925925927E-3</v>
      </c>
      <c r="L77" s="111" t="str">
        <f>IFERROR((VLOOKUP(C77,INSCRITOS!A:I,9,0)),"")</f>
        <v>F</v>
      </c>
      <c r="M77" s="4">
        <v>93</v>
      </c>
    </row>
    <row r="78" spans="1:13" s="9" customFormat="1" ht="18" customHeight="1" x14ac:dyDescent="0.25">
      <c r="A78" s="3">
        <v>9</v>
      </c>
      <c r="B78" s="3">
        <v>3</v>
      </c>
      <c r="C78" s="46">
        <v>704</v>
      </c>
      <c r="D78" s="3">
        <f>IFERROR((VLOOKUP(C78,INSCRITOS!A:B,2,0)),"")</f>
        <v>103735</v>
      </c>
      <c r="E78" s="3" t="str">
        <f>IFERROR((VLOOKUP(C78,INSCRITOS!A:C,3,0)),"")</f>
        <v>INF</v>
      </c>
      <c r="F78" s="8" t="str">
        <f>IFERROR((VLOOKUP(C78,INSCRITOS!A:D,4,0)),"")</f>
        <v>Ana Fung</v>
      </c>
      <c r="G78" s="3" t="str">
        <f>IFERROR((VLOOKUP(C78,INSCRITOS!A:F,6,0)),"")</f>
        <v>F</v>
      </c>
      <c r="H78" s="8" t="str">
        <f>IFERROR((VLOOKUP(C78,INSCRITOS!A:H,8,0)),"")</f>
        <v>Alhandra Sporting Club</v>
      </c>
      <c r="I78" s="113">
        <v>1.2627314814814815E-2</v>
      </c>
      <c r="J78" s="113">
        <f>IF(B78="","",_xlfn.IFS(B78=1,$J$7,B78=2,$J$8,B78=3,$J$9))</f>
        <v>4.1666666666666666E-3</v>
      </c>
      <c r="K78" s="111">
        <f t="shared" si="4"/>
        <v>8.4606481481481477E-3</v>
      </c>
      <c r="L78" s="111" t="str">
        <f>IFERROR((VLOOKUP(C78,INSCRITOS!A:I,9,0)),"")</f>
        <v>F</v>
      </c>
      <c r="M78" s="4">
        <v>92</v>
      </c>
    </row>
    <row r="79" spans="1:13" s="9" customFormat="1" ht="18" customHeight="1" x14ac:dyDescent="0.25">
      <c r="A79" s="3">
        <v>10</v>
      </c>
      <c r="B79" s="3">
        <v>3</v>
      </c>
      <c r="C79" s="46">
        <v>1230</v>
      </c>
      <c r="D79" s="3">
        <f>IFERROR((VLOOKUP(C79,INSCRITOS!A:B,2,0)),"")</f>
        <v>106105</v>
      </c>
      <c r="E79" s="3" t="str">
        <f>IFERROR((VLOOKUP(C79,INSCRITOS!A:C,3,0)),"")</f>
        <v>INF</v>
      </c>
      <c r="F79" s="8" t="str">
        <f>IFERROR((VLOOKUP(C79,INSCRITOS!A:D,4,0)),"")</f>
        <v>Alice Talento</v>
      </c>
      <c r="G79" s="3" t="str">
        <f>IFERROR((VLOOKUP(C79,INSCRITOS!A:F,6,0)),"")</f>
        <v>F</v>
      </c>
      <c r="H79" s="8" t="str">
        <f>IFERROR((VLOOKUP(C79,INSCRITOS!A:H,8,0)),"")</f>
        <v>GDR Manique de Cima</v>
      </c>
      <c r="I79" s="113">
        <v>1.3020833333333334E-2</v>
      </c>
      <c r="J79" s="113">
        <f>IF(B79="","",_xlfn.IFS(B79=1,$J$7,B79=2,$J$8,B79=3,$J$9))</f>
        <v>4.1666666666666666E-3</v>
      </c>
      <c r="K79" s="111">
        <f t="shared" si="4"/>
        <v>8.8541666666666664E-3</v>
      </c>
      <c r="L79" s="111" t="str">
        <f>IFERROR((VLOOKUP(C79,INSCRITOS!A:I,9,0)),"")</f>
        <v>F</v>
      </c>
      <c r="M79" s="4">
        <v>91</v>
      </c>
    </row>
    <row r="80" spans="1:13" s="9" customFormat="1" ht="18" customHeight="1" x14ac:dyDescent="0.25">
      <c r="A80" s="3">
        <v>11</v>
      </c>
      <c r="B80" s="3">
        <v>3</v>
      </c>
      <c r="C80" s="46">
        <v>936</v>
      </c>
      <c r="D80" s="3">
        <f>IFERROR((VLOOKUP(C80,INSCRITOS!A:B,2,0)),"")</f>
        <v>104691</v>
      </c>
      <c r="E80" s="3" t="str">
        <f>IFERROR((VLOOKUP(C80,INSCRITOS!A:C,3,0)),"")</f>
        <v>INF</v>
      </c>
      <c r="F80" s="8" t="str">
        <f>IFERROR((VLOOKUP(C80,INSCRITOS!A:D,4,0)),"")</f>
        <v>Maria Inês Nogueira</v>
      </c>
      <c r="G80" s="3" t="str">
        <f>IFERROR((VLOOKUP(C80,INSCRITOS!A:F,6,0)),"")</f>
        <v>F</v>
      </c>
      <c r="H80" s="8" t="str">
        <f>IFERROR((VLOOKUP(C80,INSCRITOS!A:H,8,0)),"")</f>
        <v>Sport Lisboa e Benfica</v>
      </c>
      <c r="I80" s="113">
        <v>1.3125E-2</v>
      </c>
      <c r="J80" s="113">
        <f>IF(B80="","",_xlfn.IFS(B80=1,$J$7,B80=2,$J$8,B80=3,$J$9))</f>
        <v>4.1666666666666666E-3</v>
      </c>
      <c r="K80" s="111">
        <f t="shared" si="4"/>
        <v>8.958333333333332E-3</v>
      </c>
      <c r="L80" s="111" t="str">
        <f>IFERROR((VLOOKUP(C80,INSCRITOS!A:I,9,0)),"")</f>
        <v>F</v>
      </c>
      <c r="M80" s="4">
        <v>90</v>
      </c>
    </row>
    <row r="81" spans="1:1022" ht="18" customHeight="1" x14ac:dyDescent="0.25">
      <c r="A81" s="3">
        <v>12</v>
      </c>
      <c r="B81" s="3">
        <v>3</v>
      </c>
      <c r="C81" s="46">
        <v>1072</v>
      </c>
      <c r="D81" s="3">
        <f>IFERROR((VLOOKUP(C81,INSCRITOS!A:B,2,0)),"")</f>
        <v>105840</v>
      </c>
      <c r="E81" s="3" t="str">
        <f>IFERROR((VLOOKUP(C81,INSCRITOS!A:C,3,0)),"")</f>
        <v>INF</v>
      </c>
      <c r="F81" s="8" t="str">
        <f>IFERROR((VLOOKUP(C81,INSCRITOS!A:D,4,0)),"")</f>
        <v>Maria Fernandes</v>
      </c>
      <c r="G81" s="3" t="str">
        <f>IFERROR((VLOOKUP(C81,INSCRITOS!A:F,6,0)),"")</f>
        <v>F</v>
      </c>
      <c r="H81" s="8" t="str">
        <f>IFERROR((VLOOKUP(C81,INSCRITOS!A:H,8,0)),"")</f>
        <v>Alhandra Sporting Club</v>
      </c>
      <c r="I81" s="113">
        <v>1.3136574074074077E-2</v>
      </c>
      <c r="J81" s="113">
        <f>IF(B81="","",_xlfn.IFS(B81=1,$J$7,B81=2,$J$8,B81=3,$J$9))</f>
        <v>4.1666666666666666E-3</v>
      </c>
      <c r="K81" s="111">
        <f t="shared" si="4"/>
        <v>8.9699074074074091E-3</v>
      </c>
      <c r="L81" s="111" t="str">
        <f>IFERROR((VLOOKUP(C81,INSCRITOS!A:I,9,0)),"")</f>
        <v>F</v>
      </c>
      <c r="M81" s="4">
        <v>89</v>
      </c>
    </row>
    <row r="82" spans="1:1022" ht="18" customHeight="1" x14ac:dyDescent="0.25">
      <c r="A82" s="3">
        <v>13</v>
      </c>
      <c r="B82" s="3">
        <v>3</v>
      </c>
      <c r="C82" s="46">
        <v>638</v>
      </c>
      <c r="D82" s="3">
        <f>IFERROR((VLOOKUP(C82,INSCRITOS!A:B,2,0)),"")</f>
        <v>105132</v>
      </c>
      <c r="E82" s="3" t="str">
        <f>IFERROR((VLOOKUP(C82,INSCRITOS!A:C,3,0)),"")</f>
        <v>INF</v>
      </c>
      <c r="F82" s="8" t="str">
        <f>IFERROR((VLOOKUP(C82,INSCRITOS!A:D,4,0)),"")</f>
        <v>Camila Dias</v>
      </c>
      <c r="G82" s="3" t="str">
        <f>IFERROR((VLOOKUP(C82,INSCRITOS!A:F,6,0)),"")</f>
        <v>F</v>
      </c>
      <c r="H82" s="8" t="str">
        <f>IFERROR((VLOOKUP(C82,INSCRITOS!A:H,8,0)),"")</f>
        <v>GDR Manique de Cima</v>
      </c>
      <c r="I82" s="113">
        <v>1.4236111111111111E-2</v>
      </c>
      <c r="J82" s="113">
        <f>IF(B82="","",_xlfn.IFS(B82=1,$J$7,B82=2,$J$8,B82=3,$J$9))</f>
        <v>4.1666666666666666E-3</v>
      </c>
      <c r="K82" s="111">
        <f t="shared" si="4"/>
        <v>1.0069444444444443E-2</v>
      </c>
      <c r="L82" s="111" t="str">
        <f>IFERROR((VLOOKUP(C82,INSCRITOS!A:I,9,0)),"")</f>
        <v>F</v>
      </c>
      <c r="M82" s="4">
        <v>88</v>
      </c>
    </row>
    <row r="83" spans="1:1022" ht="18" customHeight="1" x14ac:dyDescent="0.25">
      <c r="A83" s="3">
        <v>14</v>
      </c>
      <c r="B83" s="3">
        <v>3</v>
      </c>
      <c r="C83" s="46">
        <v>1096</v>
      </c>
      <c r="D83" s="3">
        <f>IFERROR((VLOOKUP(C83,INSCRITOS!A:B,2,0)),"")</f>
        <v>105894</v>
      </c>
      <c r="E83" s="3" t="str">
        <f>IFERROR((VLOOKUP(C83,INSCRITOS!A:C,3,0)),"")</f>
        <v>INF</v>
      </c>
      <c r="F83" s="8" t="str">
        <f>IFERROR((VLOOKUP(C83,INSCRITOS!A:D,4,0)),"")</f>
        <v>Daniela Filipe</v>
      </c>
      <c r="G83" s="3" t="str">
        <f>IFERROR((VLOOKUP(C83,INSCRITOS!A:F,6,0)),"")</f>
        <v>F</v>
      </c>
      <c r="H83" s="8" t="str">
        <f>IFERROR((VLOOKUP(C83,INSCRITOS!A:H,8,0)),"")</f>
        <v>GDR Manique de Cima</v>
      </c>
      <c r="I83" s="113">
        <v>1.4293981481481482E-2</v>
      </c>
      <c r="J83" s="113">
        <f>IF(B83="","",_xlfn.IFS(B83=1,$J$7,B83=2,$J$8,B83=3,$J$9))</f>
        <v>4.1666666666666666E-3</v>
      </c>
      <c r="K83" s="111">
        <f t="shared" si="4"/>
        <v>1.0127314814814815E-2</v>
      </c>
      <c r="L83" s="111" t="str">
        <f>IFERROR((VLOOKUP(C83,INSCRITOS!A:I,9,0)),"")</f>
        <v>F</v>
      </c>
      <c r="M83" s="4">
        <v>87</v>
      </c>
    </row>
    <row r="84" spans="1:1022" ht="18" customHeight="1" x14ac:dyDescent="0.25">
      <c r="A84" s="3">
        <v>15</v>
      </c>
      <c r="B84" s="3">
        <v>3</v>
      </c>
      <c r="C84" s="46">
        <v>5322</v>
      </c>
      <c r="D84" s="3"/>
      <c r="E84" s="3" t="str">
        <f>IFERROR((VLOOKUP(C84,INSCRITOS!A:C,3,0)),"")</f>
        <v>INF</v>
      </c>
      <c r="F84" s="8" t="str">
        <f>IFERROR((VLOOKUP(C84,INSCRITOS!A:D,4,0)),"")</f>
        <v xml:space="preserve">Zinaya Margarida Sebastião </v>
      </c>
      <c r="G84" s="3" t="str">
        <f>IFERROR((VLOOKUP(C84,INSCRITOS!A:F,6,0)),"")</f>
        <v>F</v>
      </c>
      <c r="H84" s="8" t="str">
        <f>IFERROR((VLOOKUP(C84,INSCRITOS!A:H,8,0)),"")</f>
        <v>Desportivo Náutico Marinha Grande/ Não federada</v>
      </c>
      <c r="I84" s="113">
        <v>1.4571759259259258E-2</v>
      </c>
      <c r="J84" s="113">
        <f>IF(B84="","",_xlfn.IFS(B84=1,$J$7,B84=2,$J$8,B84=3,$J$9))</f>
        <v>4.1666666666666666E-3</v>
      </c>
      <c r="K84" s="111">
        <f t="shared" si="4"/>
        <v>1.0405092592592591E-2</v>
      </c>
      <c r="L84" s="111" t="str">
        <f>IFERROR((VLOOKUP(C84,INSCRITOS!A:I,9,0)),"")</f>
        <v>NF</v>
      </c>
      <c r="M84" s="4">
        <v>0</v>
      </c>
    </row>
    <row r="85" spans="1:1022" ht="18" customHeight="1" x14ac:dyDescent="0.25">
      <c r="A85" s="3">
        <v>16</v>
      </c>
      <c r="B85" s="3">
        <v>3</v>
      </c>
      <c r="C85" s="46">
        <v>1127</v>
      </c>
      <c r="D85" s="3">
        <f>IFERROR((VLOOKUP(C85,INSCRITOS!A:B,2,0)),"")</f>
        <v>105932</v>
      </c>
      <c r="E85" s="3" t="str">
        <f>IFERROR((VLOOKUP(C85,INSCRITOS!A:C,3,0)),"")</f>
        <v>INF</v>
      </c>
      <c r="F85" s="8" t="str">
        <f>IFERROR((VLOOKUP(C85,INSCRITOS!A:D,4,0)),"")</f>
        <v>Ana Melnic</v>
      </c>
      <c r="G85" s="3" t="str">
        <f>IFERROR((VLOOKUP(C85,INSCRITOS!A:F,6,0)),"")</f>
        <v>F</v>
      </c>
      <c r="H85" s="8" t="str">
        <f>IFERROR((VLOOKUP(C85,INSCRITOS!A:H,8,0)),"")</f>
        <v>Clube de Natação da Amadora</v>
      </c>
      <c r="I85" s="113">
        <v>1.5752314814814813E-2</v>
      </c>
      <c r="J85" s="113">
        <f>IF(B85="","",_xlfn.IFS(B85=1,$J$7,B85=2,$J$8,B85=3,$J$9))</f>
        <v>4.1666666666666666E-3</v>
      </c>
      <c r="K85" s="111">
        <f t="shared" si="4"/>
        <v>1.1585648148148147E-2</v>
      </c>
      <c r="L85" s="111" t="str">
        <f>IFERROR((VLOOKUP(C85,INSCRITOS!A:I,9,0)),"")</f>
        <v>F</v>
      </c>
      <c r="M85" s="4">
        <v>86</v>
      </c>
    </row>
    <row r="86" spans="1:1022" s="18" customFormat="1" ht="18" customHeight="1" x14ac:dyDescent="0.25">
      <c r="A86" s="14"/>
      <c r="B86" s="14"/>
      <c r="C86" s="31"/>
      <c r="D86" s="14"/>
      <c r="E86" s="14"/>
      <c r="F86" s="15"/>
      <c r="G86" s="14"/>
      <c r="H86" s="15"/>
      <c r="I86" s="14"/>
      <c r="J86" s="14"/>
      <c r="K86" s="14"/>
      <c r="L86" s="14"/>
      <c r="M86" s="14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  <c r="IX86" s="15"/>
      <c r="IY86" s="15"/>
      <c r="IZ86" s="15"/>
      <c r="JA86" s="15"/>
      <c r="JB86" s="15"/>
      <c r="JC86" s="15"/>
      <c r="JD86" s="15"/>
      <c r="JE86" s="15"/>
      <c r="JF86" s="15"/>
      <c r="JG86" s="15"/>
      <c r="JH86" s="15"/>
      <c r="JI86" s="15"/>
      <c r="JJ86" s="15"/>
      <c r="JK86" s="15"/>
      <c r="JL86" s="15"/>
      <c r="JM86" s="15"/>
      <c r="JN86" s="15"/>
      <c r="JO86" s="15"/>
      <c r="JP86" s="15"/>
      <c r="JQ86" s="15"/>
      <c r="JR86" s="15"/>
      <c r="JS86" s="15"/>
      <c r="JT86" s="15"/>
      <c r="JU86" s="15"/>
      <c r="JV86" s="15"/>
      <c r="JW86" s="15"/>
      <c r="JX86" s="15"/>
      <c r="JY86" s="15"/>
      <c r="JZ86" s="15"/>
      <c r="KA86" s="15"/>
      <c r="KB86" s="15"/>
      <c r="KC86" s="15"/>
      <c r="KD86" s="15"/>
      <c r="KE86" s="15"/>
      <c r="KF86" s="15"/>
      <c r="KG86" s="15"/>
      <c r="KH86" s="15"/>
      <c r="KI86" s="15"/>
      <c r="KJ86" s="15"/>
      <c r="KK86" s="15"/>
      <c r="KL86" s="15"/>
      <c r="KM86" s="15"/>
      <c r="KN86" s="15"/>
      <c r="KO86" s="15"/>
      <c r="KP86" s="15"/>
      <c r="KQ86" s="15"/>
      <c r="KR86" s="15"/>
      <c r="KS86" s="15"/>
      <c r="KT86" s="15"/>
      <c r="KU86" s="15"/>
      <c r="KV86" s="15"/>
      <c r="KW86" s="15"/>
      <c r="KX86" s="15"/>
      <c r="KY86" s="15"/>
      <c r="KZ86" s="15"/>
      <c r="LA86" s="15"/>
      <c r="LB86" s="15"/>
      <c r="LC86" s="15"/>
      <c r="LD86" s="15"/>
      <c r="LE86" s="15"/>
      <c r="LF86" s="15"/>
      <c r="LG86" s="15"/>
      <c r="LH86" s="15"/>
      <c r="LI86" s="15"/>
      <c r="LJ86" s="15"/>
      <c r="LK86" s="15"/>
      <c r="LL86" s="15"/>
      <c r="LM86" s="15"/>
      <c r="LN86" s="15"/>
      <c r="LO86" s="15"/>
      <c r="LP86" s="15"/>
      <c r="LQ86" s="15"/>
      <c r="LR86" s="15"/>
      <c r="LS86" s="15"/>
      <c r="LT86" s="15"/>
      <c r="LU86" s="15"/>
      <c r="LV86" s="15"/>
      <c r="LW86" s="15"/>
      <c r="LX86" s="15"/>
      <c r="LY86" s="15"/>
      <c r="LZ86" s="15"/>
      <c r="MA86" s="15"/>
      <c r="MB86" s="15"/>
      <c r="MC86" s="15"/>
      <c r="MD86" s="15"/>
      <c r="ME86" s="15"/>
      <c r="MF86" s="15"/>
      <c r="MG86" s="15"/>
      <c r="MH86" s="15"/>
      <c r="MI86" s="15"/>
      <c r="MJ86" s="15"/>
      <c r="MK86" s="15"/>
      <c r="ML86" s="15"/>
      <c r="MM86" s="15"/>
      <c r="MN86" s="15"/>
      <c r="MO86" s="15"/>
      <c r="MP86" s="15"/>
      <c r="MQ86" s="15"/>
      <c r="MR86" s="15"/>
      <c r="MS86" s="15"/>
      <c r="MT86" s="15"/>
      <c r="MU86" s="15"/>
      <c r="MV86" s="15"/>
      <c r="MW86" s="15"/>
      <c r="MX86" s="15"/>
      <c r="MY86" s="15"/>
      <c r="MZ86" s="15"/>
      <c r="NA86" s="15"/>
      <c r="NB86" s="15"/>
      <c r="NC86" s="15"/>
      <c r="ND86" s="15"/>
      <c r="NE86" s="15"/>
      <c r="NF86" s="15"/>
      <c r="NG86" s="15"/>
      <c r="NH86" s="15"/>
      <c r="NI86" s="15"/>
      <c r="NJ86" s="15"/>
      <c r="NK86" s="15"/>
      <c r="NL86" s="15"/>
      <c r="NM86" s="15"/>
      <c r="NN86" s="15"/>
      <c r="NO86" s="15"/>
      <c r="NP86" s="15"/>
      <c r="NQ86" s="15"/>
      <c r="NR86" s="15"/>
      <c r="NS86" s="15"/>
      <c r="NT86" s="15"/>
      <c r="NU86" s="15"/>
      <c r="NV86" s="15"/>
      <c r="NW86" s="15"/>
      <c r="NX86" s="15"/>
      <c r="NY86" s="15"/>
      <c r="NZ86" s="15"/>
      <c r="OA86" s="15"/>
      <c r="OB86" s="15"/>
      <c r="OC86" s="15"/>
      <c r="OD86" s="15"/>
      <c r="OE86" s="15"/>
      <c r="OF86" s="15"/>
      <c r="OG86" s="15"/>
      <c r="OH86" s="15"/>
      <c r="OI86" s="15"/>
      <c r="OJ86" s="15"/>
      <c r="OK86" s="15"/>
      <c r="OL86" s="15"/>
      <c r="OM86" s="15"/>
      <c r="ON86" s="15"/>
      <c r="OO86" s="15"/>
      <c r="OP86" s="15"/>
      <c r="OQ86" s="15"/>
      <c r="OR86" s="15"/>
      <c r="OS86" s="15"/>
      <c r="OT86" s="15"/>
      <c r="OU86" s="15"/>
      <c r="OV86" s="15"/>
      <c r="OW86" s="15"/>
      <c r="OX86" s="15"/>
      <c r="OY86" s="15"/>
      <c r="OZ86" s="15"/>
      <c r="PA86" s="15"/>
      <c r="PB86" s="15"/>
      <c r="PC86" s="15"/>
      <c r="PD86" s="15"/>
      <c r="PE86" s="15"/>
      <c r="PF86" s="15"/>
      <c r="PG86" s="15"/>
      <c r="PH86" s="15"/>
      <c r="PI86" s="15"/>
      <c r="PJ86" s="15"/>
      <c r="PK86" s="15"/>
      <c r="PL86" s="15"/>
      <c r="PM86" s="15"/>
      <c r="PN86" s="15"/>
      <c r="PO86" s="15"/>
      <c r="PP86" s="15"/>
      <c r="PQ86" s="15"/>
      <c r="PR86" s="15"/>
      <c r="PS86" s="15"/>
      <c r="PT86" s="15"/>
      <c r="PU86" s="15"/>
      <c r="PV86" s="15"/>
      <c r="PW86" s="15"/>
      <c r="PX86" s="15"/>
      <c r="PY86" s="15"/>
      <c r="PZ86" s="15"/>
      <c r="QA86" s="15"/>
      <c r="QB86" s="15"/>
      <c r="QC86" s="15"/>
      <c r="QD86" s="15"/>
      <c r="QE86" s="15"/>
      <c r="QF86" s="15"/>
      <c r="QG86" s="15"/>
      <c r="QH86" s="15"/>
      <c r="QI86" s="15"/>
      <c r="QJ86" s="15"/>
      <c r="QK86" s="15"/>
      <c r="QL86" s="15"/>
      <c r="QM86" s="15"/>
      <c r="QN86" s="15"/>
      <c r="QO86" s="15"/>
      <c r="QP86" s="15"/>
      <c r="QQ86" s="15"/>
      <c r="QR86" s="15"/>
      <c r="QS86" s="15"/>
      <c r="QT86" s="15"/>
      <c r="QU86" s="15"/>
      <c r="QV86" s="15"/>
      <c r="QW86" s="15"/>
      <c r="QX86" s="15"/>
      <c r="QY86" s="15"/>
      <c r="QZ86" s="15"/>
      <c r="RA86" s="15"/>
      <c r="RB86" s="15"/>
      <c r="RC86" s="15"/>
      <c r="RD86" s="15"/>
      <c r="RE86" s="15"/>
      <c r="RF86" s="15"/>
      <c r="RG86" s="15"/>
      <c r="RH86" s="15"/>
      <c r="RI86" s="15"/>
      <c r="RJ86" s="15"/>
      <c r="RK86" s="15"/>
      <c r="RL86" s="15"/>
      <c r="RM86" s="15"/>
      <c r="RN86" s="15"/>
      <c r="RO86" s="15"/>
      <c r="RP86" s="15"/>
      <c r="RQ86" s="15"/>
      <c r="RR86" s="15"/>
      <c r="RS86" s="15"/>
      <c r="RT86" s="15"/>
      <c r="RU86" s="15"/>
      <c r="RV86" s="15"/>
      <c r="RW86" s="15"/>
      <c r="RX86" s="15"/>
      <c r="RY86" s="15"/>
      <c r="RZ86" s="15"/>
      <c r="SA86" s="15"/>
      <c r="SB86" s="15"/>
      <c r="SC86" s="15"/>
      <c r="SD86" s="15"/>
      <c r="SE86" s="15"/>
      <c r="SF86" s="15"/>
      <c r="SG86" s="15"/>
      <c r="SH86" s="15"/>
      <c r="SI86" s="15"/>
      <c r="SJ86" s="15"/>
      <c r="SK86" s="15"/>
      <c r="SL86" s="15"/>
      <c r="SM86" s="15"/>
      <c r="SN86" s="15"/>
      <c r="SO86" s="15"/>
      <c r="SP86" s="15"/>
      <c r="SQ86" s="15"/>
      <c r="SR86" s="15"/>
      <c r="SS86" s="15"/>
      <c r="ST86" s="15"/>
      <c r="SU86" s="15"/>
      <c r="SV86" s="15"/>
      <c r="SW86" s="15"/>
      <c r="SX86" s="15"/>
      <c r="SY86" s="15"/>
      <c r="SZ86" s="15"/>
      <c r="TA86" s="15"/>
      <c r="TB86" s="15"/>
      <c r="TC86" s="15"/>
      <c r="TD86" s="15"/>
      <c r="TE86" s="15"/>
      <c r="TF86" s="15"/>
      <c r="TG86" s="15"/>
      <c r="TH86" s="15"/>
      <c r="TI86" s="15"/>
      <c r="TJ86" s="15"/>
      <c r="TK86" s="15"/>
      <c r="TL86" s="15"/>
      <c r="TM86" s="15"/>
      <c r="TN86" s="15"/>
      <c r="TO86" s="15"/>
      <c r="TP86" s="15"/>
      <c r="TQ86" s="15"/>
      <c r="TR86" s="15"/>
      <c r="TS86" s="15"/>
      <c r="TT86" s="15"/>
      <c r="TU86" s="15"/>
      <c r="TV86" s="15"/>
      <c r="TW86" s="15"/>
      <c r="TX86" s="15"/>
      <c r="TY86" s="15"/>
      <c r="TZ86" s="15"/>
      <c r="UA86" s="15"/>
      <c r="UB86" s="15"/>
      <c r="UC86" s="15"/>
      <c r="UD86" s="15"/>
      <c r="UE86" s="15"/>
      <c r="UF86" s="15"/>
      <c r="UG86" s="15"/>
      <c r="UH86" s="15"/>
      <c r="UI86" s="15"/>
      <c r="UJ86" s="15"/>
      <c r="UK86" s="15"/>
      <c r="UL86" s="15"/>
      <c r="UM86" s="15"/>
      <c r="UN86" s="15"/>
      <c r="UO86" s="15"/>
      <c r="UP86" s="15"/>
      <c r="UQ86" s="15"/>
      <c r="UR86" s="15"/>
      <c r="US86" s="15"/>
      <c r="UT86" s="15"/>
      <c r="UU86" s="15"/>
      <c r="UV86" s="15"/>
      <c r="UW86" s="15"/>
      <c r="UX86" s="15"/>
      <c r="UY86" s="15"/>
      <c r="UZ86" s="15"/>
      <c r="VA86" s="15"/>
      <c r="VB86" s="15"/>
      <c r="VC86" s="15"/>
      <c r="VD86" s="15"/>
      <c r="VE86" s="15"/>
      <c r="VF86" s="15"/>
      <c r="VG86" s="15"/>
      <c r="VH86" s="15"/>
      <c r="VI86" s="15"/>
      <c r="VJ86" s="15"/>
      <c r="VK86" s="15"/>
      <c r="VL86" s="15"/>
      <c r="VM86" s="15"/>
      <c r="VN86" s="15"/>
      <c r="VO86" s="15"/>
      <c r="VP86" s="15"/>
      <c r="VQ86" s="15"/>
      <c r="VR86" s="15"/>
      <c r="VS86" s="15"/>
      <c r="VT86" s="15"/>
      <c r="VU86" s="15"/>
      <c r="VV86" s="15"/>
      <c r="VW86" s="15"/>
      <c r="VX86" s="15"/>
      <c r="VY86" s="15"/>
      <c r="VZ86" s="15"/>
      <c r="WA86" s="15"/>
      <c r="WB86" s="15"/>
      <c r="WC86" s="15"/>
      <c r="WD86" s="15"/>
      <c r="WE86" s="15"/>
      <c r="WF86" s="15"/>
      <c r="WG86" s="15"/>
      <c r="WH86" s="15"/>
      <c r="WI86" s="15"/>
      <c r="WJ86" s="15"/>
      <c r="WK86" s="15"/>
      <c r="WL86" s="15"/>
      <c r="WM86" s="15"/>
      <c r="WN86" s="15"/>
      <c r="WO86" s="15"/>
      <c r="WP86" s="15"/>
      <c r="WQ86" s="15"/>
      <c r="WR86" s="15"/>
      <c r="WS86" s="15"/>
      <c r="WT86" s="15"/>
      <c r="WU86" s="15"/>
      <c r="WV86" s="15"/>
      <c r="WW86" s="15"/>
      <c r="WX86" s="15"/>
      <c r="WY86" s="15"/>
      <c r="WZ86" s="15"/>
      <c r="XA86" s="15"/>
      <c r="XB86" s="15"/>
      <c r="XC86" s="15"/>
      <c r="XD86" s="15"/>
      <c r="XE86" s="15"/>
      <c r="XF86" s="15"/>
      <c r="XG86" s="15"/>
      <c r="XH86" s="15"/>
      <c r="XI86" s="15"/>
      <c r="XJ86" s="15"/>
      <c r="XK86" s="15"/>
      <c r="XL86" s="15"/>
      <c r="XM86" s="15"/>
      <c r="XN86" s="15"/>
      <c r="XO86" s="15"/>
      <c r="XP86" s="15"/>
      <c r="XQ86" s="15"/>
      <c r="XR86" s="15"/>
      <c r="XS86" s="15"/>
      <c r="XT86" s="15"/>
      <c r="XU86" s="15"/>
      <c r="XV86" s="15"/>
      <c r="XW86" s="15"/>
      <c r="XX86" s="15"/>
      <c r="XY86" s="15"/>
      <c r="XZ86" s="15"/>
      <c r="YA86" s="15"/>
      <c r="YB86" s="15"/>
      <c r="YC86" s="15"/>
      <c r="YD86" s="15"/>
      <c r="YE86" s="15"/>
      <c r="YF86" s="15"/>
      <c r="YG86" s="15"/>
      <c r="YH86" s="15"/>
      <c r="YI86" s="15"/>
      <c r="YJ86" s="15"/>
      <c r="YK86" s="15"/>
      <c r="YL86" s="15"/>
      <c r="YM86" s="15"/>
      <c r="YN86" s="15"/>
      <c r="YO86" s="15"/>
      <c r="YP86" s="15"/>
      <c r="YQ86" s="15"/>
      <c r="YR86" s="15"/>
      <c r="YS86" s="15"/>
      <c r="YT86" s="15"/>
      <c r="YU86" s="15"/>
      <c r="YV86" s="15"/>
      <c r="YW86" s="15"/>
      <c r="YX86" s="15"/>
      <c r="YY86" s="15"/>
      <c r="YZ86" s="15"/>
      <c r="ZA86" s="15"/>
      <c r="ZB86" s="15"/>
      <c r="ZC86" s="15"/>
      <c r="ZD86" s="15"/>
      <c r="ZE86" s="15"/>
      <c r="ZF86" s="15"/>
      <c r="ZG86" s="15"/>
      <c r="ZH86" s="15"/>
      <c r="ZI86" s="15"/>
      <c r="ZJ86" s="15"/>
      <c r="ZK86" s="15"/>
      <c r="ZL86" s="15"/>
      <c r="ZM86" s="15"/>
      <c r="ZN86" s="15"/>
      <c r="ZO86" s="15"/>
      <c r="ZP86" s="15"/>
      <c r="ZQ86" s="15"/>
      <c r="ZR86" s="15"/>
      <c r="ZS86" s="15"/>
      <c r="ZT86" s="15"/>
      <c r="ZU86" s="15"/>
      <c r="ZV86" s="15"/>
      <c r="ZW86" s="15"/>
      <c r="ZX86" s="15"/>
      <c r="ZY86" s="15"/>
      <c r="ZZ86" s="15"/>
      <c r="AAA86" s="15"/>
      <c r="AAB86" s="15"/>
      <c r="AAC86" s="15"/>
      <c r="AAD86" s="15"/>
      <c r="AAE86" s="15"/>
      <c r="AAF86" s="15"/>
      <c r="AAG86" s="15"/>
      <c r="AAH86" s="15"/>
      <c r="AAI86" s="15"/>
      <c r="AAJ86" s="15"/>
      <c r="AAK86" s="15"/>
      <c r="AAL86" s="15"/>
      <c r="AAM86" s="15"/>
      <c r="AAN86" s="15"/>
      <c r="AAO86" s="15"/>
      <c r="AAP86" s="15"/>
      <c r="AAQ86" s="15"/>
      <c r="AAR86" s="15"/>
      <c r="AAS86" s="15"/>
      <c r="AAT86" s="15"/>
      <c r="AAU86" s="15"/>
      <c r="AAV86" s="15"/>
      <c r="AAW86" s="15"/>
      <c r="AAX86" s="15"/>
      <c r="AAY86" s="15"/>
      <c r="AAZ86" s="15"/>
      <c r="ABA86" s="15"/>
      <c r="ABB86" s="15"/>
      <c r="ABC86" s="15"/>
      <c r="ABD86" s="15"/>
      <c r="ABE86" s="15"/>
      <c r="ABF86" s="15"/>
      <c r="ABG86" s="15"/>
      <c r="ABH86" s="15"/>
      <c r="ABI86" s="15"/>
      <c r="ABJ86" s="15"/>
      <c r="ABK86" s="15"/>
      <c r="ABL86" s="15"/>
      <c r="ABM86" s="15"/>
      <c r="ABN86" s="15"/>
      <c r="ABO86" s="15"/>
      <c r="ABP86" s="15"/>
      <c r="ABQ86" s="15"/>
      <c r="ABR86" s="15"/>
      <c r="ABS86" s="15"/>
      <c r="ABT86" s="15"/>
      <c r="ABU86" s="15"/>
      <c r="ABV86" s="15"/>
      <c r="ABW86" s="15"/>
      <c r="ABX86" s="15"/>
      <c r="ABY86" s="15"/>
      <c r="ABZ86" s="15"/>
      <c r="ACA86" s="15"/>
      <c r="ACB86" s="15"/>
      <c r="ACC86" s="15"/>
      <c r="ACD86" s="15"/>
      <c r="ACE86" s="15"/>
      <c r="ACF86" s="15"/>
      <c r="ACG86" s="15"/>
      <c r="ACH86" s="15"/>
      <c r="ACI86" s="15"/>
      <c r="ACJ86" s="15"/>
      <c r="ACK86" s="15"/>
      <c r="ACL86" s="15"/>
      <c r="ACM86" s="15"/>
      <c r="ACN86" s="15"/>
      <c r="ACO86" s="15"/>
      <c r="ACP86" s="15"/>
      <c r="ACQ86" s="15"/>
      <c r="ACR86" s="15"/>
      <c r="ACS86" s="15"/>
      <c r="ACT86" s="15"/>
      <c r="ACU86" s="15"/>
      <c r="ACV86" s="15"/>
      <c r="ACW86" s="15"/>
      <c r="ACX86" s="15"/>
      <c r="ACY86" s="15"/>
      <c r="ACZ86" s="15"/>
      <c r="ADA86" s="15"/>
      <c r="ADB86" s="15"/>
      <c r="ADC86" s="15"/>
      <c r="ADD86" s="15"/>
      <c r="ADE86" s="15"/>
      <c r="ADF86" s="15"/>
      <c r="ADG86" s="15"/>
      <c r="ADH86" s="15"/>
      <c r="ADI86" s="15"/>
      <c r="ADJ86" s="15"/>
      <c r="ADK86" s="15"/>
      <c r="ADL86" s="15"/>
      <c r="ADM86" s="15"/>
      <c r="ADN86" s="15"/>
      <c r="ADO86" s="15"/>
      <c r="ADP86" s="15"/>
      <c r="ADQ86" s="15"/>
      <c r="ADR86" s="15"/>
      <c r="ADS86" s="15"/>
      <c r="ADT86" s="15"/>
      <c r="ADU86" s="15"/>
      <c r="ADV86" s="15"/>
      <c r="ADW86" s="15"/>
      <c r="ADX86" s="15"/>
      <c r="ADY86" s="15"/>
      <c r="ADZ86" s="15"/>
      <c r="AEA86" s="15"/>
      <c r="AEB86" s="15"/>
      <c r="AEC86" s="15"/>
      <c r="AED86" s="15"/>
      <c r="AEE86" s="15"/>
      <c r="AEF86" s="15"/>
      <c r="AEG86" s="15"/>
      <c r="AEH86" s="15"/>
      <c r="AEI86" s="15"/>
      <c r="AEJ86" s="15"/>
      <c r="AEK86" s="15"/>
      <c r="AEL86" s="15"/>
      <c r="AEM86" s="15"/>
      <c r="AEN86" s="15"/>
      <c r="AEO86" s="15"/>
      <c r="AEP86" s="15"/>
      <c r="AEQ86" s="15"/>
      <c r="AER86" s="15"/>
      <c r="AES86" s="15"/>
      <c r="AET86" s="15"/>
      <c r="AEU86" s="15"/>
      <c r="AEV86" s="15"/>
      <c r="AEW86" s="15"/>
      <c r="AEX86" s="15"/>
      <c r="AEY86" s="15"/>
      <c r="AEZ86" s="15"/>
      <c r="AFA86" s="15"/>
      <c r="AFB86" s="15"/>
      <c r="AFC86" s="15"/>
      <c r="AFD86" s="15"/>
      <c r="AFE86" s="15"/>
      <c r="AFF86" s="15"/>
      <c r="AFG86" s="15"/>
      <c r="AFH86" s="15"/>
      <c r="AFI86" s="15"/>
      <c r="AFJ86" s="15"/>
      <c r="AFK86" s="15"/>
      <c r="AFL86" s="15"/>
      <c r="AFM86" s="15"/>
      <c r="AFN86" s="15"/>
      <c r="AFO86" s="15"/>
      <c r="AFP86" s="15"/>
      <c r="AFQ86" s="15"/>
      <c r="AFR86" s="15"/>
      <c r="AFS86" s="15"/>
      <c r="AFT86" s="15"/>
      <c r="AFU86" s="15"/>
      <c r="AFV86" s="15"/>
      <c r="AFW86" s="15"/>
      <c r="AFX86" s="15"/>
      <c r="AFY86" s="15"/>
      <c r="AFZ86" s="15"/>
      <c r="AGA86" s="15"/>
      <c r="AGB86" s="15"/>
      <c r="AGC86" s="15"/>
      <c r="AGD86" s="15"/>
      <c r="AGE86" s="15"/>
      <c r="AGF86" s="15"/>
      <c r="AGG86" s="15"/>
      <c r="AGH86" s="15"/>
      <c r="AGI86" s="15"/>
      <c r="AGJ86" s="15"/>
      <c r="AGK86" s="15"/>
      <c r="AGL86" s="15"/>
      <c r="AGM86" s="15"/>
      <c r="AGN86" s="15"/>
      <c r="AGO86" s="15"/>
      <c r="AGP86" s="15"/>
      <c r="AGQ86" s="15"/>
      <c r="AGR86" s="15"/>
      <c r="AGS86" s="15"/>
      <c r="AGT86" s="15"/>
      <c r="AGU86" s="15"/>
      <c r="AGV86" s="15"/>
      <c r="AGW86" s="15"/>
      <c r="AGX86" s="15"/>
      <c r="AGY86" s="15"/>
      <c r="AGZ86" s="15"/>
      <c r="AHA86" s="15"/>
      <c r="AHB86" s="15"/>
      <c r="AHC86" s="15"/>
      <c r="AHD86" s="15"/>
      <c r="AHE86" s="15"/>
      <c r="AHF86" s="15"/>
      <c r="AHG86" s="15"/>
      <c r="AHH86" s="15"/>
      <c r="AHI86" s="15"/>
      <c r="AHJ86" s="15"/>
      <c r="AHK86" s="15"/>
      <c r="AHL86" s="15"/>
      <c r="AHM86" s="15"/>
      <c r="AHN86" s="15"/>
      <c r="AHO86" s="15"/>
      <c r="AHP86" s="15"/>
      <c r="AHQ86" s="15"/>
      <c r="AHR86" s="15"/>
      <c r="AHS86" s="15"/>
      <c r="AHT86" s="15"/>
      <c r="AHU86" s="15"/>
      <c r="AHV86" s="15"/>
      <c r="AHW86" s="15"/>
      <c r="AHX86" s="15"/>
      <c r="AHY86" s="15"/>
      <c r="AHZ86" s="15"/>
      <c r="AIA86" s="15"/>
      <c r="AIB86" s="15"/>
      <c r="AIC86" s="15"/>
      <c r="AID86" s="15"/>
      <c r="AIE86" s="15"/>
      <c r="AIF86" s="15"/>
      <c r="AIG86" s="15"/>
      <c r="AIH86" s="15"/>
      <c r="AII86" s="15"/>
      <c r="AIJ86" s="15"/>
      <c r="AIK86" s="15"/>
      <c r="AIL86" s="15"/>
      <c r="AIM86" s="15"/>
      <c r="AIN86" s="15"/>
      <c r="AIO86" s="15"/>
      <c r="AIP86" s="15"/>
      <c r="AIQ86" s="15"/>
      <c r="AIR86" s="15"/>
      <c r="AIS86" s="15"/>
      <c r="AIT86" s="15"/>
      <c r="AIU86" s="15"/>
      <c r="AIV86" s="15"/>
      <c r="AIW86" s="15"/>
      <c r="AIX86" s="15"/>
      <c r="AIY86" s="15"/>
      <c r="AIZ86" s="15"/>
      <c r="AJA86" s="15"/>
      <c r="AJB86" s="15"/>
      <c r="AJC86" s="15"/>
      <c r="AJD86" s="15"/>
      <c r="AJE86" s="15"/>
      <c r="AJF86" s="15"/>
      <c r="AJG86" s="15"/>
      <c r="AJH86" s="15"/>
      <c r="AJI86" s="15"/>
      <c r="AJJ86" s="15"/>
      <c r="AJK86" s="15"/>
      <c r="AJL86" s="15"/>
      <c r="AJM86" s="15"/>
      <c r="AJN86" s="15"/>
      <c r="AJO86" s="15"/>
      <c r="AJP86" s="15"/>
      <c r="AJQ86" s="15"/>
      <c r="AJR86" s="15"/>
      <c r="AJS86" s="15"/>
      <c r="AJT86" s="15"/>
      <c r="AJU86" s="15"/>
      <c r="AJV86" s="15"/>
      <c r="AJW86" s="15"/>
      <c r="AJX86" s="15"/>
      <c r="AJY86" s="15"/>
      <c r="AJZ86" s="15"/>
      <c r="AKA86" s="15"/>
      <c r="AKB86" s="15"/>
      <c r="AKC86" s="15"/>
      <c r="AKD86" s="15"/>
      <c r="AKE86" s="15"/>
      <c r="AKF86" s="15"/>
      <c r="AKG86" s="15"/>
      <c r="AKH86" s="15"/>
      <c r="AKI86" s="15"/>
      <c r="AKJ86" s="15"/>
      <c r="AKK86" s="15"/>
      <c r="AKL86" s="15"/>
      <c r="AKM86" s="15"/>
      <c r="AKN86" s="15"/>
      <c r="AKO86" s="15"/>
      <c r="AKP86" s="15"/>
      <c r="AKQ86" s="15"/>
      <c r="AKR86" s="15"/>
      <c r="AKS86" s="15"/>
      <c r="AKT86" s="15"/>
      <c r="AKU86" s="15"/>
      <c r="AKV86" s="15"/>
      <c r="AKW86" s="15"/>
      <c r="AKX86" s="15"/>
      <c r="AKY86" s="15"/>
      <c r="AKZ86" s="15"/>
      <c r="ALA86" s="15"/>
      <c r="ALB86" s="15"/>
      <c r="ALC86" s="15"/>
      <c r="ALD86" s="15"/>
      <c r="ALE86" s="15"/>
      <c r="ALF86" s="15"/>
      <c r="ALG86" s="15"/>
      <c r="ALH86" s="15"/>
      <c r="ALI86" s="15"/>
      <c r="ALJ86" s="15"/>
      <c r="ALK86" s="15"/>
      <c r="ALL86" s="15"/>
      <c r="ALM86" s="15"/>
      <c r="ALN86" s="15"/>
      <c r="ALO86" s="15"/>
      <c r="ALP86" s="15"/>
      <c r="ALQ86" s="15"/>
      <c r="ALR86" s="15"/>
      <c r="ALS86" s="15"/>
      <c r="ALT86" s="15"/>
      <c r="ALU86" s="15"/>
      <c r="ALV86" s="15"/>
      <c r="ALW86" s="15"/>
      <c r="ALX86" s="15"/>
      <c r="ALY86" s="15"/>
      <c r="ALZ86" s="15"/>
      <c r="AMA86" s="15"/>
      <c r="AMB86" s="15"/>
      <c r="AMC86" s="15"/>
      <c r="AMD86" s="15"/>
      <c r="AME86" s="15"/>
      <c r="AMF86" s="15"/>
      <c r="AMG86" s="15"/>
      <c r="AMH86" s="15"/>
    </row>
    <row r="87" spans="1:1022" ht="18" customHeight="1" x14ac:dyDescent="0.25">
      <c r="A87" s="16"/>
      <c r="B87" s="16"/>
      <c r="C87" s="30"/>
      <c r="D87" s="16"/>
      <c r="E87" s="16"/>
      <c r="F87" s="16"/>
      <c r="G87" s="16"/>
      <c r="H87" s="16"/>
      <c r="I87" s="17"/>
      <c r="J87" s="17"/>
      <c r="M87" s="17"/>
    </row>
    <row r="88" spans="1:1022" ht="18" customHeight="1" x14ac:dyDescent="0.25">
      <c r="A88" s="33" t="s">
        <v>15</v>
      </c>
      <c r="B88" s="33"/>
      <c r="C88" s="33"/>
      <c r="D88" s="33"/>
      <c r="E88" s="33"/>
      <c r="F88" s="33"/>
      <c r="G88" s="33"/>
      <c r="H88" s="33"/>
      <c r="I88" s="33"/>
      <c r="J88" s="33"/>
      <c r="M88" s="33"/>
    </row>
    <row r="89" spans="1:1022" ht="18" customHeight="1" x14ac:dyDescent="0.25">
      <c r="A89" s="7" t="s">
        <v>9</v>
      </c>
      <c r="B89" s="96" t="s">
        <v>261</v>
      </c>
      <c r="C89" s="29" t="s">
        <v>0</v>
      </c>
      <c r="D89" s="7" t="s">
        <v>1</v>
      </c>
      <c r="E89" s="7" t="s">
        <v>2</v>
      </c>
      <c r="F89" s="7" t="s">
        <v>3</v>
      </c>
      <c r="G89" s="7" t="s">
        <v>5</v>
      </c>
      <c r="H89" s="7" t="s">
        <v>7</v>
      </c>
      <c r="I89" s="96" t="s">
        <v>260</v>
      </c>
      <c r="J89" s="96" t="s">
        <v>266</v>
      </c>
      <c r="K89" s="7" t="s">
        <v>262</v>
      </c>
      <c r="L89" s="96" t="s">
        <v>263</v>
      </c>
      <c r="M89" s="7" t="s">
        <v>11</v>
      </c>
    </row>
    <row r="90" spans="1:1022" ht="18" customHeight="1" x14ac:dyDescent="0.25">
      <c r="A90" s="3">
        <v>1</v>
      </c>
      <c r="B90" s="3">
        <v>2</v>
      </c>
      <c r="C90" s="43">
        <v>815</v>
      </c>
      <c r="D90" s="38">
        <f>IFERROR((VLOOKUP(C90,INSCRITOS!A:B,2,0)),"")</f>
        <v>102296</v>
      </c>
      <c r="E90" s="38" t="str">
        <f>IFERROR((VLOOKUP(C90,INSCRITOS!A:C,3,0)),"")</f>
        <v>INI</v>
      </c>
      <c r="F90" s="44" t="str">
        <f>IFERROR((VLOOKUP(C90,INSCRITOS!A:D,4,0)),"")</f>
        <v>Tiago Casinha</v>
      </c>
      <c r="G90" s="38" t="str">
        <f>IFERROR((VLOOKUP(C90,INSCRITOS!A:F,6,0)),"")</f>
        <v>M</v>
      </c>
      <c r="H90" s="44" t="str">
        <f>IFERROR((VLOOKUP(C90,INSCRITOS!A:H,8,0)),"")</f>
        <v>CNCVG</v>
      </c>
      <c r="I90" s="110">
        <v>1.2164351851851852E-2</v>
      </c>
      <c r="J90" s="110">
        <f>IF(B90="","",_xlfn.IFS(B90=1,$J$7,B90=2,$J$8))</f>
        <v>2.7777777777777779E-3</v>
      </c>
      <c r="K90" s="111">
        <f t="shared" ref="K90:K110" si="5">IF(J90="","",I90-J90)</f>
        <v>9.3865740740740732E-3</v>
      </c>
      <c r="L90" s="111" t="str">
        <f>IFERROR((VLOOKUP(C90,INSCRITOS!A:I,9,0)),"")</f>
        <v>F</v>
      </c>
      <c r="M90" s="45">
        <v>100</v>
      </c>
    </row>
    <row r="91" spans="1:1022" ht="18" customHeight="1" x14ac:dyDescent="0.25">
      <c r="A91" s="3">
        <v>2</v>
      </c>
      <c r="B91" s="3">
        <v>2</v>
      </c>
      <c r="C91" s="43">
        <v>903</v>
      </c>
      <c r="D91" s="38">
        <f>IFERROR((VLOOKUP(C91,INSCRITOS!A:B,2,0)),"")</f>
        <v>100479</v>
      </c>
      <c r="E91" s="38" t="str">
        <f>IFERROR((VLOOKUP(C91,INSCRITOS!A:C,3,0)),"")</f>
        <v>INI</v>
      </c>
      <c r="F91" s="44" t="str">
        <f>IFERROR((VLOOKUP(C91,INSCRITOS!A:D,4,0)),"")</f>
        <v>Rafael Santos</v>
      </c>
      <c r="G91" s="38" t="str">
        <f>IFERROR((VLOOKUP(C91,INSCRITOS!A:F,6,0)),"")</f>
        <v>M</v>
      </c>
      <c r="H91" s="44" t="str">
        <f>IFERROR((VLOOKUP(C91,INSCRITOS!A:H,8,0)),"")</f>
        <v>SFRAA TRIATLO</v>
      </c>
      <c r="I91" s="110">
        <v>1.2233796296296296E-2</v>
      </c>
      <c r="J91" s="110">
        <f>IF(B91="","",_xlfn.IFS(B91=1,$J$7,B91=2,$J$8))</f>
        <v>2.7777777777777779E-3</v>
      </c>
      <c r="K91" s="111">
        <f t="shared" si="5"/>
        <v>9.4560185185185181E-3</v>
      </c>
      <c r="L91" s="111" t="str">
        <f>IFERROR((VLOOKUP(C91,INSCRITOS!A:I,9,0)),"")</f>
        <v>F</v>
      </c>
      <c r="M91" s="45">
        <v>99</v>
      </c>
    </row>
    <row r="92" spans="1:1022" ht="18" customHeight="1" x14ac:dyDescent="0.25">
      <c r="A92" s="3">
        <v>3</v>
      </c>
      <c r="B92" s="3">
        <v>1</v>
      </c>
      <c r="C92" s="43">
        <v>113</v>
      </c>
      <c r="D92" s="38">
        <f>IFERROR((VLOOKUP(C92,INSCRITOS!A:B,2,0)),"")</f>
        <v>103261</v>
      </c>
      <c r="E92" s="38" t="str">
        <f>IFERROR((VLOOKUP(C92,INSCRITOS!A:C,3,0)),"")</f>
        <v>INI</v>
      </c>
      <c r="F92" s="44" t="str">
        <f>IFERROR((VLOOKUP(C92,INSCRITOS!A:D,4,0)),"")</f>
        <v>Vasco Saraiva de Melo</v>
      </c>
      <c r="G92" s="38" t="str">
        <f>IFERROR((VLOOKUP(C92,INSCRITOS!A:F,6,0)),"")</f>
        <v>M</v>
      </c>
      <c r="H92" s="44" t="str">
        <f>IFERROR((VLOOKUP(C92,INSCRITOS!A:H,8,0)),"")</f>
        <v>SFRAA TRIATLO</v>
      </c>
      <c r="I92" s="110">
        <v>9.5601851851851855E-3</v>
      </c>
      <c r="J92" s="110">
        <f>IF(B92="","",_xlfn.IFS(B92=1,$J$7,B92=2,$J$8))</f>
        <v>0</v>
      </c>
      <c r="K92" s="111">
        <f t="shared" si="5"/>
        <v>9.5601851851851855E-3</v>
      </c>
      <c r="L92" s="111" t="str">
        <f>IFERROR((VLOOKUP(C92,INSCRITOS!A:I,9,0)),"")</f>
        <v>F</v>
      </c>
      <c r="M92" s="45">
        <v>98</v>
      </c>
    </row>
    <row r="93" spans="1:1022" s="9" customFormat="1" ht="18" customHeight="1" x14ac:dyDescent="0.25">
      <c r="A93" s="3">
        <v>4</v>
      </c>
      <c r="B93" s="3">
        <v>2</v>
      </c>
      <c r="C93" s="43">
        <v>5324</v>
      </c>
      <c r="D93" s="38"/>
      <c r="E93" s="38" t="str">
        <f>IFERROR((VLOOKUP(C93,INSCRITOS!A:C,3,0)),"")</f>
        <v>INI</v>
      </c>
      <c r="F93" s="44" t="str">
        <f>IFERROR((VLOOKUP(C93,INSCRITOS!A:D,4,0)),"")</f>
        <v>Diogo Bandarra</v>
      </c>
      <c r="G93" s="38" t="str">
        <f>IFERROR((VLOOKUP(C93,INSCRITOS!A:F,6,0)),"")</f>
        <v>M</v>
      </c>
      <c r="H93" s="44" t="str">
        <f>IFERROR((VLOOKUP(C93,INSCRITOS!A:H,8,0)),"")</f>
        <v>Individual / Não Federado</v>
      </c>
      <c r="I93" s="110">
        <v>1.2442129629629629E-2</v>
      </c>
      <c r="J93" s="110">
        <f>IF(B93="","",_xlfn.IFS(B93=1,$J$7,B93=2,$J$8))</f>
        <v>2.7777777777777779E-3</v>
      </c>
      <c r="K93" s="111">
        <f t="shared" si="5"/>
        <v>9.6643518518518511E-3</v>
      </c>
      <c r="L93" s="111" t="str">
        <f>IFERROR((VLOOKUP(C93,INSCRITOS!A:I,9,0)),"")</f>
        <v>NF</v>
      </c>
      <c r="M93" s="45">
        <v>0</v>
      </c>
    </row>
    <row r="94" spans="1:1022" s="9" customFormat="1" ht="18" customHeight="1" x14ac:dyDescent="0.25">
      <c r="A94" s="3">
        <v>5</v>
      </c>
      <c r="B94" s="3">
        <v>2</v>
      </c>
      <c r="C94" s="43">
        <v>1365</v>
      </c>
      <c r="D94" s="38">
        <f>IFERROR((VLOOKUP(C94,INSCRITOS!A:B,2,0)),"")</f>
        <v>105458</v>
      </c>
      <c r="E94" s="38" t="str">
        <f>IFERROR((VLOOKUP(C94,INSCRITOS!A:C,3,0)),"")</f>
        <v>INI</v>
      </c>
      <c r="F94" s="44" t="str">
        <f>IFERROR((VLOOKUP(C94,INSCRITOS!A:D,4,0)),"")</f>
        <v>Pedro Vitorino</v>
      </c>
      <c r="G94" s="38" t="str">
        <f>IFERROR((VLOOKUP(C94,INSCRITOS!A:F,6,0)),"")</f>
        <v>M</v>
      </c>
      <c r="H94" s="44" t="str">
        <f>IFERROR((VLOOKUP(C94,INSCRITOS!A:H,8,0)),"")</f>
        <v>Alhandra Sporting Club</v>
      </c>
      <c r="I94" s="110">
        <v>1.2465277777777777E-2</v>
      </c>
      <c r="J94" s="110">
        <f>IF(B94="","",_xlfn.IFS(B94=1,$J$7,B94=2,$J$8))</f>
        <v>2.7777777777777779E-3</v>
      </c>
      <c r="K94" s="111">
        <f t="shared" si="5"/>
        <v>9.6874999999999982E-3</v>
      </c>
      <c r="L94" s="111" t="str">
        <f>IFERROR((VLOOKUP(C94,INSCRITOS!A:I,9,0)),"")</f>
        <v>F</v>
      </c>
      <c r="M94" s="45">
        <v>97</v>
      </c>
    </row>
    <row r="95" spans="1:1022" s="9" customFormat="1" ht="18" customHeight="1" x14ac:dyDescent="0.25">
      <c r="A95" s="3">
        <v>6</v>
      </c>
      <c r="B95" s="3">
        <v>2</v>
      </c>
      <c r="C95" s="143">
        <v>1046</v>
      </c>
      <c r="D95" s="38">
        <f>IFERROR((VLOOKUP(C95,INSCRITOS!A:B,2,0)),"")</f>
        <v>105735</v>
      </c>
      <c r="E95" s="38" t="str">
        <f>IFERROR((VLOOKUP(C95,INSCRITOS!A:C,3,0)),"")</f>
        <v>INI</v>
      </c>
      <c r="F95" s="44" t="str">
        <f>IFERROR((VLOOKUP(C95,INSCRITOS!A:D,4,0)),"")</f>
        <v>David Cardoso</v>
      </c>
      <c r="G95" s="38" t="str">
        <f>IFERROR((VLOOKUP(C95,INSCRITOS!A:F,6,0)),"")</f>
        <v>M</v>
      </c>
      <c r="H95" s="44" t="str">
        <f>IFERROR((VLOOKUP(C95,INSCRITOS!A:H,8,0)),"")</f>
        <v>Sport Lisboa e Benfica</v>
      </c>
      <c r="I95" s="110">
        <v>1.247685185185185E-2</v>
      </c>
      <c r="J95" s="110">
        <f>IF(B95="","",_xlfn.IFS(B95=1,$J$7,B95=2,$J$8))</f>
        <v>2.7777777777777779E-3</v>
      </c>
      <c r="K95" s="111">
        <f t="shared" si="5"/>
        <v>9.6990740740740718E-3</v>
      </c>
      <c r="L95" s="111" t="str">
        <f>IFERROR((VLOOKUP(C95,INSCRITOS!A:I,9,0)),"")</f>
        <v>F</v>
      </c>
      <c r="M95" s="45">
        <v>96</v>
      </c>
    </row>
    <row r="96" spans="1:1022" s="9" customFormat="1" ht="18" customHeight="1" x14ac:dyDescent="0.25">
      <c r="A96" s="3">
        <v>7</v>
      </c>
      <c r="B96" s="3">
        <v>1</v>
      </c>
      <c r="C96" s="49">
        <v>449</v>
      </c>
      <c r="D96" s="38">
        <f>IFERROR((VLOOKUP(C96,INSCRITOS!A:B,2,0)),"")</f>
        <v>105036</v>
      </c>
      <c r="E96" s="38" t="str">
        <f>IFERROR((VLOOKUP(C96,INSCRITOS!A:C,3,0)),"")</f>
        <v>INI</v>
      </c>
      <c r="F96" s="44" t="str">
        <f>IFERROR((VLOOKUP(C96,INSCRITOS!A:D,4,0)),"")</f>
        <v>Guilherme Pita</v>
      </c>
      <c r="G96" s="38" t="str">
        <f>IFERROR((VLOOKUP(C96,INSCRITOS!A:F,6,0)),"")</f>
        <v>M</v>
      </c>
      <c r="H96" s="44" t="str">
        <f>IFERROR((VLOOKUP(C96,INSCRITOS!A:H,8,0)),"")</f>
        <v>SFRAA TRIATLO</v>
      </c>
      <c r="I96" s="110">
        <v>9.8263888888888897E-3</v>
      </c>
      <c r="J96" s="110">
        <f>IF(B96="","",_xlfn.IFS(B96=1,$J$7,B96=2,$J$8))</f>
        <v>0</v>
      </c>
      <c r="K96" s="111">
        <f t="shared" si="5"/>
        <v>9.8263888888888897E-3</v>
      </c>
      <c r="L96" s="111" t="str">
        <f>IFERROR((VLOOKUP(C96,INSCRITOS!A:I,9,0)),"")</f>
        <v>F</v>
      </c>
      <c r="M96" s="45">
        <v>95</v>
      </c>
    </row>
    <row r="97" spans="1:13" s="9" customFormat="1" ht="18" customHeight="1" x14ac:dyDescent="0.25">
      <c r="A97" s="3">
        <v>8</v>
      </c>
      <c r="B97" s="3">
        <v>1</v>
      </c>
      <c r="C97" s="43">
        <v>112</v>
      </c>
      <c r="D97" s="38">
        <f>IFERROR((VLOOKUP(C97,INSCRITOS!A:B,2,0)),"")</f>
        <v>103260</v>
      </c>
      <c r="E97" s="38" t="str">
        <f>IFERROR((VLOOKUP(C97,INSCRITOS!A:C,3,0)),"")</f>
        <v>INI</v>
      </c>
      <c r="F97" s="44" t="str">
        <f>IFERROR((VLOOKUP(C97,INSCRITOS!A:D,4,0)),"")</f>
        <v>Ricardo Costa</v>
      </c>
      <c r="G97" s="38" t="str">
        <f>IFERROR((VLOOKUP(C97,INSCRITOS!A:F,6,0)),"")</f>
        <v>M</v>
      </c>
      <c r="H97" s="44" t="str">
        <f>IFERROR((VLOOKUP(C97,INSCRITOS!A:H,8,0)),"")</f>
        <v>SFRAA TRIATLO</v>
      </c>
      <c r="I97" s="110">
        <v>9.8611111111111104E-3</v>
      </c>
      <c r="J97" s="110">
        <f>IF(B97="","",_xlfn.IFS(B97=1,$J$7,B97=2,$J$8))</f>
        <v>0</v>
      </c>
      <c r="K97" s="111">
        <f t="shared" si="5"/>
        <v>9.8611111111111104E-3</v>
      </c>
      <c r="L97" s="111" t="str">
        <f>IFERROR((VLOOKUP(C97,INSCRITOS!A:I,9,0)),"")</f>
        <v>F</v>
      </c>
      <c r="M97" s="45">
        <v>94</v>
      </c>
    </row>
    <row r="98" spans="1:13" s="9" customFormat="1" ht="18" customHeight="1" x14ac:dyDescent="0.25">
      <c r="A98" s="3">
        <v>9</v>
      </c>
      <c r="B98" s="3">
        <v>1</v>
      </c>
      <c r="C98" s="43">
        <v>438</v>
      </c>
      <c r="D98" s="38">
        <f>IFERROR((VLOOKUP(C98,INSCRITOS!A:B,2,0)),"")</f>
        <v>103803</v>
      </c>
      <c r="E98" s="38" t="str">
        <f>IFERROR((VLOOKUP(C98,INSCRITOS!A:C,3,0)),"")</f>
        <v>INI</v>
      </c>
      <c r="F98" s="44" t="str">
        <f>IFERROR((VLOOKUP(C98,INSCRITOS!A:D,4,0)),"")</f>
        <v>Afonso Ferreira</v>
      </c>
      <c r="G98" s="38" t="str">
        <f>IFERROR((VLOOKUP(C98,INSCRITOS!A:F,6,0)),"")</f>
        <v>M</v>
      </c>
      <c r="H98" s="44" t="str">
        <f>IFERROR((VLOOKUP(C98,INSCRITOS!A:H,8,0)),"")</f>
        <v>Sport Lisboa e Benfica</v>
      </c>
      <c r="I98" s="110">
        <v>9.9189814814814817E-3</v>
      </c>
      <c r="J98" s="110">
        <f>IF(B98="","",_xlfn.IFS(B98=1,$J$7,B98=2,$J$8))</f>
        <v>0</v>
      </c>
      <c r="K98" s="111">
        <f t="shared" si="5"/>
        <v>9.9189814814814817E-3</v>
      </c>
      <c r="L98" s="111" t="str">
        <f>IFERROR((VLOOKUP(C98,INSCRITOS!A:I,9,0)),"")</f>
        <v>F</v>
      </c>
      <c r="M98" s="45">
        <v>93</v>
      </c>
    </row>
    <row r="99" spans="1:13" s="9" customFormat="1" ht="18" customHeight="1" x14ac:dyDescent="0.25">
      <c r="A99" s="3">
        <v>10</v>
      </c>
      <c r="B99" s="3">
        <v>1</v>
      </c>
      <c r="C99" s="43">
        <v>410</v>
      </c>
      <c r="D99" s="38">
        <f>IFERROR((VLOOKUP(C99,INSCRITOS!A:B,2,0)),"")</f>
        <v>102767</v>
      </c>
      <c r="E99" s="38" t="str">
        <f>IFERROR((VLOOKUP(C99,INSCRITOS!A:C,3,0)),"")</f>
        <v>INI</v>
      </c>
      <c r="F99" s="44" t="str">
        <f>IFERROR((VLOOKUP(C99,INSCRITOS!A:D,4,0)),"")</f>
        <v>Cristovão Domingos</v>
      </c>
      <c r="G99" s="38" t="str">
        <f>IFERROR((VLOOKUP(C99,INSCRITOS!A:F,6,0)),"")</f>
        <v>M</v>
      </c>
      <c r="H99" s="44" t="str">
        <f>IFERROR((VLOOKUP(C99,INSCRITOS!A:H,8,0)),"")</f>
        <v>Clube de Natação da Amadora</v>
      </c>
      <c r="I99" s="110">
        <v>1.0092592592592592E-2</v>
      </c>
      <c r="J99" s="110">
        <f>IF(B99="","",_xlfn.IFS(B99=1,$J$7,B99=2,$J$8))</f>
        <v>0</v>
      </c>
      <c r="K99" s="111">
        <f t="shared" si="5"/>
        <v>1.0092592592592592E-2</v>
      </c>
      <c r="L99" s="111" t="str">
        <f>IFERROR((VLOOKUP(C99,INSCRITOS!A:I,9,0)),"")</f>
        <v>F</v>
      </c>
      <c r="M99" s="45">
        <v>92</v>
      </c>
    </row>
    <row r="100" spans="1:13" s="9" customFormat="1" ht="18" customHeight="1" x14ac:dyDescent="0.25">
      <c r="A100" s="3">
        <v>11</v>
      </c>
      <c r="B100" s="3">
        <v>1</v>
      </c>
      <c r="C100" s="43">
        <v>716</v>
      </c>
      <c r="D100" s="38">
        <f>IFERROR((VLOOKUP(C100,INSCRITOS!A:B,2,0)),"")</f>
        <v>102969</v>
      </c>
      <c r="E100" s="38" t="str">
        <f>IFERROR((VLOOKUP(C100,INSCRITOS!A:C,3,0)),"")</f>
        <v>INI</v>
      </c>
      <c r="F100" s="44" t="str">
        <f>IFERROR((VLOOKUP(C100,INSCRITOS!A:D,4,0)),"")</f>
        <v>Bernardo Mendes</v>
      </c>
      <c r="G100" s="38" t="str">
        <f>IFERROR((VLOOKUP(C100,INSCRITOS!A:F,6,0)),"")</f>
        <v>M</v>
      </c>
      <c r="H100" s="44" t="str">
        <f>IFERROR((VLOOKUP(C100,INSCRITOS!A:H,8,0)),"")</f>
        <v>Sport Lisboa e Benfica</v>
      </c>
      <c r="I100" s="110">
        <v>1.019675925925926E-2</v>
      </c>
      <c r="J100" s="110">
        <f>IF(B100="","",_xlfn.IFS(B100=1,$J$7,B100=2,$J$8))</f>
        <v>0</v>
      </c>
      <c r="K100" s="111">
        <f t="shared" si="5"/>
        <v>1.019675925925926E-2</v>
      </c>
      <c r="L100" s="111" t="str">
        <f>IFERROR((VLOOKUP(C100,INSCRITOS!A:I,9,0)),"")</f>
        <v>F</v>
      </c>
      <c r="M100" s="45">
        <v>91</v>
      </c>
    </row>
    <row r="101" spans="1:13" s="9" customFormat="1" ht="18" customHeight="1" x14ac:dyDescent="0.25">
      <c r="A101" s="3">
        <v>12</v>
      </c>
      <c r="B101" s="3">
        <v>1</v>
      </c>
      <c r="C101" s="43">
        <v>399</v>
      </c>
      <c r="D101" s="38">
        <f>IFERROR((VLOOKUP(C101,INSCRITOS!A:B,2,0)),"")</f>
        <v>100665</v>
      </c>
      <c r="E101" s="38" t="str">
        <f>IFERROR((VLOOKUP(C101,INSCRITOS!A:C,3,0)),"")</f>
        <v>INI</v>
      </c>
      <c r="F101" s="44" t="str">
        <f>IFERROR((VLOOKUP(C101,INSCRITOS!A:D,4,0)),"")</f>
        <v>Francisco Cardeira</v>
      </c>
      <c r="G101" s="38" t="str">
        <f>IFERROR((VLOOKUP(C101,INSCRITOS!A:F,6,0)),"")</f>
        <v>M</v>
      </c>
      <c r="H101" s="44" t="str">
        <f>IFERROR((VLOOKUP(C101,INSCRITOS!A:H,8,0)),"")</f>
        <v>Alhandra Sporting Club</v>
      </c>
      <c r="I101" s="110">
        <v>1.0254629629629629E-2</v>
      </c>
      <c r="J101" s="110">
        <f>IF(B101="","",_xlfn.IFS(B101=1,$J$7,B101=2,$J$8))</f>
        <v>0</v>
      </c>
      <c r="K101" s="111">
        <f t="shared" si="5"/>
        <v>1.0254629629629629E-2</v>
      </c>
      <c r="L101" s="111" t="str">
        <f>IFERROR((VLOOKUP(C101,INSCRITOS!A:I,9,0)),"")</f>
        <v>F</v>
      </c>
      <c r="M101" s="45">
        <v>90</v>
      </c>
    </row>
    <row r="102" spans="1:13" s="9" customFormat="1" ht="18" customHeight="1" x14ac:dyDescent="0.25">
      <c r="A102" s="3">
        <v>13</v>
      </c>
      <c r="B102" s="3">
        <v>2</v>
      </c>
      <c r="C102" s="43">
        <v>896</v>
      </c>
      <c r="D102" s="38">
        <f>IFERROR((VLOOKUP(C102,INSCRITOS!A:B,2,0)),"")</f>
        <v>104102</v>
      </c>
      <c r="E102" s="38" t="str">
        <f>IFERROR((VLOOKUP(C102,INSCRITOS!A:C,3,0)),"")</f>
        <v>INI</v>
      </c>
      <c r="F102" s="44" t="str">
        <f>IFERROR((VLOOKUP(C102,INSCRITOS!A:D,4,0)),"")</f>
        <v>Alberto Fernandes</v>
      </c>
      <c r="G102" s="38" t="str">
        <f>IFERROR((VLOOKUP(C102,INSCRITOS!A:F,6,0)),"")</f>
        <v>M</v>
      </c>
      <c r="H102" s="44" t="str">
        <f>IFERROR((VLOOKUP(C102,INSCRITOS!A:H,8,0)),"")</f>
        <v>Peniche A. C.</v>
      </c>
      <c r="I102" s="110">
        <v>1.3125E-2</v>
      </c>
      <c r="J102" s="110">
        <f>IF(B102="","",_xlfn.IFS(B102=1,$J$7,B102=2,$J$8))</f>
        <v>2.7777777777777779E-3</v>
      </c>
      <c r="K102" s="111">
        <f t="shared" si="5"/>
        <v>1.0347222222222221E-2</v>
      </c>
      <c r="L102" s="111" t="str">
        <f>IFERROR((VLOOKUP(C102,INSCRITOS!A:I,9,0)),"")</f>
        <v>F</v>
      </c>
      <c r="M102" s="45">
        <v>89</v>
      </c>
    </row>
    <row r="103" spans="1:13" s="9" customFormat="1" ht="18" customHeight="1" x14ac:dyDescent="0.25">
      <c r="A103" s="3">
        <v>14</v>
      </c>
      <c r="B103" s="3">
        <v>2</v>
      </c>
      <c r="C103" s="43">
        <v>874</v>
      </c>
      <c r="D103" s="38">
        <f>IFERROR((VLOOKUP(C103,INSCRITOS!A:B,2,0)),"")</f>
        <v>102511</v>
      </c>
      <c r="E103" s="38" t="str">
        <f>IFERROR((VLOOKUP(C103,INSCRITOS!A:C,3,0)),"")</f>
        <v>INI</v>
      </c>
      <c r="F103" s="44" t="str">
        <f>IFERROR((VLOOKUP(C103,INSCRITOS!A:D,4,0)),"")</f>
        <v>Arthur Torres</v>
      </c>
      <c r="G103" s="38" t="str">
        <f>IFERROR((VLOOKUP(C103,INSCRITOS!A:F,6,0)),"")</f>
        <v>M</v>
      </c>
      <c r="H103" s="44" t="str">
        <f>IFERROR((VLOOKUP(C103,INSCRITOS!A:H,8,0)),"")</f>
        <v>Outsystems Olímpico de Oeiras</v>
      </c>
      <c r="I103" s="110">
        <v>1.3275462962962963E-2</v>
      </c>
      <c r="J103" s="110">
        <f>IF(B103="","",_xlfn.IFS(B103=1,$J$7,B103=2,$J$8))</f>
        <v>2.7777777777777779E-3</v>
      </c>
      <c r="K103" s="111">
        <f t="shared" si="5"/>
        <v>1.0497685185185185E-2</v>
      </c>
      <c r="L103" s="111" t="str">
        <f>IFERROR((VLOOKUP(C103,INSCRITOS!A:I,9,0)),"")</f>
        <v>F</v>
      </c>
      <c r="M103" s="45">
        <v>88</v>
      </c>
    </row>
    <row r="104" spans="1:13" s="9" customFormat="1" ht="18" customHeight="1" x14ac:dyDescent="0.25">
      <c r="A104" s="3">
        <v>15</v>
      </c>
      <c r="B104" s="3">
        <v>2</v>
      </c>
      <c r="C104" s="43">
        <v>786</v>
      </c>
      <c r="D104" s="38">
        <f>IFERROR((VLOOKUP(C104,INSCRITOS!A:B,2,0)),"")</f>
        <v>103095</v>
      </c>
      <c r="E104" s="38" t="str">
        <f>IFERROR((VLOOKUP(C104,INSCRITOS!A:C,3,0)),"")</f>
        <v>INI</v>
      </c>
      <c r="F104" s="44" t="str">
        <f>IFERROR((VLOOKUP(C104,INSCRITOS!A:D,4,0)),"")</f>
        <v>Gustavo Coelho</v>
      </c>
      <c r="G104" s="38" t="str">
        <f>IFERROR((VLOOKUP(C104,INSCRITOS!A:F,6,0)),"")</f>
        <v>M</v>
      </c>
      <c r="H104" s="44" t="str">
        <f>IFERROR((VLOOKUP(C104,INSCRITOS!A:H,8,0)),"")</f>
        <v>Clube de Natação da Amadora</v>
      </c>
      <c r="I104" s="110">
        <v>1.3460648148148147E-2</v>
      </c>
      <c r="J104" s="110">
        <f>IF(B104="","",_xlfn.IFS(B104=1,$J$7,B104=2,$J$8))</f>
        <v>2.7777777777777779E-3</v>
      </c>
      <c r="K104" s="111">
        <f t="shared" si="5"/>
        <v>1.0682870370370369E-2</v>
      </c>
      <c r="L104" s="111" t="str">
        <f>IFERROR((VLOOKUP(C104,INSCRITOS!A:I,9,0)),"")</f>
        <v>F</v>
      </c>
      <c r="M104" s="45">
        <v>87</v>
      </c>
    </row>
    <row r="105" spans="1:13" s="9" customFormat="1" ht="18" customHeight="1" x14ac:dyDescent="0.25">
      <c r="A105" s="3">
        <v>16</v>
      </c>
      <c r="B105" s="3">
        <v>1</v>
      </c>
      <c r="C105" s="43">
        <v>194</v>
      </c>
      <c r="D105" s="38">
        <f>IFERROR((VLOOKUP(C105,INSCRITOS!A:B,2,0)),"")</f>
        <v>104182</v>
      </c>
      <c r="E105" s="38" t="str">
        <f>IFERROR((VLOOKUP(C105,INSCRITOS!A:C,3,0)),"")</f>
        <v>INI</v>
      </c>
      <c r="F105" s="44" t="str">
        <f>IFERROR((VLOOKUP(C105,INSCRITOS!A:D,4,0)),"")</f>
        <v>André Talento</v>
      </c>
      <c r="G105" s="38" t="str">
        <f>IFERROR((VLOOKUP(C105,INSCRITOS!A:F,6,0)),"")</f>
        <v>M</v>
      </c>
      <c r="H105" s="44" t="str">
        <f>IFERROR((VLOOKUP(C105,INSCRITOS!A:H,8,0)),"")</f>
        <v>GDR Manique de Cima</v>
      </c>
      <c r="I105" s="110">
        <v>1.0787037037037038E-2</v>
      </c>
      <c r="J105" s="110">
        <f>IF(B105="","",_xlfn.IFS(B105=1,$J$7,B105=2,$J$8))</f>
        <v>0</v>
      </c>
      <c r="K105" s="111">
        <f t="shared" si="5"/>
        <v>1.0787037037037038E-2</v>
      </c>
      <c r="L105" s="111" t="str">
        <f>IFERROR((VLOOKUP(C105,INSCRITOS!A:I,9,0)),"")</f>
        <v>F</v>
      </c>
      <c r="M105" s="45">
        <v>86</v>
      </c>
    </row>
    <row r="106" spans="1:13" s="9" customFormat="1" ht="18" customHeight="1" x14ac:dyDescent="0.25">
      <c r="A106" s="3">
        <v>17</v>
      </c>
      <c r="B106" s="3">
        <v>2</v>
      </c>
      <c r="C106" s="43">
        <v>1060</v>
      </c>
      <c r="D106" s="38">
        <f>IFERROR((VLOOKUP(C106,INSCRITOS!A:B,2,0)),"")</f>
        <v>105811</v>
      </c>
      <c r="E106" s="38" t="str">
        <f>IFERROR((VLOOKUP(C106,INSCRITOS!A:C,3,0)),"")</f>
        <v>INI</v>
      </c>
      <c r="F106" s="44" t="str">
        <f>IFERROR((VLOOKUP(C106,INSCRITOS!A:D,4,0)),"")</f>
        <v>João Ribeiro</v>
      </c>
      <c r="G106" s="38" t="str">
        <f>IFERROR((VLOOKUP(C106,INSCRITOS!A:F,6,0)),"")</f>
        <v>M</v>
      </c>
      <c r="H106" s="44" t="str">
        <f>IFERROR((VLOOKUP(C106,INSCRITOS!A:H,8,0)),"")</f>
        <v>SFRAA TRIATLO</v>
      </c>
      <c r="I106" s="110">
        <v>1.3599537037037037E-2</v>
      </c>
      <c r="J106" s="110">
        <f>IF(B106="","",_xlfn.IFS(B106=1,$J$7,B106=2,$J$8))</f>
        <v>2.7777777777777779E-3</v>
      </c>
      <c r="K106" s="111">
        <f t="shared" si="5"/>
        <v>1.0821759259259258E-2</v>
      </c>
      <c r="L106" s="111" t="str">
        <f>IFERROR((VLOOKUP(C106,INSCRITOS!A:I,9,0)),"")</f>
        <v>F</v>
      </c>
      <c r="M106" s="45">
        <v>85</v>
      </c>
    </row>
    <row r="107" spans="1:13" s="9" customFormat="1" ht="18" customHeight="1" x14ac:dyDescent="0.25">
      <c r="A107" s="3">
        <v>18</v>
      </c>
      <c r="B107" s="3">
        <v>1</v>
      </c>
      <c r="C107" s="43">
        <v>283</v>
      </c>
      <c r="D107" s="38">
        <f>IFERROR((VLOOKUP(C107,INSCRITOS!A:B,2,0)),"")</f>
        <v>103369</v>
      </c>
      <c r="E107" s="38" t="str">
        <f>IFERROR((VLOOKUP(C107,INSCRITOS!A:C,3,0)),"")</f>
        <v>INI</v>
      </c>
      <c r="F107" s="44" t="str">
        <f>IFERROR((VLOOKUP(C107,INSCRITOS!A:D,4,0)),"")</f>
        <v>Joao Vaz</v>
      </c>
      <c r="G107" s="38" t="str">
        <f>IFERROR((VLOOKUP(C107,INSCRITOS!A:F,6,0)),"")</f>
        <v>M</v>
      </c>
      <c r="H107" s="44" t="str">
        <f>IFERROR((VLOOKUP(C107,INSCRITOS!A:H,8,0)),"")</f>
        <v>Clube de Natação da Amadora</v>
      </c>
      <c r="I107" s="110">
        <v>1.1203703703703704E-2</v>
      </c>
      <c r="J107" s="110">
        <f>IF(B107="","",_xlfn.IFS(B107=1,$J$7,B107=2,$J$8))</f>
        <v>0</v>
      </c>
      <c r="K107" s="111">
        <f t="shared" si="5"/>
        <v>1.1203703703703704E-2</v>
      </c>
      <c r="L107" s="111" t="str">
        <f>IFERROR((VLOOKUP(C107,INSCRITOS!A:I,9,0)),"")</f>
        <v>F</v>
      </c>
      <c r="M107" s="45">
        <v>84</v>
      </c>
    </row>
    <row r="108" spans="1:13" s="9" customFormat="1" ht="18" customHeight="1" x14ac:dyDescent="0.25">
      <c r="A108" s="3">
        <v>19</v>
      </c>
      <c r="B108" s="3">
        <v>2</v>
      </c>
      <c r="C108" s="43">
        <v>992</v>
      </c>
      <c r="D108" s="38">
        <f>IFERROR((VLOOKUP(C108,INSCRITOS!A:B,2,0)),"")</f>
        <v>102470</v>
      </c>
      <c r="E108" s="38" t="str">
        <f>IFERROR((VLOOKUP(C108,INSCRITOS!A:C,3,0)),"")</f>
        <v>INI</v>
      </c>
      <c r="F108" s="44" t="str">
        <f>IFERROR((VLOOKUP(C108,INSCRITOS!A:D,4,0)),"")</f>
        <v>David Aleixo</v>
      </c>
      <c r="G108" s="38" t="str">
        <f>IFERROR((VLOOKUP(C108,INSCRITOS!A:F,6,0)),"")</f>
        <v>M</v>
      </c>
      <c r="H108" s="44" t="str">
        <f>IFERROR((VLOOKUP(C108,INSCRITOS!A:H,8,0)),"")</f>
        <v>Associação Naval Amorense</v>
      </c>
      <c r="I108" s="110">
        <v>1.4363425925925925E-2</v>
      </c>
      <c r="J108" s="110">
        <f>IF(B108="","",_xlfn.IFS(B108=1,$J$7,B108=2,$J$8))</f>
        <v>2.7777777777777779E-3</v>
      </c>
      <c r="K108" s="111">
        <f t="shared" si="5"/>
        <v>1.1585648148148147E-2</v>
      </c>
      <c r="L108" s="111" t="str">
        <f>IFERROR((VLOOKUP(C108,INSCRITOS!A:I,9,0)),"")</f>
        <v>F</v>
      </c>
      <c r="M108" s="45">
        <v>83</v>
      </c>
    </row>
    <row r="109" spans="1:13" s="9" customFormat="1" ht="18" customHeight="1" x14ac:dyDescent="0.25">
      <c r="A109" s="3">
        <v>20</v>
      </c>
      <c r="B109" s="3">
        <v>1</v>
      </c>
      <c r="C109" s="43">
        <v>594</v>
      </c>
      <c r="D109" s="38"/>
      <c r="E109" s="38" t="str">
        <f>IFERROR((VLOOKUP(C109,INSCRITOS!A:C,3,0)),"")</f>
        <v>INI</v>
      </c>
      <c r="F109" s="44" t="str">
        <f>IFERROR((VLOOKUP(C109,INSCRITOS!A:D,4,0)),"")</f>
        <v>Daniel Ferreira</v>
      </c>
      <c r="G109" s="38" t="str">
        <f>IFERROR((VLOOKUP(C109,INSCRITOS!A:F,6,0)),"")</f>
        <v>M</v>
      </c>
      <c r="H109" s="44" t="str">
        <f>IFERROR((VLOOKUP(C109,INSCRITOS!A:H,8,0)),"")</f>
        <v>Individual / Outra Região (F)</v>
      </c>
      <c r="I109" s="110">
        <v>1.1643518518518518E-2</v>
      </c>
      <c r="J109" s="110">
        <f>IF(B109="","",_xlfn.IFS(B109=1,$J$7,B109=2,$J$8))</f>
        <v>0</v>
      </c>
      <c r="K109" s="111">
        <f t="shared" si="5"/>
        <v>1.1643518518518518E-2</v>
      </c>
      <c r="L109" s="111" t="str">
        <f>IFERROR((VLOOKUP(C109,INSCRITOS!A:I,9,0)),"")</f>
        <v>NF</v>
      </c>
      <c r="M109" s="45">
        <v>0</v>
      </c>
    </row>
    <row r="110" spans="1:13" s="9" customFormat="1" ht="18" customHeight="1" x14ac:dyDescent="0.25">
      <c r="A110" s="3">
        <v>21</v>
      </c>
      <c r="B110" s="3">
        <v>1</v>
      </c>
      <c r="C110" s="43">
        <v>21</v>
      </c>
      <c r="D110" s="38">
        <f>IFERROR((VLOOKUP(C110,INSCRITOS!A:B,2,0)),"")</f>
        <v>104109</v>
      </c>
      <c r="E110" s="38" t="str">
        <f>IFERROR((VLOOKUP(C110,INSCRITOS!A:C,3,0)),"")</f>
        <v>INI</v>
      </c>
      <c r="F110" s="44" t="str">
        <f>IFERROR((VLOOKUP(C110,INSCRITOS!A:D,4,0)),"")</f>
        <v>Afonso Farto</v>
      </c>
      <c r="G110" s="38" t="str">
        <f>IFERROR((VLOOKUP(C110,INSCRITOS!A:F,6,0)),"")</f>
        <v>M</v>
      </c>
      <c r="H110" s="44" t="str">
        <f>IFERROR((VLOOKUP(C110,INSCRITOS!A:H,8,0)),"")</f>
        <v>Peniche A. C.</v>
      </c>
      <c r="I110" s="110">
        <v>1.2418981481481482E-2</v>
      </c>
      <c r="J110" s="110">
        <f>IF(B110="","",_xlfn.IFS(B110=1,$J$7,B110=2,$J$8))</f>
        <v>0</v>
      </c>
      <c r="K110" s="111">
        <f t="shared" si="5"/>
        <v>1.2418981481481482E-2</v>
      </c>
      <c r="L110" s="111" t="str">
        <f>IFERROR((VLOOKUP(C110,INSCRITOS!A:I,9,0)),"")</f>
        <v>F</v>
      </c>
      <c r="M110" s="45">
        <v>82</v>
      </c>
    </row>
    <row r="111" spans="1:13" s="9" customFormat="1" ht="18" customHeight="1" x14ac:dyDescent="0.25">
      <c r="A111" s="5"/>
      <c r="B111" s="5"/>
      <c r="C111" s="32"/>
      <c r="D111" s="5"/>
      <c r="E111" s="5"/>
      <c r="G111" s="5"/>
      <c r="I111" s="12"/>
      <c r="J111" s="12"/>
      <c r="K111" s="5"/>
      <c r="L111" s="5"/>
      <c r="M111" s="12"/>
    </row>
    <row r="112" spans="1:13" s="9" customFormat="1" ht="18" customHeight="1" x14ac:dyDescent="0.25">
      <c r="A112" s="14"/>
      <c r="B112" s="14"/>
      <c r="C112" s="32"/>
      <c r="D112" s="5"/>
      <c r="E112" s="5"/>
      <c r="G112" s="5"/>
      <c r="I112" s="5"/>
      <c r="J112" s="5"/>
      <c r="K112" s="5"/>
      <c r="L112" s="5"/>
      <c r="M112" s="5"/>
    </row>
    <row r="113" spans="1:13" s="9" customFormat="1" ht="18" customHeight="1" x14ac:dyDescent="0.25">
      <c r="A113" s="33" t="s">
        <v>16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5"/>
      <c r="L113" s="5"/>
      <c r="M113" s="33"/>
    </row>
    <row r="114" spans="1:13" s="9" customFormat="1" ht="18" customHeight="1" x14ac:dyDescent="0.25">
      <c r="A114" s="7" t="s">
        <v>9</v>
      </c>
      <c r="B114" s="96" t="s">
        <v>261</v>
      </c>
      <c r="C114" s="29" t="s">
        <v>0</v>
      </c>
      <c r="D114" s="7" t="s">
        <v>1</v>
      </c>
      <c r="E114" s="7" t="s">
        <v>2</v>
      </c>
      <c r="F114" s="7" t="s">
        <v>3</v>
      </c>
      <c r="G114" s="7" t="s">
        <v>5</v>
      </c>
      <c r="H114" s="7" t="s">
        <v>7</v>
      </c>
      <c r="I114" s="96" t="s">
        <v>260</v>
      </c>
      <c r="J114" s="96" t="s">
        <v>266</v>
      </c>
      <c r="K114" s="7" t="s">
        <v>262</v>
      </c>
      <c r="L114" s="96" t="s">
        <v>263</v>
      </c>
      <c r="M114" s="7" t="s">
        <v>11</v>
      </c>
    </row>
    <row r="115" spans="1:13" s="9" customFormat="1" ht="18" customHeight="1" x14ac:dyDescent="0.25">
      <c r="A115" s="3">
        <v>1</v>
      </c>
      <c r="B115" s="3">
        <v>4</v>
      </c>
      <c r="C115" s="46">
        <v>893</v>
      </c>
      <c r="D115" s="38">
        <f>IFERROR((VLOOKUP(C115,INSCRITOS!A:B,2,0)),"")</f>
        <v>103073</v>
      </c>
      <c r="E115" s="38" t="str">
        <f>IFERROR((VLOOKUP(C115,INSCRITOS!A:C,3,0)),"")</f>
        <v>INI</v>
      </c>
      <c r="F115" s="44" t="str">
        <f>IFERROR((VLOOKUP(C115,INSCRITOS!A:D,4,0)),"")</f>
        <v>Cassilda Carvalho</v>
      </c>
      <c r="G115" s="38" t="str">
        <f>IFERROR((VLOOKUP(C115,INSCRITOS!A:F,6,0)),"")</f>
        <v>F</v>
      </c>
      <c r="H115" s="44" t="str">
        <f>IFERROR((VLOOKUP(C115,INSCRITOS!A:H,8,0)),"")</f>
        <v>Sport Lisboa e Benfica</v>
      </c>
      <c r="I115" s="110">
        <v>1.5266203703703705E-2</v>
      </c>
      <c r="J115" s="110">
        <f>IF(B115="","",_xlfn.IFS(B115=1,$J$7,B115=2,$J$8,B115=4,$J$10))</f>
        <v>5.5555555555555558E-3</v>
      </c>
      <c r="K115" s="111">
        <f t="shared" ref="K115:K126" si="6">IF(J115="","",I115-J115)</f>
        <v>9.7106481481481488E-3</v>
      </c>
      <c r="L115" s="111" t="str">
        <f>IFERROR((VLOOKUP(C115,INSCRITOS!A:I,9,0)),"")</f>
        <v>F</v>
      </c>
      <c r="M115" s="45">
        <v>100</v>
      </c>
    </row>
    <row r="116" spans="1:13" s="9" customFormat="1" ht="18" customHeight="1" x14ac:dyDescent="0.25">
      <c r="A116" s="3">
        <v>2</v>
      </c>
      <c r="B116" s="3">
        <v>4</v>
      </c>
      <c r="C116" s="46">
        <v>753</v>
      </c>
      <c r="D116" s="38">
        <f>IFERROR((VLOOKUP(C116,INSCRITOS!A:B,2,0)),"")</f>
        <v>103027</v>
      </c>
      <c r="E116" s="38" t="str">
        <f>IFERROR((VLOOKUP(C116,INSCRITOS!A:C,3,0)),"")</f>
        <v>INI</v>
      </c>
      <c r="F116" s="44" t="str">
        <f>IFERROR((VLOOKUP(C116,INSCRITOS!A:D,4,0)),"")</f>
        <v>Joana salgado</v>
      </c>
      <c r="G116" s="38" t="str">
        <f>IFERROR((VLOOKUP(C116,INSCRITOS!A:F,6,0)),"")</f>
        <v>F</v>
      </c>
      <c r="H116" s="44" t="str">
        <f>IFERROR((VLOOKUP(C116,INSCRITOS!A:H,8,0)),"")</f>
        <v>Sport Lisboa e Benfica</v>
      </c>
      <c r="I116" s="110">
        <v>1.5555555555555553E-2</v>
      </c>
      <c r="J116" s="110">
        <f t="shared" ref="J116:J126" si="7">IF(B116="","",_xlfn.IFS(B116=1,$J$7,B116=2,$J$8,B116=4,$J$10))</f>
        <v>5.5555555555555558E-3</v>
      </c>
      <c r="K116" s="111">
        <f t="shared" si="6"/>
        <v>9.9999999999999985E-3</v>
      </c>
      <c r="L116" s="111" t="str">
        <f>IFERROR((VLOOKUP(C116,INSCRITOS!A:I,9,0)),"")</f>
        <v>F</v>
      </c>
      <c r="M116" s="45">
        <v>99</v>
      </c>
    </row>
    <row r="117" spans="1:13" s="9" customFormat="1" ht="18" customHeight="1" x14ac:dyDescent="0.25">
      <c r="A117" s="3">
        <v>3</v>
      </c>
      <c r="B117" s="3">
        <v>4</v>
      </c>
      <c r="C117" s="46">
        <v>833</v>
      </c>
      <c r="D117" s="38">
        <f>IFERROR((VLOOKUP(C117,INSCRITOS!A:B,2,0)),"")</f>
        <v>103057</v>
      </c>
      <c r="E117" s="38" t="str">
        <f>IFERROR((VLOOKUP(C117,INSCRITOS!A:C,3,0)),"")</f>
        <v>INI</v>
      </c>
      <c r="F117" s="44" t="str">
        <f>IFERROR((VLOOKUP(C117,INSCRITOS!A:D,4,0)),"")</f>
        <v>Inês Filipa Sousa</v>
      </c>
      <c r="G117" s="38" t="str">
        <f>IFERROR((VLOOKUP(C117,INSCRITOS!A:F,6,0)),"")</f>
        <v>F</v>
      </c>
      <c r="H117" s="44" t="str">
        <f>IFERROR((VLOOKUP(C117,INSCRITOS!A:H,8,0)),"")</f>
        <v>Alhandra Sporting Club</v>
      </c>
      <c r="I117" s="110">
        <v>1.5671296296296298E-2</v>
      </c>
      <c r="J117" s="110">
        <f t="shared" si="7"/>
        <v>5.5555555555555558E-3</v>
      </c>
      <c r="K117" s="111">
        <f t="shared" si="6"/>
        <v>1.0115740740740741E-2</v>
      </c>
      <c r="L117" s="111" t="str">
        <f>IFERROR((VLOOKUP(C117,INSCRITOS!A:I,9,0)),"")</f>
        <v>F</v>
      </c>
      <c r="M117" s="45">
        <v>98</v>
      </c>
    </row>
    <row r="118" spans="1:13" s="9" customFormat="1" ht="18" customHeight="1" x14ac:dyDescent="0.25">
      <c r="A118" s="3">
        <v>4</v>
      </c>
      <c r="B118" s="3">
        <v>4</v>
      </c>
      <c r="C118" s="46">
        <v>609</v>
      </c>
      <c r="D118" s="38">
        <f>IFERROR((VLOOKUP(C118,INSCRITOS!A:B,2,0)),"")</f>
        <v>104484</v>
      </c>
      <c r="E118" s="38" t="str">
        <f>IFERROR((VLOOKUP(C118,INSCRITOS!A:C,3,0)),"")</f>
        <v>INI</v>
      </c>
      <c r="F118" s="44" t="str">
        <f>IFERROR((VLOOKUP(C118,INSCRITOS!A:D,4,0)),"")</f>
        <v>Catarina Santos</v>
      </c>
      <c r="G118" s="38" t="str">
        <f>IFERROR((VLOOKUP(C118,INSCRITOS!A:F,6,0)),"")</f>
        <v>F</v>
      </c>
      <c r="H118" s="44" t="str">
        <f>IFERROR((VLOOKUP(C118,INSCRITOS!A:H,8,0)),"")</f>
        <v>Sport Lisboa e Benfica</v>
      </c>
      <c r="I118" s="110">
        <v>1.6122685185185184E-2</v>
      </c>
      <c r="J118" s="110">
        <f t="shared" si="7"/>
        <v>5.5555555555555558E-3</v>
      </c>
      <c r="K118" s="111">
        <f t="shared" si="6"/>
        <v>1.0567129629629628E-2</v>
      </c>
      <c r="L118" s="111" t="str">
        <f>IFERROR((VLOOKUP(C118,INSCRITOS!A:I,9,0)),"")</f>
        <v>F</v>
      </c>
      <c r="M118" s="45">
        <v>97</v>
      </c>
    </row>
    <row r="119" spans="1:13" s="9" customFormat="1" ht="18" customHeight="1" x14ac:dyDescent="0.25">
      <c r="A119" s="3">
        <v>5</v>
      </c>
      <c r="B119" s="3">
        <v>4</v>
      </c>
      <c r="C119" s="46">
        <v>489</v>
      </c>
      <c r="D119" s="38">
        <f>IFERROR((VLOOKUP(C119,INSCRITOS!A:B,2,0)),"")</f>
        <v>104354</v>
      </c>
      <c r="E119" s="38" t="str">
        <f>IFERROR((VLOOKUP(C119,INSCRITOS!A:C,3,0)),"")</f>
        <v>INI</v>
      </c>
      <c r="F119" s="44" t="str">
        <f>IFERROR((VLOOKUP(C119,INSCRITOS!A:D,4,0)),"")</f>
        <v>Matilde Tomás</v>
      </c>
      <c r="G119" s="38" t="str">
        <f>IFERROR((VLOOKUP(C119,INSCRITOS!A:F,6,0)),"")</f>
        <v>F</v>
      </c>
      <c r="H119" s="44" t="str">
        <f>IFERROR((VLOOKUP(C119,INSCRITOS!A:H,8,0)),"")</f>
        <v>Alhandra Sporting Club</v>
      </c>
      <c r="I119" s="110">
        <v>1.638888888888889E-2</v>
      </c>
      <c r="J119" s="110">
        <f t="shared" si="7"/>
        <v>5.5555555555555558E-3</v>
      </c>
      <c r="K119" s="111">
        <f t="shared" si="6"/>
        <v>1.0833333333333334E-2</v>
      </c>
      <c r="L119" s="111" t="str">
        <f>IFERROR((VLOOKUP(C119,INSCRITOS!A:I,9,0)),"")</f>
        <v>F</v>
      </c>
      <c r="M119" s="45">
        <v>96</v>
      </c>
    </row>
    <row r="120" spans="1:13" s="9" customFormat="1" ht="18" customHeight="1" x14ac:dyDescent="0.25">
      <c r="A120" s="3">
        <v>6</v>
      </c>
      <c r="B120" s="3">
        <v>4</v>
      </c>
      <c r="C120" s="46">
        <v>41</v>
      </c>
      <c r="D120" s="38">
        <f>IFERROR((VLOOKUP(C120,INSCRITOS!A:B,2,0)),"")</f>
        <v>103154</v>
      </c>
      <c r="E120" s="38" t="str">
        <f>IFERROR((VLOOKUP(C120,INSCRITOS!A:C,3,0)),"")</f>
        <v>INI</v>
      </c>
      <c r="F120" s="44" t="str">
        <f>IFERROR((VLOOKUP(C120,INSCRITOS!A:D,4,0)),"")</f>
        <v>Mariana Matos</v>
      </c>
      <c r="G120" s="38" t="str">
        <f>IFERROR((VLOOKUP(C120,INSCRITOS!A:F,6,0)),"")</f>
        <v>F</v>
      </c>
      <c r="H120" s="44" t="str">
        <f>IFERROR((VLOOKUP(C120,INSCRITOS!A:H,8,0)),"")</f>
        <v>Alhandra Sporting Club</v>
      </c>
      <c r="I120" s="110">
        <v>1.7175925925925924E-2</v>
      </c>
      <c r="J120" s="110">
        <f t="shared" si="7"/>
        <v>5.5555555555555558E-3</v>
      </c>
      <c r="K120" s="111">
        <f t="shared" si="6"/>
        <v>1.1620370370370368E-2</v>
      </c>
      <c r="L120" s="111" t="str">
        <f>IFERROR((VLOOKUP(C120,INSCRITOS!A:I,9,0)),"")</f>
        <v>F</v>
      </c>
      <c r="M120" s="45">
        <v>95</v>
      </c>
    </row>
    <row r="121" spans="1:13" s="9" customFormat="1" ht="18" customHeight="1" x14ac:dyDescent="0.25">
      <c r="A121" s="3">
        <v>7</v>
      </c>
      <c r="B121" s="3">
        <v>4</v>
      </c>
      <c r="C121" s="46">
        <v>1309</v>
      </c>
      <c r="D121" s="38">
        <f>IFERROR((VLOOKUP(C121,INSCRITOS!A:B,2,0)),"")</f>
        <v>105346</v>
      </c>
      <c r="E121" s="38" t="str">
        <f>IFERROR((VLOOKUP(C121,INSCRITOS!A:C,3,0)),"")</f>
        <v>INI</v>
      </c>
      <c r="F121" s="44" t="str">
        <f>IFERROR((VLOOKUP(C121,INSCRITOS!A:D,4,0)),"")</f>
        <v>Leticia Pires</v>
      </c>
      <c r="G121" s="38" t="str">
        <f>IFERROR((VLOOKUP(C121,INSCRITOS!A:F,6,0)),"")</f>
        <v>F</v>
      </c>
      <c r="H121" s="44" t="str">
        <f>IFERROR((VLOOKUP(C121,INSCRITOS!A:H,8,0)),"")</f>
        <v>Associação Naval Amorense</v>
      </c>
      <c r="I121" s="110">
        <v>1.8506944444444444E-2</v>
      </c>
      <c r="J121" s="110">
        <f t="shared" si="7"/>
        <v>5.5555555555555558E-3</v>
      </c>
      <c r="K121" s="111">
        <f t="shared" si="6"/>
        <v>1.2951388888888887E-2</v>
      </c>
      <c r="L121" s="111" t="str">
        <f>IFERROR((VLOOKUP(C121,INSCRITOS!A:I,9,0)),"")</f>
        <v>F</v>
      </c>
      <c r="M121" s="45">
        <v>94</v>
      </c>
    </row>
    <row r="122" spans="1:13" s="9" customFormat="1" ht="18" customHeight="1" x14ac:dyDescent="0.25">
      <c r="A122" s="3">
        <v>8</v>
      </c>
      <c r="B122" s="3">
        <v>4</v>
      </c>
      <c r="C122" s="46">
        <v>1314</v>
      </c>
      <c r="D122" s="38">
        <f>IFERROR((VLOOKUP(C122,INSCRITOS!A:B,2,0)),"")</f>
        <v>105357</v>
      </c>
      <c r="E122" s="38" t="str">
        <f>IFERROR((VLOOKUP(C122,INSCRITOS!A:C,3,0)),"")</f>
        <v>INI</v>
      </c>
      <c r="F122" s="44" t="str">
        <f>IFERROR((VLOOKUP(C122,INSCRITOS!A:D,4,0)),"")</f>
        <v>Maria Valente</v>
      </c>
      <c r="G122" s="38" t="str">
        <f>IFERROR((VLOOKUP(C122,INSCRITOS!A:F,6,0)),"")</f>
        <v>F</v>
      </c>
      <c r="H122" s="44" t="str">
        <f>IFERROR((VLOOKUP(C122,INSCRITOS!A:H,8,0)),"")</f>
        <v>Associação Naval Amorense</v>
      </c>
      <c r="I122" s="110">
        <v>1.8680555555555554E-2</v>
      </c>
      <c r="J122" s="110">
        <f t="shared" si="7"/>
        <v>5.5555555555555558E-3</v>
      </c>
      <c r="K122" s="111">
        <f t="shared" si="6"/>
        <v>1.3124999999999998E-2</v>
      </c>
      <c r="L122" s="111" t="str">
        <f>IFERROR((VLOOKUP(C122,INSCRITOS!A:I,9,0)),"")</f>
        <v>F</v>
      </c>
      <c r="M122" s="45">
        <v>93</v>
      </c>
    </row>
    <row r="123" spans="1:13" s="9" customFormat="1" ht="18" customHeight="1" x14ac:dyDescent="0.25">
      <c r="A123" s="3">
        <v>9</v>
      </c>
      <c r="B123" s="3">
        <v>4</v>
      </c>
      <c r="C123" s="46">
        <v>799</v>
      </c>
      <c r="D123" s="38">
        <f>IFERROR((VLOOKUP(C123,INSCRITOS!A:B,2,0)),"")</f>
        <v>102291</v>
      </c>
      <c r="E123" s="38" t="str">
        <f>IFERROR((VLOOKUP(C123,INSCRITOS!A:C,3,0)),"")</f>
        <v>INI</v>
      </c>
      <c r="F123" s="44" t="str">
        <f>IFERROR((VLOOKUP(C123,INSCRITOS!A:D,4,0)),"")</f>
        <v>Letícia Magalhães</v>
      </c>
      <c r="G123" s="38" t="str">
        <f>IFERROR((VLOOKUP(C123,INSCRITOS!A:F,6,0)),"")</f>
        <v>F</v>
      </c>
      <c r="H123" s="44" t="str">
        <f>IFERROR((VLOOKUP(C123,INSCRITOS!A:H,8,0)),"")</f>
        <v>Sport Lisboa e Benfica</v>
      </c>
      <c r="I123" s="110">
        <v>1.9201388888888889E-2</v>
      </c>
      <c r="J123" s="110">
        <f t="shared" si="7"/>
        <v>5.5555555555555558E-3</v>
      </c>
      <c r="K123" s="111">
        <f t="shared" si="6"/>
        <v>1.3645833333333333E-2</v>
      </c>
      <c r="L123" s="111" t="str">
        <f>IFERROR((VLOOKUP(C123,INSCRITOS!A:I,9,0)),"")</f>
        <v>F</v>
      </c>
      <c r="M123" s="45">
        <v>92</v>
      </c>
    </row>
    <row r="124" spans="1:13" s="9" customFormat="1" ht="18" customHeight="1" x14ac:dyDescent="0.25">
      <c r="A124" s="3">
        <v>10</v>
      </c>
      <c r="B124" s="3">
        <v>4</v>
      </c>
      <c r="C124" s="46">
        <v>1120</v>
      </c>
      <c r="D124" s="38">
        <f>IFERROR((VLOOKUP(C124,INSCRITOS!A:B,2,0)),"")</f>
        <v>105919</v>
      </c>
      <c r="E124" s="38" t="str">
        <f>IFERROR((VLOOKUP(C124,INSCRITOS!A:C,3,0)),"")</f>
        <v>INI</v>
      </c>
      <c r="F124" s="44" t="str">
        <f>IFERROR((VLOOKUP(C124,INSCRITOS!A:D,4,0)),"")</f>
        <v>Beatriz Cruz</v>
      </c>
      <c r="G124" s="38" t="str">
        <f>IFERROR((VLOOKUP(C124,INSCRITOS!A:F,6,0)),"")</f>
        <v>F</v>
      </c>
      <c r="H124" s="44" t="str">
        <f>IFERROR((VLOOKUP(C124,INSCRITOS!A:H,8,0)),"")</f>
        <v>GDR Manique de Cima</v>
      </c>
      <c r="I124" s="110">
        <v>1.9282407407407408E-2</v>
      </c>
      <c r="J124" s="110">
        <f t="shared" si="7"/>
        <v>5.5555555555555558E-3</v>
      </c>
      <c r="K124" s="111">
        <f t="shared" si="6"/>
        <v>1.3726851851851851E-2</v>
      </c>
      <c r="L124" s="111" t="str">
        <f>IFERROR((VLOOKUP(C124,INSCRITOS!A:I,9,0)),"")</f>
        <v>F</v>
      </c>
      <c r="M124" s="45">
        <v>91</v>
      </c>
    </row>
    <row r="125" spans="1:13" s="9" customFormat="1" ht="18" customHeight="1" x14ac:dyDescent="0.25">
      <c r="A125" s="3">
        <v>11</v>
      </c>
      <c r="B125" s="3">
        <v>4</v>
      </c>
      <c r="C125" s="46">
        <v>983</v>
      </c>
      <c r="D125" s="38">
        <f>IFERROR((VLOOKUP(C125,INSCRITOS!A:B,2,0)),"")</f>
        <v>104072</v>
      </c>
      <c r="E125" s="38" t="str">
        <f>IFERROR((VLOOKUP(C125,INSCRITOS!A:C,3,0)),"")</f>
        <v>INI</v>
      </c>
      <c r="F125" s="44" t="str">
        <f>IFERROR((VLOOKUP(C125,INSCRITOS!A:D,4,0)),"")</f>
        <v>Mariana Pinto</v>
      </c>
      <c r="G125" s="38" t="str">
        <f>IFERROR((VLOOKUP(C125,INSCRITOS!A:F,6,0)),"")</f>
        <v>F</v>
      </c>
      <c r="H125" s="44" t="str">
        <f>IFERROR((VLOOKUP(C125,INSCRITOS!A:H,8,0)),"")</f>
        <v>GDR Manique de Cima</v>
      </c>
      <c r="I125" s="110">
        <v>2.0983796296296296E-2</v>
      </c>
      <c r="J125" s="110">
        <f t="shared" si="7"/>
        <v>5.5555555555555558E-3</v>
      </c>
      <c r="K125" s="111">
        <f t="shared" si="6"/>
        <v>1.5428240740740739E-2</v>
      </c>
      <c r="L125" s="111" t="str">
        <f>IFERROR((VLOOKUP(C125,INSCRITOS!A:I,9,0)),"")</f>
        <v>F</v>
      </c>
      <c r="M125" s="45">
        <v>90</v>
      </c>
    </row>
    <row r="126" spans="1:13" s="9" customFormat="1" ht="18" customHeight="1" x14ac:dyDescent="0.25">
      <c r="A126" s="3">
        <v>12</v>
      </c>
      <c r="B126" s="3">
        <v>4</v>
      </c>
      <c r="C126" s="46">
        <v>1126</v>
      </c>
      <c r="D126" s="38">
        <f>IFERROR((VLOOKUP(C126,INSCRITOS!A:B,2,0)),"")</f>
        <v>105931</v>
      </c>
      <c r="E126" s="38" t="str">
        <f>IFERROR((VLOOKUP(C126,INSCRITOS!A:C,3,0)),"")</f>
        <v>INI</v>
      </c>
      <c r="F126" s="44" t="str">
        <f>IFERROR((VLOOKUP(C126,INSCRITOS!A:D,4,0)),"")</f>
        <v>Leonor Agrela</v>
      </c>
      <c r="G126" s="38" t="str">
        <f>IFERROR((VLOOKUP(C126,INSCRITOS!A:F,6,0)),"")</f>
        <v>F</v>
      </c>
      <c r="H126" s="44" t="str">
        <f>IFERROR((VLOOKUP(C126,INSCRITOS!A:H,8,0)),"")</f>
        <v>Clube de Natação da Amadora</v>
      </c>
      <c r="I126" s="110">
        <v>2.1446759259259259E-2</v>
      </c>
      <c r="J126" s="110">
        <f t="shared" si="7"/>
        <v>5.5555555555555558E-3</v>
      </c>
      <c r="K126" s="111">
        <f t="shared" si="6"/>
        <v>1.5891203703703703E-2</v>
      </c>
      <c r="L126" s="111" t="str">
        <f>IFERROR((VLOOKUP(C126,INSCRITOS!A:I,9,0)),"")</f>
        <v>F</v>
      </c>
      <c r="M126" s="45">
        <v>89</v>
      </c>
    </row>
    <row r="127" spans="1:13" s="9" customFormat="1" ht="18" customHeight="1" x14ac:dyDescent="0.25">
      <c r="A127" s="5"/>
      <c r="B127" s="5"/>
      <c r="C127" s="32"/>
      <c r="D127" s="5"/>
      <c r="E127" s="5"/>
      <c r="G127" s="5"/>
      <c r="I127" s="5"/>
      <c r="J127" s="5"/>
      <c r="K127" s="5"/>
      <c r="L127" s="5"/>
      <c r="M127" s="5"/>
    </row>
    <row r="128" spans="1:13" s="9" customFormat="1" ht="18" customHeight="1" x14ac:dyDescent="0.25">
      <c r="A128" s="5"/>
      <c r="B128" s="5"/>
      <c r="C128" s="32"/>
      <c r="D128" s="5"/>
      <c r="E128" s="5"/>
      <c r="G128" s="5"/>
      <c r="I128" s="5"/>
      <c r="J128" s="5"/>
      <c r="K128" s="5"/>
      <c r="L128" s="5"/>
      <c r="M128" s="5"/>
    </row>
    <row r="129" spans="1:14" s="9" customFormat="1" ht="18" customHeight="1" x14ac:dyDescent="0.25">
      <c r="A129" s="33" t="s">
        <v>17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5"/>
      <c r="L129" s="5"/>
      <c r="M129" s="33"/>
    </row>
    <row r="130" spans="1:14" s="9" customFormat="1" ht="18" customHeight="1" x14ac:dyDescent="0.25">
      <c r="A130" s="7" t="s">
        <v>9</v>
      </c>
      <c r="B130" s="96" t="s">
        <v>261</v>
      </c>
      <c r="C130" s="29" t="s">
        <v>0</v>
      </c>
      <c r="D130" s="7" t="s">
        <v>1</v>
      </c>
      <c r="E130" s="7" t="s">
        <v>2</v>
      </c>
      <c r="F130" s="7" t="s">
        <v>3</v>
      </c>
      <c r="G130" s="7" t="s">
        <v>5</v>
      </c>
      <c r="H130" s="7" t="s">
        <v>7</v>
      </c>
      <c r="I130" s="96" t="s">
        <v>260</v>
      </c>
      <c r="J130" s="96" t="s">
        <v>266</v>
      </c>
      <c r="K130" s="7" t="s">
        <v>262</v>
      </c>
      <c r="L130" s="96" t="s">
        <v>263</v>
      </c>
      <c r="M130" s="7" t="s">
        <v>11</v>
      </c>
    </row>
    <row r="131" spans="1:14" s="9" customFormat="1" ht="18" customHeight="1" x14ac:dyDescent="0.25">
      <c r="A131" s="3">
        <v>1</v>
      </c>
      <c r="B131" s="3">
        <v>1</v>
      </c>
      <c r="C131" s="43">
        <v>630</v>
      </c>
      <c r="D131" s="3">
        <f>IFERROR((VLOOKUP(C131,INSCRITOS!A:B,2,0)),"")</f>
        <v>100784</v>
      </c>
      <c r="E131" s="3" t="str">
        <f>IFERROR((VLOOKUP(C131,INSCRITOS!A:C,3,0)),"")</f>
        <v>JUV</v>
      </c>
      <c r="F131" s="8" t="str">
        <f>IFERROR((VLOOKUP(C131,INSCRITOS!A:D,4,0)),"")</f>
        <v>Tomás Prudêncio</v>
      </c>
      <c r="G131" s="3" t="str">
        <f>IFERROR((VLOOKUP(C131,INSCRITOS!A:F,6,0)),"")</f>
        <v>M</v>
      </c>
      <c r="H131" s="8" t="str">
        <f>IFERROR((VLOOKUP(C131,INSCRITOS!A:H,8,0)),"")</f>
        <v>Sport Lisboa e Benfica</v>
      </c>
      <c r="I131" s="113">
        <v>1.3217592592592593E-2</v>
      </c>
      <c r="J131" s="113">
        <f>IF(B131="","",_xlfn.IFS(B131=1,$J$7,B131=2,$J$8))</f>
        <v>0</v>
      </c>
      <c r="K131" s="111">
        <f t="shared" ref="K131:K149" si="8">IF(J131="","",I131-J131)</f>
        <v>1.3217592592592593E-2</v>
      </c>
      <c r="L131" s="111" t="str">
        <f>IFERROR((VLOOKUP(C131,INSCRITOS!A:I,9,0)),"")</f>
        <v>F</v>
      </c>
      <c r="M131" s="4">
        <v>100</v>
      </c>
      <c r="N131" s="51"/>
    </row>
    <row r="132" spans="1:14" s="9" customFormat="1" ht="18" customHeight="1" x14ac:dyDescent="0.25">
      <c r="A132" s="3">
        <v>2</v>
      </c>
      <c r="B132" s="3">
        <v>1</v>
      </c>
      <c r="C132" s="43">
        <v>196</v>
      </c>
      <c r="D132" s="3">
        <f>IFERROR((VLOOKUP(C132,INSCRITOS!A:B,2,0)),"")</f>
        <v>102619</v>
      </c>
      <c r="E132" s="3" t="str">
        <f>IFERROR((VLOOKUP(C132,INSCRITOS!A:C,3,0)),"")</f>
        <v>JUV</v>
      </c>
      <c r="F132" s="8" t="str">
        <f>IFERROR((VLOOKUP(C132,INSCRITOS!A:D,4,0)),"")</f>
        <v>Vasco Teló</v>
      </c>
      <c r="G132" s="3" t="str">
        <f>IFERROR((VLOOKUP(C132,INSCRITOS!A:F,6,0)),"")</f>
        <v>M</v>
      </c>
      <c r="H132" s="8" t="str">
        <f>IFERROR((VLOOKUP(C132,INSCRITOS!A:H,8,0)),"")</f>
        <v>Sport Lisboa e Benfica</v>
      </c>
      <c r="I132" s="113">
        <v>1.3229166666666667E-2</v>
      </c>
      <c r="J132" s="113">
        <f>IF(B132="","",_xlfn.IFS(B132=1,$J$7,B132=2,$J$8))</f>
        <v>0</v>
      </c>
      <c r="K132" s="111">
        <f t="shared" si="8"/>
        <v>1.3229166666666667E-2</v>
      </c>
      <c r="L132" s="111" t="str">
        <f>IFERROR((VLOOKUP(C132,INSCRITOS!A:I,9,0)),"")</f>
        <v>F</v>
      </c>
      <c r="M132" s="4">
        <v>99</v>
      </c>
      <c r="N132" s="51"/>
    </row>
    <row r="133" spans="1:14" s="9" customFormat="1" ht="18" customHeight="1" x14ac:dyDescent="0.25">
      <c r="A133" s="3">
        <v>3</v>
      </c>
      <c r="B133" s="3">
        <v>1</v>
      </c>
      <c r="C133" s="43">
        <v>415</v>
      </c>
      <c r="D133" s="3">
        <f>IFERROR((VLOOKUP(C133,INSCRITOS!A:B,2,0)),"")</f>
        <v>100762</v>
      </c>
      <c r="E133" s="3" t="str">
        <f>IFERROR((VLOOKUP(C133,INSCRITOS!A:C,3,0)),"")</f>
        <v>JUV</v>
      </c>
      <c r="F133" s="8" t="str">
        <f>IFERROR((VLOOKUP(C133,INSCRITOS!A:D,4,0)),"")</f>
        <v>Francisco Protásio</v>
      </c>
      <c r="G133" s="3" t="str">
        <f>IFERROR((VLOOKUP(C133,INSCRITOS!A:F,6,0)),"")</f>
        <v>M</v>
      </c>
      <c r="H133" s="8" t="str">
        <f>IFERROR((VLOOKUP(C133,INSCRITOS!A:H,8,0)),"")</f>
        <v>Sport Lisboa e Benfica</v>
      </c>
      <c r="I133" s="113">
        <v>1.3229166666666667E-2</v>
      </c>
      <c r="J133" s="113">
        <f>IF(B133="","",_xlfn.IFS(B133=1,$J$7,B133=2,$J$8))</f>
        <v>0</v>
      </c>
      <c r="K133" s="111">
        <f t="shared" si="8"/>
        <v>1.3229166666666667E-2</v>
      </c>
      <c r="L133" s="111" t="str">
        <f>IFERROR((VLOOKUP(C133,INSCRITOS!A:I,9,0)),"")</f>
        <v>F</v>
      </c>
      <c r="M133" s="4">
        <v>98</v>
      </c>
      <c r="N133" s="51"/>
    </row>
    <row r="134" spans="1:14" s="9" customFormat="1" ht="18" customHeight="1" x14ac:dyDescent="0.25">
      <c r="A134" s="3">
        <v>4</v>
      </c>
      <c r="B134" s="3">
        <v>2</v>
      </c>
      <c r="C134" s="43">
        <v>791</v>
      </c>
      <c r="D134" s="3">
        <f>IFERROR((VLOOKUP(C134,INSCRITOS!A:B,2,0)),"")</f>
        <v>103815</v>
      </c>
      <c r="E134" s="3" t="str">
        <f>IFERROR((VLOOKUP(C134,INSCRITOS!A:C,3,0)),"")</f>
        <v>JUV</v>
      </c>
      <c r="F134" s="8" t="str">
        <f>IFERROR((VLOOKUP(C134,INSCRITOS!A:D,4,0)),"")</f>
        <v>Afonso Lopes</v>
      </c>
      <c r="G134" s="3" t="str">
        <f>IFERROR((VLOOKUP(C134,INSCRITOS!A:F,6,0)),"")</f>
        <v>M</v>
      </c>
      <c r="H134" s="8" t="str">
        <f>IFERROR((VLOOKUP(C134,INSCRITOS!A:H,8,0)),"")</f>
        <v>Clube de Natação da Amadora</v>
      </c>
      <c r="I134" s="113">
        <v>1.6446759259259262E-2</v>
      </c>
      <c r="J134" s="113">
        <f>IF(B134="","",_xlfn.IFS(B134=1,$J$7,B134=2,$J$8))</f>
        <v>2.7777777777777779E-3</v>
      </c>
      <c r="K134" s="111">
        <f t="shared" si="8"/>
        <v>1.3668981481481483E-2</v>
      </c>
      <c r="L134" s="111" t="str">
        <f>IFERROR((VLOOKUP(C134,INSCRITOS!A:I,9,0)),"")</f>
        <v>F</v>
      </c>
      <c r="M134" s="4">
        <v>97</v>
      </c>
      <c r="N134" s="51"/>
    </row>
    <row r="135" spans="1:14" s="9" customFormat="1" ht="18" customHeight="1" x14ac:dyDescent="0.25">
      <c r="A135" s="3">
        <v>5</v>
      </c>
      <c r="B135" s="3">
        <v>1</v>
      </c>
      <c r="C135" s="43">
        <v>177</v>
      </c>
      <c r="D135" s="3">
        <f>IFERROR((VLOOKUP(C135,INSCRITOS!A:B,2,0)),"")</f>
        <v>100447</v>
      </c>
      <c r="E135" s="3" t="str">
        <f>IFERROR((VLOOKUP(C135,INSCRITOS!A:C,3,0)),"")</f>
        <v>JUV</v>
      </c>
      <c r="F135" s="8" t="str">
        <f>IFERROR((VLOOKUP(C135,INSCRITOS!A:D,4,0)),"")</f>
        <v>Antonio Vaz Pedro</v>
      </c>
      <c r="G135" s="3" t="str">
        <f>IFERROR((VLOOKUP(C135,INSCRITOS!A:F,6,0)),"")</f>
        <v>M</v>
      </c>
      <c r="H135" s="8" t="str">
        <f>IFERROR((VLOOKUP(C135,INSCRITOS!A:H,8,0)),"")</f>
        <v>SFRAA TRIATLO</v>
      </c>
      <c r="I135" s="113">
        <v>1.3877314814814815E-2</v>
      </c>
      <c r="J135" s="113">
        <f>IF(B135="","",_xlfn.IFS(B135=1,$J$7,B135=2,$J$8))</f>
        <v>0</v>
      </c>
      <c r="K135" s="111">
        <f t="shared" si="8"/>
        <v>1.3877314814814815E-2</v>
      </c>
      <c r="L135" s="111" t="str">
        <f>IFERROR((VLOOKUP(C135,INSCRITOS!A:I,9,0)),"")</f>
        <v>F</v>
      </c>
      <c r="M135" s="4">
        <v>96</v>
      </c>
      <c r="N135" s="51"/>
    </row>
    <row r="136" spans="1:14" s="9" customFormat="1" ht="18" customHeight="1" x14ac:dyDescent="0.25">
      <c r="A136" s="3">
        <v>6</v>
      </c>
      <c r="B136" s="3">
        <v>1</v>
      </c>
      <c r="C136" s="43">
        <v>233</v>
      </c>
      <c r="D136" s="3">
        <f>IFERROR((VLOOKUP(C136,INSCRITOS!A:B,2,0)),"")</f>
        <v>102225</v>
      </c>
      <c r="E136" s="3" t="str">
        <f>IFERROR((VLOOKUP(C136,INSCRITOS!A:C,3,0)),"")</f>
        <v>JUV</v>
      </c>
      <c r="F136" s="8" t="str">
        <f>IFERROR((VLOOKUP(C136,INSCRITOS!A:D,4,0)),"")</f>
        <v>Tiago Margarido</v>
      </c>
      <c r="G136" s="3" t="str">
        <f>IFERROR((VLOOKUP(C136,INSCRITOS!A:F,6,0)),"")</f>
        <v>M</v>
      </c>
      <c r="H136" s="8" t="str">
        <f>IFERROR((VLOOKUP(C136,INSCRITOS!A:H,8,0)),"")</f>
        <v>Sport Lisboa e Benfica</v>
      </c>
      <c r="I136" s="113">
        <v>1.4374999999999999E-2</v>
      </c>
      <c r="J136" s="113">
        <f>IF(B136="","",_xlfn.IFS(B136=1,$J$7,B136=2,$J$8))</f>
        <v>0</v>
      </c>
      <c r="K136" s="111">
        <f t="shared" si="8"/>
        <v>1.4374999999999999E-2</v>
      </c>
      <c r="L136" s="111" t="str">
        <f>IFERROR((VLOOKUP(C136,INSCRITOS!A:I,9,0)),"")</f>
        <v>F</v>
      </c>
      <c r="M136" s="4">
        <v>95</v>
      </c>
      <c r="N136" s="51"/>
    </row>
    <row r="137" spans="1:14" s="9" customFormat="1" ht="18" customHeight="1" x14ac:dyDescent="0.25">
      <c r="A137" s="3">
        <v>7</v>
      </c>
      <c r="B137" s="3">
        <v>2</v>
      </c>
      <c r="C137" s="43">
        <v>655</v>
      </c>
      <c r="D137" s="3">
        <f>IFERROR((VLOOKUP(C137,INSCRITOS!A:B,2,0)),"")</f>
        <v>103096</v>
      </c>
      <c r="E137" s="3" t="str">
        <f>IFERROR((VLOOKUP(C137,INSCRITOS!A:C,3,0)),"")</f>
        <v>JUV</v>
      </c>
      <c r="F137" s="8" t="str">
        <f>IFERROR((VLOOKUP(C137,INSCRITOS!A:D,4,0)),"")</f>
        <v>André Canhoto</v>
      </c>
      <c r="G137" s="3" t="str">
        <f>IFERROR((VLOOKUP(C137,INSCRITOS!A:F,6,0)),"")</f>
        <v>M</v>
      </c>
      <c r="H137" s="8" t="str">
        <f>IFERROR((VLOOKUP(C137,INSCRITOS!A:H,8,0)),"")</f>
        <v>Clube de Natação da Amadora</v>
      </c>
      <c r="I137" s="113">
        <v>1.7395833333333336E-2</v>
      </c>
      <c r="J137" s="113">
        <f>IF(B137="","",_xlfn.IFS(B137=1,$J$7,B137=2,$J$8))</f>
        <v>2.7777777777777779E-3</v>
      </c>
      <c r="K137" s="111">
        <f t="shared" si="8"/>
        <v>1.4618055555555558E-2</v>
      </c>
      <c r="L137" s="111" t="str">
        <f>IFERROR((VLOOKUP(C137,INSCRITOS!A:I,9,0)),"")</f>
        <v>F</v>
      </c>
      <c r="M137" s="4">
        <v>94</v>
      </c>
      <c r="N137" s="51"/>
    </row>
    <row r="138" spans="1:14" s="9" customFormat="1" ht="18" customHeight="1" x14ac:dyDescent="0.25">
      <c r="A138" s="3">
        <v>8</v>
      </c>
      <c r="B138" s="3">
        <v>2</v>
      </c>
      <c r="C138" s="43">
        <v>5309</v>
      </c>
      <c r="D138" s="3">
        <f>IFERROR((VLOOKUP(C138,INSCRITOS!A:B,2,0)),"")</f>
        <v>104694</v>
      </c>
      <c r="E138" s="3" t="str">
        <f>IFERROR((VLOOKUP(C138,INSCRITOS!A:C,3,0)),"")</f>
        <v>JUV</v>
      </c>
      <c r="F138" s="8" t="str">
        <f>IFERROR((VLOOKUP(C138,INSCRITOS!A:D,4,0)),"")</f>
        <v>Tiago Homem</v>
      </c>
      <c r="G138" s="3" t="str">
        <f>IFERROR((VLOOKUP(C138,INSCRITOS!A:F,6,0)),"")</f>
        <v>M</v>
      </c>
      <c r="H138" s="8" t="str">
        <f>IFERROR((VLOOKUP(C138,INSCRITOS!A:H,8,0)),"")</f>
        <v>Sport Lisboa e Benfica</v>
      </c>
      <c r="I138" s="113">
        <v>1.7627314814814814E-2</v>
      </c>
      <c r="J138" s="113">
        <f>IF(B138="","",_xlfn.IFS(B138=1,$J$7,B138=2,$J$8))</f>
        <v>2.7777777777777779E-3</v>
      </c>
      <c r="K138" s="111">
        <f t="shared" si="8"/>
        <v>1.4849537037037036E-2</v>
      </c>
      <c r="L138" s="111" t="str">
        <f>IFERROR((VLOOKUP(C138,INSCRITOS!A:I,9,0)),"")</f>
        <v>F</v>
      </c>
      <c r="M138" s="4">
        <v>93</v>
      </c>
      <c r="N138" s="51"/>
    </row>
    <row r="139" spans="1:14" s="9" customFormat="1" ht="18" customHeight="1" x14ac:dyDescent="0.25">
      <c r="A139" s="3">
        <v>9</v>
      </c>
      <c r="B139" s="3">
        <v>2</v>
      </c>
      <c r="C139" s="143">
        <v>700</v>
      </c>
      <c r="D139" s="3">
        <f>IFERROR((VLOOKUP(C139,INSCRITOS!A:B,2,0)),"")</f>
        <v>102075</v>
      </c>
      <c r="E139" s="3" t="str">
        <f>IFERROR((VLOOKUP(C139,INSCRITOS!A:C,3,0)),"")</f>
        <v>JUV</v>
      </c>
      <c r="F139" s="8" t="str">
        <f>IFERROR((VLOOKUP(C139,INSCRITOS!A:D,4,0)),"")</f>
        <v>Mateus Albergaria</v>
      </c>
      <c r="G139" s="3" t="str">
        <f>IFERROR((VLOOKUP(C139,INSCRITOS!A:F,6,0)),"")</f>
        <v>M</v>
      </c>
      <c r="H139" s="8" t="str">
        <f>IFERROR((VLOOKUP(C139,INSCRITOS!A:H,8,0)),"")</f>
        <v>GDR Manique de Cima</v>
      </c>
      <c r="I139" s="113">
        <v>1.7685185185185182E-2</v>
      </c>
      <c r="J139" s="113">
        <f>IF(B139="","",_xlfn.IFS(B139=1,$J$7,B139=2,$J$8))</f>
        <v>2.7777777777777779E-3</v>
      </c>
      <c r="K139" s="111">
        <f t="shared" si="8"/>
        <v>1.4907407407407404E-2</v>
      </c>
      <c r="L139" s="111" t="str">
        <f>IFERROR((VLOOKUP(C139,INSCRITOS!A:I,9,0)),"")</f>
        <v>F</v>
      </c>
      <c r="M139" s="4">
        <v>92</v>
      </c>
      <c r="N139" s="51"/>
    </row>
    <row r="140" spans="1:14" s="9" customFormat="1" ht="18" customHeight="1" x14ac:dyDescent="0.25">
      <c r="A140" s="3">
        <v>10</v>
      </c>
      <c r="B140" s="3">
        <v>2</v>
      </c>
      <c r="C140" s="49">
        <v>1311</v>
      </c>
      <c r="D140" s="3">
        <f>IFERROR((VLOOKUP(C140,INSCRITOS!A:B,2,0)),"")</f>
        <v>105354</v>
      </c>
      <c r="E140" s="3" t="str">
        <f>IFERROR((VLOOKUP(C140,INSCRITOS!A:C,3,0)),"")</f>
        <v>JUV</v>
      </c>
      <c r="F140" s="8" t="str">
        <f>IFERROR((VLOOKUP(C140,INSCRITOS!A:D,4,0)),"")</f>
        <v>Pedro Carvalho</v>
      </c>
      <c r="G140" s="3" t="str">
        <f>IFERROR((VLOOKUP(C140,INSCRITOS!A:F,6,0)),"")</f>
        <v>M</v>
      </c>
      <c r="H140" s="8" t="str">
        <f>IFERROR((VLOOKUP(C140,INSCRITOS!A:H,8,0)),"")</f>
        <v>Sport Lisboa e Benfica</v>
      </c>
      <c r="I140" s="113">
        <v>1.7939814814814815E-2</v>
      </c>
      <c r="J140" s="113">
        <f>IF(B140="","",_xlfn.IFS(B140=1,$J$7,B140=2,$J$8))</f>
        <v>2.7777777777777779E-3</v>
      </c>
      <c r="K140" s="111">
        <f t="shared" si="8"/>
        <v>1.5162037037037036E-2</v>
      </c>
      <c r="L140" s="111" t="str">
        <f>IFERROR((VLOOKUP(C140,INSCRITOS!A:I,9,0)),"")</f>
        <v>F</v>
      </c>
      <c r="M140" s="4">
        <v>91</v>
      </c>
      <c r="N140" s="51"/>
    </row>
    <row r="141" spans="1:14" s="9" customFormat="1" ht="18" customHeight="1" x14ac:dyDescent="0.25">
      <c r="A141" s="3">
        <v>11</v>
      </c>
      <c r="B141" s="3">
        <v>1</v>
      </c>
      <c r="C141" s="43">
        <v>637</v>
      </c>
      <c r="D141" s="3">
        <f>IFERROR((VLOOKUP(C141,INSCRITOS!A:B,2,0)),"")</f>
        <v>105131</v>
      </c>
      <c r="E141" s="3" t="str">
        <f>IFERROR((VLOOKUP(C141,INSCRITOS!A:C,3,0)),"")</f>
        <v>JUV</v>
      </c>
      <c r="F141" s="8" t="str">
        <f>IFERROR((VLOOKUP(C141,INSCRITOS!A:D,4,0)),"")</f>
        <v>André Dias</v>
      </c>
      <c r="G141" s="3" t="str">
        <f>IFERROR((VLOOKUP(C141,INSCRITOS!A:F,6,0)),"")</f>
        <v>M</v>
      </c>
      <c r="H141" s="8" t="str">
        <f>IFERROR((VLOOKUP(C141,INSCRITOS!A:H,8,0)),"")</f>
        <v>GDR Manique de Cima</v>
      </c>
      <c r="I141" s="113">
        <v>1.5289351851851851E-2</v>
      </c>
      <c r="J141" s="113">
        <f>IF(B141="","",_xlfn.IFS(B141=1,$J$7,B141=2,$J$8))</f>
        <v>0</v>
      </c>
      <c r="K141" s="111">
        <f t="shared" si="8"/>
        <v>1.5289351851851851E-2</v>
      </c>
      <c r="L141" s="111" t="str">
        <f>IFERROR((VLOOKUP(C141,INSCRITOS!A:I,9,0)),"")</f>
        <v>F</v>
      </c>
      <c r="M141" s="4">
        <v>90</v>
      </c>
      <c r="N141" s="51"/>
    </row>
    <row r="142" spans="1:14" s="9" customFormat="1" ht="18" customHeight="1" x14ac:dyDescent="0.25">
      <c r="A142" s="3">
        <v>12</v>
      </c>
      <c r="B142" s="3">
        <v>2</v>
      </c>
      <c r="C142" s="43">
        <v>1034</v>
      </c>
      <c r="D142" s="3">
        <f>IFERROR((VLOOKUP(C142,INSCRITOS!A:B,2,0)),"")</f>
        <v>105702</v>
      </c>
      <c r="E142" s="3" t="str">
        <f>IFERROR((VLOOKUP(C142,INSCRITOS!A:C,3,0)),"")</f>
        <v>JUV</v>
      </c>
      <c r="F142" s="8" t="str">
        <f>IFERROR((VLOOKUP(C142,INSCRITOS!A:D,4,0)),"")</f>
        <v>Joaquim Vasconcelos</v>
      </c>
      <c r="G142" s="3" t="str">
        <f>IFERROR((VLOOKUP(C142,INSCRITOS!A:F,6,0)),"")</f>
        <v>M</v>
      </c>
      <c r="H142" s="8" t="str">
        <f>IFERROR((VLOOKUP(C142,INSCRITOS!A:H,8,0)),"")</f>
        <v>SFRAA TRIATLO</v>
      </c>
      <c r="I142" s="113">
        <v>1.8472222222222223E-2</v>
      </c>
      <c r="J142" s="113">
        <f>IF(B142="","",_xlfn.IFS(B142=1,$J$7,B142=2,$J$8))</f>
        <v>2.7777777777777779E-3</v>
      </c>
      <c r="K142" s="111">
        <f t="shared" si="8"/>
        <v>1.5694444444444445E-2</v>
      </c>
      <c r="L142" s="111" t="str">
        <f>IFERROR((VLOOKUP(C142,INSCRITOS!A:I,9,0)),"")</f>
        <v>F</v>
      </c>
      <c r="M142" s="4">
        <v>89</v>
      </c>
      <c r="N142" s="51"/>
    </row>
    <row r="143" spans="1:14" s="9" customFormat="1" ht="18" customHeight="1" x14ac:dyDescent="0.25">
      <c r="A143" s="3">
        <v>13</v>
      </c>
      <c r="B143" s="3">
        <v>1</v>
      </c>
      <c r="C143" s="43">
        <v>442</v>
      </c>
      <c r="D143" s="3">
        <f>IFERROR((VLOOKUP(C143,INSCRITOS!A:B,2,0)),"")</f>
        <v>103092</v>
      </c>
      <c r="E143" s="3" t="str">
        <f>IFERROR((VLOOKUP(C143,INSCRITOS!A:C,3,0)),"")</f>
        <v>JUV</v>
      </c>
      <c r="F143" s="8" t="str">
        <f>IFERROR((VLOOKUP(C143,INSCRITOS!A:D,4,0)),"")</f>
        <v>David dos Santos</v>
      </c>
      <c r="G143" s="3" t="str">
        <f>IFERROR((VLOOKUP(C143,INSCRITOS!A:F,6,0)),"")</f>
        <v>M</v>
      </c>
      <c r="H143" s="8" t="str">
        <f>IFERROR((VLOOKUP(C143,INSCRITOS!A:H,8,0)),"")</f>
        <v>Clube de Natação da Amadora</v>
      </c>
      <c r="I143" s="113">
        <v>1.5925925925925927E-2</v>
      </c>
      <c r="J143" s="113">
        <f>IF(B143="","",_xlfn.IFS(B143=1,$J$7,B143=2,$J$8))</f>
        <v>0</v>
      </c>
      <c r="K143" s="111">
        <f t="shared" si="8"/>
        <v>1.5925925925925927E-2</v>
      </c>
      <c r="L143" s="111" t="str">
        <f>IFERROR((VLOOKUP(C143,INSCRITOS!A:I,9,0)),"")</f>
        <v>F</v>
      </c>
      <c r="M143" s="4">
        <v>88</v>
      </c>
      <c r="N143" s="51"/>
    </row>
    <row r="144" spans="1:14" s="9" customFormat="1" ht="18" customHeight="1" x14ac:dyDescent="0.25">
      <c r="A144" s="3">
        <v>14</v>
      </c>
      <c r="B144" s="3">
        <v>1</v>
      </c>
      <c r="C144" s="43">
        <v>593</v>
      </c>
      <c r="D144" s="3">
        <f>IFERROR((VLOOKUP(C144,INSCRITOS!A:B,2,0)),"")</f>
        <v>103097</v>
      </c>
      <c r="E144" s="3" t="str">
        <f>IFERROR((VLOOKUP(C144,INSCRITOS!A:C,3,0)),"")</f>
        <v>JUV</v>
      </c>
      <c r="F144" s="8" t="str">
        <f>IFERROR((VLOOKUP(C144,INSCRITOS!A:D,4,0)),"")</f>
        <v>Tomás Pita</v>
      </c>
      <c r="G144" s="3" t="str">
        <f>IFERROR((VLOOKUP(C144,INSCRITOS!A:F,6,0)),"")</f>
        <v>M</v>
      </c>
      <c r="H144" s="8" t="str">
        <f>IFERROR((VLOOKUP(C144,INSCRITOS!A:H,8,0)),"")</f>
        <v>Clube de Natação da Amadora</v>
      </c>
      <c r="I144" s="113">
        <v>1.59375E-2</v>
      </c>
      <c r="J144" s="113">
        <f>IF(B144="","",_xlfn.IFS(B144=1,$J$7,B144=2,$J$8))</f>
        <v>0</v>
      </c>
      <c r="K144" s="111">
        <f t="shared" si="8"/>
        <v>1.59375E-2</v>
      </c>
      <c r="L144" s="111" t="str">
        <f>IFERROR((VLOOKUP(C144,INSCRITOS!A:I,9,0)),"")</f>
        <v>F</v>
      </c>
      <c r="M144" s="4">
        <v>87</v>
      </c>
      <c r="N144" s="51"/>
    </row>
    <row r="145" spans="1:14" s="9" customFormat="1" ht="18" customHeight="1" x14ac:dyDescent="0.25">
      <c r="A145" s="3">
        <v>15</v>
      </c>
      <c r="B145" s="3">
        <v>1</v>
      </c>
      <c r="C145" s="43">
        <v>173</v>
      </c>
      <c r="D145" s="3">
        <f>IFERROR((VLOOKUP(C145,INSCRITOS!A:B,2,0)),"")</f>
        <v>104176</v>
      </c>
      <c r="E145" s="3" t="str">
        <f>IFERROR((VLOOKUP(C145,INSCRITOS!A:C,3,0)),"")</f>
        <v>JUV</v>
      </c>
      <c r="F145" s="8" t="str">
        <f>IFERROR((VLOOKUP(C145,INSCRITOS!A:D,4,0)),"")</f>
        <v>Tiago Ferreira</v>
      </c>
      <c r="G145" s="3" t="str">
        <f>IFERROR((VLOOKUP(C145,INSCRITOS!A:F,6,0)),"")</f>
        <v>M</v>
      </c>
      <c r="H145" s="8" t="str">
        <f>IFERROR((VLOOKUP(C145,INSCRITOS!A:H,8,0)),"")</f>
        <v>Clube de Natação da Amadora</v>
      </c>
      <c r="I145" s="113">
        <v>1.6666666666666666E-2</v>
      </c>
      <c r="J145" s="113">
        <f>IF(B145="","",_xlfn.IFS(B145=1,$J$7,B145=2,$J$8))</f>
        <v>0</v>
      </c>
      <c r="K145" s="111">
        <f t="shared" si="8"/>
        <v>1.6666666666666666E-2</v>
      </c>
      <c r="L145" s="111" t="str">
        <f>IFERROR((VLOOKUP(C145,INSCRITOS!A:I,9,0)),"")</f>
        <v>F</v>
      </c>
      <c r="M145" s="4">
        <v>86</v>
      </c>
      <c r="N145" s="51"/>
    </row>
    <row r="146" spans="1:14" s="9" customFormat="1" ht="18" customHeight="1" x14ac:dyDescent="0.25">
      <c r="A146" s="52">
        <v>16</v>
      </c>
      <c r="B146" s="3">
        <v>1</v>
      </c>
      <c r="C146" s="48">
        <v>244</v>
      </c>
      <c r="D146" s="52">
        <f>IFERROR((VLOOKUP(C146,INSCRITOS!A:B,2,0)),"")</f>
        <v>101311</v>
      </c>
      <c r="E146" s="52" t="str">
        <f>IFERROR((VLOOKUP(C146,INSCRITOS!A:C,3,0)),"")</f>
        <v>JUV</v>
      </c>
      <c r="F146" s="53" t="str">
        <f>IFERROR((VLOOKUP(C146,INSCRITOS!A:D,4,0)),"")</f>
        <v>Francisco Jorge</v>
      </c>
      <c r="G146" s="52" t="str">
        <f>IFERROR((VLOOKUP(C146,INSCRITOS!A:F,6,0)),"")</f>
        <v>M</v>
      </c>
      <c r="H146" s="53" t="str">
        <f>IFERROR((VLOOKUP(C146,INSCRITOS!A:H,8,0)),"")</f>
        <v>Associação Naval Amorense</v>
      </c>
      <c r="I146" s="113">
        <v>1.726851851851852E-2</v>
      </c>
      <c r="J146" s="113">
        <f>IF(B146="","",_xlfn.IFS(B146=1,$J$7,B146=2,$J$8))</f>
        <v>0</v>
      </c>
      <c r="K146" s="111">
        <f t="shared" si="8"/>
        <v>1.726851851851852E-2</v>
      </c>
      <c r="L146" s="111" t="str">
        <f>IFERROR((VLOOKUP(C146,INSCRITOS!A:I,9,0)),"")</f>
        <v>F</v>
      </c>
      <c r="M146" s="4">
        <v>85</v>
      </c>
      <c r="N146" s="51"/>
    </row>
    <row r="147" spans="1:14" s="9" customFormat="1" ht="18" customHeight="1" x14ac:dyDescent="0.25">
      <c r="A147" s="3">
        <v>17</v>
      </c>
      <c r="B147" s="3">
        <v>2</v>
      </c>
      <c r="C147" s="46">
        <v>1047</v>
      </c>
      <c r="D147" s="3">
        <f>IFERROR((VLOOKUP(C147,INSCRITOS!A:B,2,0)),"")</f>
        <v>105677</v>
      </c>
      <c r="E147" s="3" t="str">
        <f>IFERROR((VLOOKUP(C147,INSCRITOS!A:C,3,0)),"")</f>
        <v>JUV</v>
      </c>
      <c r="F147" s="8" t="str">
        <f>IFERROR((VLOOKUP(C147,INSCRITOS!A:D,4,0)),"")</f>
        <v>Miguel Neves</v>
      </c>
      <c r="G147" s="3" t="str">
        <f>IFERROR((VLOOKUP(C147,INSCRITOS!A:F,6,0)),"")</f>
        <v>M</v>
      </c>
      <c r="H147" s="8" t="str">
        <f>IFERROR((VLOOKUP(C147,INSCRITOS!A:H,8,0)),"")</f>
        <v>Sport Lisboa e Benfica</v>
      </c>
      <c r="I147" s="113">
        <v>2.0324074074074074E-2</v>
      </c>
      <c r="J147" s="113">
        <f>IF(B147="","",_xlfn.IFS(B147=1,$J$7,B147=2,$J$8))</f>
        <v>2.7777777777777779E-3</v>
      </c>
      <c r="K147" s="111">
        <f t="shared" si="8"/>
        <v>1.7546296296296296E-2</v>
      </c>
      <c r="L147" s="111" t="str">
        <f>IFERROR((VLOOKUP(C147,INSCRITOS!A:I,9,0)),"")</f>
        <v>F</v>
      </c>
      <c r="M147" s="4">
        <v>84</v>
      </c>
      <c r="N147" s="51"/>
    </row>
    <row r="148" spans="1:14" s="9" customFormat="1" ht="18" customHeight="1" x14ac:dyDescent="0.25">
      <c r="A148" s="3">
        <v>18</v>
      </c>
      <c r="B148" s="3">
        <v>2</v>
      </c>
      <c r="C148" s="46">
        <v>5315</v>
      </c>
      <c r="D148" s="3">
        <f>IFERROR((VLOOKUP(C148,INSCRITOS!A:B,2,0)),"")</f>
        <v>0</v>
      </c>
      <c r="E148" s="3" t="str">
        <f>IFERROR((VLOOKUP(C148,INSCRITOS!A:C,3,0)),"")</f>
        <v>JUV</v>
      </c>
      <c r="F148" s="8" t="str">
        <f>IFERROR((VLOOKUP(C148,INSCRITOS!A:D,4,0)),"")</f>
        <v>Alexandre Santos</v>
      </c>
      <c r="G148" s="3" t="str">
        <f>IFERROR((VLOOKUP(C148,INSCRITOS!A:F,6,0)),"")</f>
        <v>M</v>
      </c>
      <c r="H148" s="8" t="str">
        <f>IFERROR((VLOOKUP(C148,INSCRITOS!A:H,8,0)),"")</f>
        <v>Peniche A. C./ Não federado</v>
      </c>
      <c r="I148" s="113">
        <v>2.5925925925925925E-2</v>
      </c>
      <c r="J148" s="113">
        <f>IF(B148="","",_xlfn.IFS(B148=1,$J$7,B148=2,$J$8))</f>
        <v>2.7777777777777779E-3</v>
      </c>
      <c r="K148" s="111">
        <f t="shared" si="8"/>
        <v>2.3148148148148147E-2</v>
      </c>
      <c r="L148" s="111" t="str">
        <f>IFERROR((VLOOKUP(C148,INSCRITOS!A:I,9,0)),"")</f>
        <v>NF</v>
      </c>
      <c r="M148" s="4">
        <v>0</v>
      </c>
      <c r="N148" s="51"/>
    </row>
    <row r="149" spans="1:14" s="9" customFormat="1" ht="18" customHeight="1" x14ac:dyDescent="0.25">
      <c r="A149" s="3">
        <v>19</v>
      </c>
      <c r="B149" s="3">
        <v>2</v>
      </c>
      <c r="C149" s="46">
        <v>5316</v>
      </c>
      <c r="D149" s="3">
        <f>IFERROR((VLOOKUP(C149,INSCRITOS!A:B,2,0)),"")</f>
        <v>0</v>
      </c>
      <c r="E149" s="3" t="str">
        <f>IFERROR((VLOOKUP(C149,INSCRITOS!A:C,3,0)),"")</f>
        <v>JUV</v>
      </c>
      <c r="F149" s="8" t="str">
        <f>IFERROR((VLOOKUP(C149,INSCRITOS!A:D,4,0)),"")</f>
        <v>Bruno Santos</v>
      </c>
      <c r="G149" s="3" t="str">
        <f>IFERROR((VLOOKUP(C149,INSCRITOS!A:F,6,0)),"")</f>
        <v>M</v>
      </c>
      <c r="H149" s="8" t="str">
        <f>IFERROR((VLOOKUP(C149,INSCRITOS!A:H,8,0)),"")</f>
        <v>Peniche A. C./ Não federado</v>
      </c>
      <c r="I149" s="113">
        <v>2.7743055555555559E-2</v>
      </c>
      <c r="J149" s="113">
        <f>IF(B149="","",_xlfn.IFS(B149=1,$J$7,B149=2,$J$8))</f>
        <v>2.7777777777777779E-3</v>
      </c>
      <c r="K149" s="111">
        <f t="shared" si="8"/>
        <v>2.4965277777777781E-2</v>
      </c>
      <c r="L149" s="111" t="str">
        <f>IFERROR((VLOOKUP(C149,INSCRITOS!A:I,9,0)),"")</f>
        <v>NF</v>
      </c>
      <c r="M149" s="4">
        <v>0</v>
      </c>
      <c r="N149" s="51"/>
    </row>
    <row r="150" spans="1:14" s="9" customFormat="1" ht="18" customHeight="1" x14ac:dyDescent="0.25">
      <c r="A150" s="5"/>
      <c r="B150" s="5"/>
      <c r="C150" s="51"/>
      <c r="D150" s="5"/>
      <c r="E150" s="5"/>
      <c r="G150" s="5"/>
      <c r="I150" s="13"/>
      <c r="J150" s="13"/>
      <c r="K150" s="5"/>
      <c r="L150" s="5"/>
      <c r="M150" s="13"/>
    </row>
    <row r="151" spans="1:14" s="9" customFormat="1" ht="18" customHeight="1" x14ac:dyDescent="0.25">
      <c r="A151" s="5"/>
      <c r="B151" s="5"/>
      <c r="C151" s="51"/>
      <c r="D151" s="5"/>
      <c r="E151" s="5"/>
      <c r="G151" s="5"/>
      <c r="I151" s="13"/>
      <c r="J151" s="13"/>
      <c r="K151" s="5"/>
      <c r="L151" s="5"/>
      <c r="M151" s="13"/>
    </row>
    <row r="152" spans="1:14" s="9" customFormat="1" ht="18" customHeight="1" x14ac:dyDescent="0.25">
      <c r="A152" s="33" t="s">
        <v>18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5"/>
      <c r="L152" s="5"/>
      <c r="M152" s="33"/>
    </row>
    <row r="153" spans="1:14" s="9" customFormat="1" ht="18" customHeight="1" x14ac:dyDescent="0.25">
      <c r="A153" s="7" t="s">
        <v>9</v>
      </c>
      <c r="B153" s="96" t="s">
        <v>261</v>
      </c>
      <c r="C153" s="29" t="s">
        <v>0</v>
      </c>
      <c r="D153" s="7" t="s">
        <v>1</v>
      </c>
      <c r="E153" s="7" t="s">
        <v>2</v>
      </c>
      <c r="F153" s="7" t="s">
        <v>3</v>
      </c>
      <c r="G153" s="7" t="s">
        <v>5</v>
      </c>
      <c r="H153" s="7" t="s">
        <v>7</v>
      </c>
      <c r="I153" s="96" t="s">
        <v>260</v>
      </c>
      <c r="J153" s="96" t="s">
        <v>266</v>
      </c>
      <c r="K153" s="7" t="s">
        <v>262</v>
      </c>
      <c r="L153" s="96" t="s">
        <v>263</v>
      </c>
      <c r="M153" s="7" t="s">
        <v>11</v>
      </c>
    </row>
    <row r="154" spans="1:14" s="9" customFormat="1" ht="18" customHeight="1" x14ac:dyDescent="0.25">
      <c r="A154" s="3">
        <v>1</v>
      </c>
      <c r="B154" s="3">
        <v>4</v>
      </c>
      <c r="C154" s="114">
        <v>323</v>
      </c>
      <c r="D154" s="3">
        <f>IFERROR((VLOOKUP(C154,INSCRITOS!A:B,2,0)),"")</f>
        <v>102922</v>
      </c>
      <c r="E154" s="3" t="str">
        <f>IFERROR((VLOOKUP(C154,INSCRITOS!A:C,3,0)),"")</f>
        <v>JUV</v>
      </c>
      <c r="F154" s="8" t="str">
        <f>IFERROR((VLOOKUP(C154,INSCRITOS!A:D,4,0)),"")</f>
        <v>Matilde Silva Santos</v>
      </c>
      <c r="G154" s="3" t="str">
        <f>IFERROR((VLOOKUP(C154,INSCRITOS!A:F,6,0)),"")</f>
        <v>F</v>
      </c>
      <c r="H154" s="8" t="str">
        <f>IFERROR((VLOOKUP(C154,INSCRITOS!A:H,8,0)),"")</f>
        <v>SFRAA TRIATLO</v>
      </c>
      <c r="I154" s="113">
        <v>2.011574074074074E-2</v>
      </c>
      <c r="J154" s="113">
        <f>IF(B154="","",_xlfn.IFS(B154=1,$J$7,B154=2,$J$8,B154=4,$J$10))</f>
        <v>5.5555555555555558E-3</v>
      </c>
      <c r="K154" s="111">
        <f t="shared" ref="K154:K163" si="9">IF(J154="","",I154-J154)</f>
        <v>1.4560185185185183E-2</v>
      </c>
      <c r="L154" s="111" t="str">
        <f>IFERROR((VLOOKUP(C154,INSCRITOS!A:I,9,0)),"")</f>
        <v>F</v>
      </c>
      <c r="M154" s="4">
        <v>100</v>
      </c>
    </row>
    <row r="155" spans="1:14" s="9" customFormat="1" ht="18" customHeight="1" x14ac:dyDescent="0.25">
      <c r="A155" s="3">
        <v>2</v>
      </c>
      <c r="B155" s="3">
        <v>4</v>
      </c>
      <c r="C155" s="114">
        <v>544</v>
      </c>
      <c r="D155" s="3">
        <f>IFERROR((VLOOKUP(C155,INSCRITOS!A:B,2,0)),"")</f>
        <v>105112</v>
      </c>
      <c r="E155" s="3" t="str">
        <f>IFERROR((VLOOKUP(C155,INSCRITOS!A:C,3,0)),"")</f>
        <v>JUV</v>
      </c>
      <c r="F155" s="8" t="str">
        <f>IFERROR((VLOOKUP(C155,INSCRITOS!A:D,4,0)),"")</f>
        <v>Daniela Pinto</v>
      </c>
      <c r="G155" s="3" t="str">
        <f>IFERROR((VLOOKUP(C155,INSCRITOS!A:F,6,0)),"")</f>
        <v>F</v>
      </c>
      <c r="H155" s="8" t="str">
        <f>IFERROR((VLOOKUP(C155,INSCRITOS!A:H,8,0)),"")</f>
        <v>CNCVG</v>
      </c>
      <c r="I155" s="113">
        <v>2.0254629629629629E-2</v>
      </c>
      <c r="J155" s="113">
        <f t="shared" ref="J155:J164" si="10">IF(B155="","",_xlfn.IFS(B155=1,$J$7,B155=2,$J$8,B155=4,$J$10))</f>
        <v>5.5555555555555558E-3</v>
      </c>
      <c r="K155" s="111">
        <f t="shared" si="9"/>
        <v>1.4699074074074073E-2</v>
      </c>
      <c r="L155" s="111" t="str">
        <f>IFERROR((VLOOKUP(C155,INSCRITOS!A:I,9,0)),"")</f>
        <v>F</v>
      </c>
      <c r="M155" s="4">
        <v>99</v>
      </c>
    </row>
    <row r="156" spans="1:14" s="9" customFormat="1" ht="18" customHeight="1" x14ac:dyDescent="0.25">
      <c r="A156" s="3">
        <v>3</v>
      </c>
      <c r="B156" s="3">
        <v>4</v>
      </c>
      <c r="C156" s="114">
        <v>129</v>
      </c>
      <c r="D156" s="3">
        <f>IFERROR((VLOOKUP(C156,INSCRITOS!A:B,2,0)),"")</f>
        <v>102210</v>
      </c>
      <c r="E156" s="3" t="str">
        <f>IFERROR((VLOOKUP(C156,INSCRITOS!A:C,3,0)),"")</f>
        <v>JUV</v>
      </c>
      <c r="F156" s="8" t="str">
        <f>IFERROR((VLOOKUP(C156,INSCRITOS!A:D,4,0)),"")</f>
        <v>Luisa Miranda</v>
      </c>
      <c r="G156" s="3" t="str">
        <f>IFERROR((VLOOKUP(C156,INSCRITOS!A:F,6,0)),"")</f>
        <v>F</v>
      </c>
      <c r="H156" s="8" t="str">
        <f>IFERROR((VLOOKUP(C156,INSCRITOS!A:H,8,0)),"")</f>
        <v>Sport Lisboa e Benfica</v>
      </c>
      <c r="I156" s="113">
        <v>2.0335648148148148E-2</v>
      </c>
      <c r="J156" s="113">
        <f t="shared" si="10"/>
        <v>5.5555555555555558E-3</v>
      </c>
      <c r="K156" s="111">
        <f t="shared" si="9"/>
        <v>1.4780092592592591E-2</v>
      </c>
      <c r="L156" s="111" t="str">
        <f>IFERROR((VLOOKUP(C156,INSCRITOS!A:I,9,0)),"")</f>
        <v>F</v>
      </c>
      <c r="M156" s="4">
        <v>98</v>
      </c>
    </row>
    <row r="157" spans="1:14" s="9" customFormat="1" ht="18" customHeight="1" x14ac:dyDescent="0.25">
      <c r="A157" s="3">
        <v>4</v>
      </c>
      <c r="B157" s="3">
        <v>4</v>
      </c>
      <c r="C157" s="114">
        <v>546</v>
      </c>
      <c r="D157" s="3">
        <f>IFERROR((VLOOKUP(C157,INSCRITOS!A:B,2,0)),"")</f>
        <v>100760</v>
      </c>
      <c r="E157" s="3" t="str">
        <f>IFERROR((VLOOKUP(C157,INSCRITOS!A:C,3,0)),"")</f>
        <v>JUV</v>
      </c>
      <c r="F157" s="8" t="str">
        <f>IFERROR((VLOOKUP(C157,INSCRITOS!A:D,4,0)),"")</f>
        <v>Catarina Moutinho</v>
      </c>
      <c r="G157" s="3" t="str">
        <f>IFERROR((VLOOKUP(C157,INSCRITOS!A:F,6,0)),"")</f>
        <v>F</v>
      </c>
      <c r="H157" s="8" t="str">
        <f>IFERROR((VLOOKUP(C157,INSCRITOS!A:H,8,0)),"")</f>
        <v>Sport Lisboa e Benfica</v>
      </c>
      <c r="I157" s="113">
        <v>2.0555555555555556E-2</v>
      </c>
      <c r="J157" s="113">
        <f t="shared" si="10"/>
        <v>5.5555555555555558E-3</v>
      </c>
      <c r="K157" s="111">
        <f t="shared" si="9"/>
        <v>1.4999999999999999E-2</v>
      </c>
      <c r="L157" s="111" t="str">
        <f>IFERROR((VLOOKUP(C157,INSCRITOS!A:I,9,0)),"")</f>
        <v>F</v>
      </c>
      <c r="M157" s="4">
        <v>97</v>
      </c>
    </row>
    <row r="158" spans="1:14" s="9" customFormat="1" ht="18" customHeight="1" x14ac:dyDescent="0.25">
      <c r="A158" s="3">
        <v>5</v>
      </c>
      <c r="B158" s="3">
        <v>4</v>
      </c>
      <c r="C158" s="114">
        <v>964</v>
      </c>
      <c r="D158" s="3">
        <f>IFERROR((VLOOKUP(C158,INSCRITOS!A:B,2,0)),"")</f>
        <v>103089</v>
      </c>
      <c r="E158" s="3" t="str">
        <f>IFERROR((VLOOKUP(C158,INSCRITOS!A:C,3,0)),"")</f>
        <v>JUV</v>
      </c>
      <c r="F158" s="8" t="str">
        <f>IFERROR((VLOOKUP(C158,INSCRITOS!A:D,4,0)),"")</f>
        <v>Ana Francisca Moreira</v>
      </c>
      <c r="G158" s="3" t="str">
        <f>IFERROR((VLOOKUP(C158,INSCRITOS!A:F,6,0)),"")</f>
        <v>F</v>
      </c>
      <c r="H158" s="8" t="str">
        <f>IFERROR((VLOOKUP(C158,INSCRITOS!A:H,8,0)),"")</f>
        <v>Sport Lisboa e Benfica</v>
      </c>
      <c r="I158" s="113">
        <v>2.0636574074074075E-2</v>
      </c>
      <c r="J158" s="113">
        <f t="shared" si="10"/>
        <v>5.5555555555555558E-3</v>
      </c>
      <c r="K158" s="111">
        <f t="shared" si="9"/>
        <v>1.5081018518518518E-2</v>
      </c>
      <c r="L158" s="111" t="str">
        <f>IFERROR((VLOOKUP(C158,INSCRITOS!A:I,9,0)),"")</f>
        <v>F</v>
      </c>
      <c r="M158" s="4">
        <v>96</v>
      </c>
    </row>
    <row r="159" spans="1:14" s="9" customFormat="1" ht="18" customHeight="1" x14ac:dyDescent="0.25">
      <c r="A159" s="3">
        <v>6</v>
      </c>
      <c r="B159" s="3">
        <v>4</v>
      </c>
      <c r="C159" s="114">
        <v>219</v>
      </c>
      <c r="D159" s="3">
        <f>IFERROR((VLOOKUP(C159,INSCRITOS!A:B,2,0)),"")</f>
        <v>104190</v>
      </c>
      <c r="E159" s="3" t="str">
        <f>IFERROR((VLOOKUP(C159,INSCRITOS!A:C,3,0)),"")</f>
        <v>JUV</v>
      </c>
      <c r="F159" s="8" t="str">
        <f>IFERROR((VLOOKUP(C159,INSCRITOS!A:D,4,0)),"")</f>
        <v>Rafaela Silva</v>
      </c>
      <c r="G159" s="3" t="str">
        <f>IFERROR((VLOOKUP(C159,INSCRITOS!A:F,6,0)),"")</f>
        <v>F</v>
      </c>
      <c r="H159" s="8" t="str">
        <f>IFERROR((VLOOKUP(C159,INSCRITOS!A:H,8,0)),"")</f>
        <v>SFRAA TRIATLO</v>
      </c>
      <c r="I159" s="113">
        <v>2.1863425925925925E-2</v>
      </c>
      <c r="J159" s="113">
        <f t="shared" si="10"/>
        <v>5.5555555555555558E-3</v>
      </c>
      <c r="K159" s="111">
        <f t="shared" si="9"/>
        <v>1.6307870370370368E-2</v>
      </c>
      <c r="L159" s="111" t="str">
        <f>IFERROR((VLOOKUP(C159,INSCRITOS!A:I,9,0)),"")</f>
        <v>F</v>
      </c>
      <c r="M159" s="4">
        <v>95</v>
      </c>
    </row>
    <row r="160" spans="1:14" s="9" customFormat="1" ht="18" customHeight="1" x14ac:dyDescent="0.25">
      <c r="A160" s="3">
        <v>7</v>
      </c>
      <c r="B160" s="3">
        <v>4</v>
      </c>
      <c r="C160" s="114">
        <v>42</v>
      </c>
      <c r="D160" s="3">
        <f>IFERROR((VLOOKUP(C160,INSCRITOS!A:B,2,0)),"")</f>
        <v>103155</v>
      </c>
      <c r="E160" s="3" t="str">
        <f>IFERROR((VLOOKUP(C160,INSCRITOS!A:C,3,0)),"")</f>
        <v>JUV</v>
      </c>
      <c r="F160" s="8" t="str">
        <f>IFERROR((VLOOKUP(C160,INSCRITOS!A:D,4,0)),"")</f>
        <v>Maria Inês França</v>
      </c>
      <c r="G160" s="3" t="str">
        <f>IFERROR((VLOOKUP(C160,INSCRITOS!A:F,6,0)),"")</f>
        <v>F</v>
      </c>
      <c r="H160" s="8" t="str">
        <f>IFERROR((VLOOKUP(C160,INSCRITOS!A:H,8,0)),"")</f>
        <v>CNCVG</v>
      </c>
      <c r="I160" s="113">
        <v>2.255787037037037E-2</v>
      </c>
      <c r="J160" s="113">
        <f t="shared" si="10"/>
        <v>5.5555555555555558E-3</v>
      </c>
      <c r="K160" s="111">
        <f t="shared" si="9"/>
        <v>1.7002314814814814E-2</v>
      </c>
      <c r="L160" s="111" t="str">
        <f>IFERROR((VLOOKUP(C160,INSCRITOS!A:I,9,0)),"")</f>
        <v>F</v>
      </c>
      <c r="M160" s="4">
        <v>94</v>
      </c>
    </row>
    <row r="161" spans="1:13" s="9" customFormat="1" ht="18" customHeight="1" x14ac:dyDescent="0.25">
      <c r="A161" s="3">
        <v>8</v>
      </c>
      <c r="B161" s="3">
        <v>4</v>
      </c>
      <c r="C161" s="114">
        <v>834</v>
      </c>
      <c r="D161" s="3">
        <f>IFERROR((VLOOKUP(C161,INSCRITOS!A:B,2,0)),"")</f>
        <v>103903</v>
      </c>
      <c r="E161" s="3" t="str">
        <f>IFERROR((VLOOKUP(C161,INSCRITOS!A:C,3,0)),"")</f>
        <v>JUV</v>
      </c>
      <c r="F161" s="8" t="str">
        <f>IFERROR((VLOOKUP(C161,INSCRITOS!A:D,4,0)),"")</f>
        <v>Marta Brito</v>
      </c>
      <c r="G161" s="3" t="str">
        <f>IFERROR((VLOOKUP(C161,INSCRITOS!A:F,6,0)),"")</f>
        <v>F</v>
      </c>
      <c r="H161" s="8" t="str">
        <f>IFERROR((VLOOKUP(C161,INSCRITOS!A:H,8,0)),"")</f>
        <v>Associação Naval Amorense</v>
      </c>
      <c r="I161" s="113">
        <v>2.2638888888888889E-2</v>
      </c>
      <c r="J161" s="113">
        <f t="shared" si="10"/>
        <v>5.5555555555555558E-3</v>
      </c>
      <c r="K161" s="111">
        <f t="shared" si="9"/>
        <v>1.7083333333333332E-2</v>
      </c>
      <c r="L161" s="111" t="str">
        <f>IFERROR((VLOOKUP(C161,INSCRITOS!A:I,9,0)),"")</f>
        <v>F</v>
      </c>
      <c r="M161" s="4">
        <v>93</v>
      </c>
    </row>
    <row r="162" spans="1:13" s="9" customFormat="1" ht="18" customHeight="1" x14ac:dyDescent="0.25">
      <c r="A162" s="3">
        <v>9</v>
      </c>
      <c r="B162" s="3">
        <v>4</v>
      </c>
      <c r="C162" s="114">
        <v>942</v>
      </c>
      <c r="D162" s="3">
        <f>IFERROR((VLOOKUP(C162,INSCRITOS!A:B,2,0)),"")</f>
        <v>100472</v>
      </c>
      <c r="E162" s="3" t="str">
        <f>IFERROR((VLOOKUP(C162,INSCRITOS!A:C,3,0)),"")</f>
        <v>JUV</v>
      </c>
      <c r="F162" s="8" t="str">
        <f>IFERROR((VLOOKUP(C162,INSCRITOS!A:D,4,0)),"")</f>
        <v>Mariana Silva</v>
      </c>
      <c r="G162" s="3" t="str">
        <f>IFERROR((VLOOKUP(C162,INSCRITOS!A:F,6,0)),"")</f>
        <v>F</v>
      </c>
      <c r="H162" s="8" t="str">
        <f>IFERROR((VLOOKUP(C162,INSCRITOS!A:H,8,0)),"")</f>
        <v>SFRAA TRIATLO</v>
      </c>
      <c r="I162" s="113">
        <v>2.3877314814814813E-2</v>
      </c>
      <c r="J162" s="113">
        <f t="shared" si="10"/>
        <v>5.5555555555555558E-3</v>
      </c>
      <c r="K162" s="111">
        <f t="shared" si="9"/>
        <v>1.8321759259259256E-2</v>
      </c>
      <c r="L162" s="111" t="str">
        <f>IFERROR((VLOOKUP(C162,INSCRITOS!A:I,9,0)),"")</f>
        <v>F</v>
      </c>
      <c r="M162" s="4">
        <v>92</v>
      </c>
    </row>
    <row r="163" spans="1:13" s="9" customFormat="1" ht="18" customHeight="1" x14ac:dyDescent="0.25">
      <c r="A163" s="3">
        <v>10</v>
      </c>
      <c r="B163" s="3">
        <v>4</v>
      </c>
      <c r="C163" s="114">
        <v>5326</v>
      </c>
      <c r="D163" s="3">
        <f>IFERROR((VLOOKUP(C163,INSCRITOS!A:B,2,0)),"")</f>
        <v>0</v>
      </c>
      <c r="E163" s="3" t="str">
        <f>IFERROR((VLOOKUP(C163,INSCRITOS!A:C,3,0)),"")</f>
        <v>JUV</v>
      </c>
      <c r="F163" s="8" t="str">
        <f>IFERROR((VLOOKUP(C163,INSCRITOS!A:D,4,0)),"")</f>
        <v>Mafalda Parreira Machado</v>
      </c>
      <c r="G163" s="3" t="str">
        <f>IFERROR((VLOOKUP(C163,INSCRITOS!A:F,6,0)),"")</f>
        <v>F</v>
      </c>
      <c r="H163" s="8" t="str">
        <f>IFERROR((VLOOKUP(C163,INSCRITOS!A:H,8,0)),"")</f>
        <v>Industrial Desportivo Vieirense/ Não federada</v>
      </c>
      <c r="I163" s="113">
        <v>2.5659722222222223E-2</v>
      </c>
      <c r="J163" s="113">
        <f t="shared" si="10"/>
        <v>5.5555555555555558E-3</v>
      </c>
      <c r="K163" s="111">
        <f t="shared" si="9"/>
        <v>2.0104166666666666E-2</v>
      </c>
      <c r="L163" s="111" t="str">
        <f>IFERROR((VLOOKUP(C163,INSCRITOS!A:I,9,0)),"")</f>
        <v>NF</v>
      </c>
      <c r="M163" s="4">
        <v>0</v>
      </c>
    </row>
    <row r="164" spans="1:13" s="9" customFormat="1" ht="18" customHeight="1" x14ac:dyDescent="0.25">
      <c r="A164" s="3">
        <v>11</v>
      </c>
      <c r="B164" s="3">
        <v>4</v>
      </c>
      <c r="C164" s="114">
        <v>57</v>
      </c>
      <c r="D164" s="3">
        <f>IFERROR((VLOOKUP(C164,INSCRITOS!A:B,2,0)),"")</f>
        <v>104908</v>
      </c>
      <c r="E164" s="3" t="str">
        <f>IFERROR((VLOOKUP(C164,INSCRITOS!A:C,3,0)),"")</f>
        <v>JUV</v>
      </c>
      <c r="F164" s="8" t="str">
        <f>IFERROR((VLOOKUP(C164,INSCRITOS!A:D,4,0)),"")</f>
        <v>Mónica Portugal</v>
      </c>
      <c r="G164" s="3" t="str">
        <f>IFERROR((VLOOKUP(C164,INSCRITOS!A:F,6,0)),"")</f>
        <v>F</v>
      </c>
      <c r="H164" s="8" t="str">
        <f>IFERROR((VLOOKUP(C164,INSCRITOS!A:H,8,0)),"")</f>
        <v>Associação Naval Amorense</v>
      </c>
      <c r="I164" s="113"/>
      <c r="J164" s="113">
        <f t="shared" si="10"/>
        <v>5.5555555555555558E-3</v>
      </c>
      <c r="K164" s="111" t="s">
        <v>275</v>
      </c>
      <c r="L164" s="111" t="str">
        <f>IFERROR((VLOOKUP(C164,INSCRITOS!A:I,9,0)),"")</f>
        <v>F</v>
      </c>
      <c r="M164" s="4">
        <v>0</v>
      </c>
    </row>
    <row r="165" spans="1:13" s="9" customFormat="1" x14ac:dyDescent="0.25">
      <c r="A165" s="5"/>
      <c r="B165" s="5"/>
      <c r="C165" s="32"/>
      <c r="D165" s="5"/>
      <c r="E165" s="5"/>
      <c r="G165" s="5"/>
      <c r="I165" s="27"/>
      <c r="J165" s="27"/>
      <c r="K165" s="5"/>
      <c r="L165" s="5"/>
      <c r="M165" s="27"/>
    </row>
    <row r="166" spans="1:13" s="9" customFormat="1" x14ac:dyDescent="0.25">
      <c r="A166" s="5"/>
      <c r="B166" s="5"/>
      <c r="C166" s="32"/>
      <c r="D166" s="5"/>
      <c r="E166" s="5"/>
      <c r="G166" s="5"/>
      <c r="I166" s="27"/>
      <c r="J166" s="27"/>
      <c r="K166" s="5"/>
      <c r="L166" s="5"/>
      <c r="M166" s="27"/>
    </row>
    <row r="167" spans="1:13" s="9" customFormat="1" x14ac:dyDescent="0.25">
      <c r="A167" s="33" t="s">
        <v>22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5"/>
      <c r="L167" s="5"/>
      <c r="M167" s="33"/>
    </row>
    <row r="168" spans="1:13" s="9" customFormat="1" x14ac:dyDescent="0.25">
      <c r="A168" s="7" t="s">
        <v>9</v>
      </c>
      <c r="B168" s="96" t="s">
        <v>261</v>
      </c>
      <c r="C168" s="29" t="s">
        <v>0</v>
      </c>
      <c r="D168" s="7" t="s">
        <v>1</v>
      </c>
      <c r="E168" s="7" t="s">
        <v>2</v>
      </c>
      <c r="F168" s="7" t="s">
        <v>3</v>
      </c>
      <c r="G168" s="7" t="s">
        <v>5</v>
      </c>
      <c r="H168" s="7" t="s">
        <v>7</v>
      </c>
      <c r="I168" s="96" t="s">
        <v>260</v>
      </c>
      <c r="J168" s="96" t="s">
        <v>266</v>
      </c>
      <c r="K168" s="7" t="s">
        <v>262</v>
      </c>
      <c r="L168" s="96" t="s">
        <v>263</v>
      </c>
      <c r="M168" s="7" t="s">
        <v>11</v>
      </c>
    </row>
    <row r="169" spans="1:13" s="9" customFormat="1" x14ac:dyDescent="0.25">
      <c r="A169" s="3">
        <v>1</v>
      </c>
      <c r="B169" s="3"/>
      <c r="C169" s="43">
        <v>1728</v>
      </c>
      <c r="D169" s="3">
        <f>IFERROR((VLOOKUP(C169,INSCRITOS!A:B,2,0)),"")</f>
        <v>104633</v>
      </c>
      <c r="E169" s="3" t="str">
        <f>IFERROR((VLOOKUP(C169,INSCRITOS!A:C,3,0)),"")</f>
        <v>CAD</v>
      </c>
      <c r="F169" s="8" t="str">
        <f>IFERROR((VLOOKUP(C169,INSCRITOS!A:D,4,0)),"")</f>
        <v>Daniel Carvalho</v>
      </c>
      <c r="G169" s="3" t="str">
        <f>IFERROR((VLOOKUP(C169,INSCRITOS!A:F,6,0)),"")</f>
        <v>M</v>
      </c>
      <c r="H169" s="8" t="str">
        <f>IFERROR((VLOOKUP(C169,INSCRITOS!A:H,8,0)),"")</f>
        <v>Sport Lisboa e Benfica</v>
      </c>
      <c r="I169" s="113"/>
      <c r="J169" s="113" t="str">
        <f t="shared" ref="J169:J174" si="11">IF(B169="","",_xlfn.IFS(B169=1,$J$7,B169=2,$J$8))</f>
        <v/>
      </c>
      <c r="K169" s="111">
        <v>1.7175925925925924E-2</v>
      </c>
      <c r="L169" s="111" t="str">
        <f>IFERROR((VLOOKUP(C169,INSCRITOS!A:I,9,0)),"")</f>
        <v>F</v>
      </c>
      <c r="M169" s="4">
        <v>100</v>
      </c>
    </row>
    <row r="170" spans="1:13" s="9" customFormat="1" x14ac:dyDescent="0.25">
      <c r="A170" s="3">
        <v>2</v>
      </c>
      <c r="B170" s="3"/>
      <c r="C170" s="43">
        <v>1503</v>
      </c>
      <c r="D170" s="3">
        <f>IFERROR((VLOOKUP(C170,INSCRITOS!A:B,2,0)),"")</f>
        <v>102552</v>
      </c>
      <c r="E170" s="3" t="str">
        <f>IFERROR((VLOOKUP(C170,INSCRITOS!A:C,3,0)),"")</f>
        <v>CAD</v>
      </c>
      <c r="F170" s="8" t="str">
        <f>IFERROR((VLOOKUP(C170,INSCRITOS!A:D,4,0)),"")</f>
        <v>João Menino</v>
      </c>
      <c r="G170" s="3" t="str">
        <f>IFERROR((VLOOKUP(C170,INSCRITOS!A:F,6,0)),"")</f>
        <v>M</v>
      </c>
      <c r="H170" s="8" t="str">
        <f>IFERROR((VLOOKUP(C170,INSCRITOS!A:H,8,0)),"")</f>
        <v>Sport Lisboa e Benfica</v>
      </c>
      <c r="I170" s="113"/>
      <c r="J170" s="113" t="str">
        <f t="shared" si="11"/>
        <v/>
      </c>
      <c r="K170" s="111">
        <v>1.7523148148148149E-2</v>
      </c>
      <c r="L170" s="111" t="str">
        <f>IFERROR((VLOOKUP(C170,INSCRITOS!A:I,9,0)),"")</f>
        <v>F</v>
      </c>
      <c r="M170" s="4">
        <v>99</v>
      </c>
    </row>
    <row r="171" spans="1:13" s="9" customFormat="1" x14ac:dyDescent="0.25">
      <c r="A171" s="3">
        <v>3</v>
      </c>
      <c r="B171" s="3"/>
      <c r="C171" s="43">
        <v>1502</v>
      </c>
      <c r="D171" s="3">
        <f>IFERROR((VLOOKUP(C171,INSCRITOS!A:B,2,0)),"")</f>
        <v>103077</v>
      </c>
      <c r="E171" s="3" t="str">
        <f>IFERROR((VLOOKUP(C171,INSCRITOS!A:C,3,0)),"")</f>
        <v>CAD</v>
      </c>
      <c r="F171" s="8" t="str">
        <f>IFERROR((VLOOKUP(C171,INSCRITOS!A:D,4,0)),"")</f>
        <v>Martim Pombo</v>
      </c>
      <c r="G171" s="3" t="str">
        <f>IFERROR((VLOOKUP(C171,INSCRITOS!A:F,6,0)),"")</f>
        <v>M</v>
      </c>
      <c r="H171" s="8" t="str">
        <f>IFERROR((VLOOKUP(C171,INSCRITOS!A:H,8,0)),"")</f>
        <v>Sport Lisboa e Benfica</v>
      </c>
      <c r="I171" s="113"/>
      <c r="J171" s="113" t="str">
        <f t="shared" si="11"/>
        <v/>
      </c>
      <c r="K171" s="111">
        <v>1.8645833333333334E-2</v>
      </c>
      <c r="L171" s="111" t="str">
        <f>IFERROR((VLOOKUP(C171,INSCRITOS!A:I,9,0)),"")</f>
        <v>F</v>
      </c>
      <c r="M171" s="4">
        <v>98</v>
      </c>
    </row>
    <row r="172" spans="1:13" s="9" customFormat="1" x14ac:dyDescent="0.25">
      <c r="A172" s="3">
        <v>4</v>
      </c>
      <c r="B172" s="3"/>
      <c r="C172" s="43">
        <v>1663</v>
      </c>
      <c r="D172" s="3">
        <f>IFERROR((VLOOKUP(C172,INSCRITOS!A:B,2,0)),"")</f>
        <v>104634</v>
      </c>
      <c r="E172" s="3" t="str">
        <f>IFERROR((VLOOKUP(C172,INSCRITOS!A:C,3,0)),"")</f>
        <v>CAD</v>
      </c>
      <c r="F172" s="8" t="str">
        <f>IFERROR((VLOOKUP(C172,INSCRITOS!A:D,4,0)),"")</f>
        <v>Filipe Cavalheiro</v>
      </c>
      <c r="G172" s="3" t="str">
        <f>IFERROR((VLOOKUP(C172,INSCRITOS!A:F,6,0)),"")</f>
        <v>M</v>
      </c>
      <c r="H172" s="8" t="str">
        <f>IFERROR((VLOOKUP(C172,INSCRITOS!A:H,8,0)),"")</f>
        <v>Sport Lisboa e Benfica</v>
      </c>
      <c r="I172" s="113"/>
      <c r="J172" s="113" t="str">
        <f t="shared" si="11"/>
        <v/>
      </c>
      <c r="K172" s="111">
        <v>1.8912037037037036E-2</v>
      </c>
      <c r="L172" s="111" t="str">
        <f>IFERROR((VLOOKUP(C172,INSCRITOS!A:I,9,0)),"")</f>
        <v>F</v>
      </c>
      <c r="M172" s="4">
        <v>97</v>
      </c>
    </row>
    <row r="173" spans="1:13" s="9" customFormat="1" x14ac:dyDescent="0.25">
      <c r="A173" s="3">
        <v>5</v>
      </c>
      <c r="B173" s="3"/>
      <c r="C173" s="43">
        <v>1654</v>
      </c>
      <c r="D173" s="3">
        <f>IFERROR((VLOOKUP(C173,INSCRITOS!A:B,2,0)),"")</f>
        <v>104766</v>
      </c>
      <c r="E173" s="3" t="str">
        <f>IFERROR((VLOOKUP(C173,INSCRITOS!A:C,3,0)),"")</f>
        <v>CAD</v>
      </c>
      <c r="F173" s="8" t="str">
        <f>IFERROR((VLOOKUP(C173,INSCRITOS!A:D,4,0)),"")</f>
        <v>João Mariz</v>
      </c>
      <c r="G173" s="3" t="str">
        <f>IFERROR((VLOOKUP(C173,INSCRITOS!A:F,6,0)),"")</f>
        <v>M</v>
      </c>
      <c r="H173" s="8" t="str">
        <f>IFERROR((VLOOKUP(C173,INSCRITOS!A:H,8,0)),"")</f>
        <v>CNATRIL Triatlo</v>
      </c>
      <c r="I173" s="113"/>
      <c r="J173" s="113" t="str">
        <f t="shared" si="11"/>
        <v/>
      </c>
      <c r="K173" s="111">
        <v>1.9305555555555555E-2</v>
      </c>
      <c r="L173" s="111" t="str">
        <f>IFERROR((VLOOKUP(C173,INSCRITOS!A:I,9,0)),"")</f>
        <v>F</v>
      </c>
      <c r="M173" s="4">
        <v>96</v>
      </c>
    </row>
    <row r="174" spans="1:13" s="9" customFormat="1" x14ac:dyDescent="0.25">
      <c r="A174" s="3">
        <v>6</v>
      </c>
      <c r="B174" s="3"/>
      <c r="C174" s="43">
        <v>1687</v>
      </c>
      <c r="D174" s="3">
        <f>IFERROR((VLOOKUP(C174,INSCRITOS!A:B,2,0)),"")</f>
        <v>103376</v>
      </c>
      <c r="E174" s="3" t="str">
        <f>IFERROR((VLOOKUP(C174,INSCRITOS!A:C,3,0)),"")</f>
        <v>CAD</v>
      </c>
      <c r="F174" s="8" t="str">
        <f>IFERROR((VLOOKUP(C174,INSCRITOS!A:D,4,0)),"")</f>
        <v>André Mota</v>
      </c>
      <c r="G174" s="3" t="str">
        <f>IFERROR((VLOOKUP(C174,INSCRITOS!A:F,6,0)),"")</f>
        <v>M</v>
      </c>
      <c r="H174" s="8" t="str">
        <f>IFERROR((VLOOKUP(C174,INSCRITOS!A:H,8,0)),"")</f>
        <v>Clube de Natação da Amadora</v>
      </c>
      <c r="I174" s="113"/>
      <c r="J174" s="113" t="str">
        <f t="shared" si="11"/>
        <v/>
      </c>
      <c r="K174" s="111">
        <v>1.9930555555555556E-2</v>
      </c>
      <c r="L174" s="111" t="str">
        <f>IFERROR((VLOOKUP(C174,INSCRITOS!A:I,9,0)),"")</f>
        <v>F</v>
      </c>
      <c r="M174" s="4">
        <v>95</v>
      </c>
    </row>
    <row r="175" spans="1:13" s="9" customFormat="1" x14ac:dyDescent="0.25">
      <c r="A175" s="3">
        <v>7</v>
      </c>
      <c r="B175" s="3"/>
      <c r="C175" s="43">
        <v>1662</v>
      </c>
      <c r="D175" s="3">
        <f>IFERROR((VLOOKUP(C175,INSCRITOS!A:B,2,0)),"")</f>
        <v>104199</v>
      </c>
      <c r="E175" s="3" t="str">
        <f>IFERROR((VLOOKUP(C175,INSCRITOS!A:C,3,0)),"")</f>
        <v>CAD</v>
      </c>
      <c r="F175" s="8" t="str">
        <f>IFERROR((VLOOKUP(C175,INSCRITOS!A:D,4,0)),"")</f>
        <v>Martim Simões</v>
      </c>
      <c r="G175" s="3" t="str">
        <f>IFERROR((VLOOKUP(C175,INSCRITOS!A:F,6,0)),"")</f>
        <v>M</v>
      </c>
      <c r="H175" s="8" t="str">
        <f>IFERROR((VLOOKUP(C175,INSCRITOS!A:H,8,0)),"")</f>
        <v>Sport Lisboa e Benfica</v>
      </c>
      <c r="I175" s="113"/>
      <c r="J175" s="113" t="str">
        <f>IF(B175="","",_xlfn.IFS(B175=1,$J$7,B175=2,$J$8))</f>
        <v/>
      </c>
      <c r="K175" s="111">
        <v>2.1273148148148149E-2</v>
      </c>
      <c r="L175" s="111" t="str">
        <f>IFERROR((VLOOKUP(C175,INSCRITOS!A:I,9,0)),"")</f>
        <v>F</v>
      </c>
      <c r="M175" s="4">
        <v>94</v>
      </c>
    </row>
    <row r="176" spans="1:13" s="9" customFormat="1" x14ac:dyDescent="0.25">
      <c r="A176" s="5"/>
      <c r="B176" s="5"/>
      <c r="C176" s="32"/>
      <c r="D176" s="5"/>
      <c r="E176" s="5"/>
      <c r="G176" s="5"/>
      <c r="I176" s="5"/>
      <c r="J176" s="5"/>
      <c r="K176" s="5"/>
      <c r="L176" s="5"/>
      <c r="M176" s="5"/>
    </row>
    <row r="177" spans="1:1022" s="9" customFormat="1" x14ac:dyDescent="0.25">
      <c r="A177" s="5"/>
      <c r="B177" s="5"/>
      <c r="C177" s="32"/>
      <c r="D177" s="5"/>
      <c r="E177" s="5"/>
      <c r="G177" s="5"/>
      <c r="I177" s="13"/>
      <c r="J177" s="13"/>
      <c r="K177" s="5"/>
      <c r="L177" s="5"/>
      <c r="M177" s="13"/>
    </row>
    <row r="178" spans="1:1022" s="9" customFormat="1" x14ac:dyDescent="0.25">
      <c r="A178" s="33" t="s">
        <v>23</v>
      </c>
      <c r="B178" s="33"/>
      <c r="C178" s="33"/>
      <c r="D178" s="33"/>
      <c r="E178" s="33"/>
      <c r="F178" s="33"/>
      <c r="G178" s="33"/>
      <c r="H178" s="33"/>
      <c r="I178" s="33"/>
      <c r="J178" s="33"/>
      <c r="K178" s="5"/>
      <c r="L178" s="5"/>
      <c r="M178" s="33"/>
    </row>
    <row r="179" spans="1:1022" s="9" customFormat="1" x14ac:dyDescent="0.25">
      <c r="A179" s="7" t="s">
        <v>9</v>
      </c>
      <c r="B179" s="96" t="s">
        <v>261</v>
      </c>
      <c r="C179" s="29" t="s">
        <v>0</v>
      </c>
      <c r="D179" s="7" t="s">
        <v>1</v>
      </c>
      <c r="E179" s="7" t="s">
        <v>2</v>
      </c>
      <c r="F179" s="7" t="s">
        <v>3</v>
      </c>
      <c r="G179" s="7" t="s">
        <v>5</v>
      </c>
      <c r="H179" s="7" t="s">
        <v>7</v>
      </c>
      <c r="I179" s="96" t="s">
        <v>260</v>
      </c>
      <c r="J179" s="96" t="s">
        <v>266</v>
      </c>
      <c r="K179" s="7" t="s">
        <v>262</v>
      </c>
      <c r="L179" s="96" t="s">
        <v>263</v>
      </c>
      <c r="M179" s="7" t="s">
        <v>11</v>
      </c>
    </row>
    <row r="180" spans="1:1022" s="9" customFormat="1" x14ac:dyDescent="0.25">
      <c r="A180" s="3">
        <v>1</v>
      </c>
      <c r="B180" s="3"/>
      <c r="C180" s="43">
        <v>1549</v>
      </c>
      <c r="D180" s="3">
        <f>IFERROR((VLOOKUP(C180,INSCRITOS!A:B,2,0)),"")</f>
        <v>102828</v>
      </c>
      <c r="E180" s="3" t="str">
        <f>IFERROR((VLOOKUP(C180,INSCRITOS!A:C,3,0)),"")</f>
        <v>CAD</v>
      </c>
      <c r="F180" s="8" t="str">
        <f>IFERROR((VLOOKUP(C180,INSCRITOS!A:D,4,0)),"")</f>
        <v>Mariana Carvalho</v>
      </c>
      <c r="G180" s="3" t="str">
        <f>IFERROR((VLOOKUP(C180,INSCRITOS!A:F,6,0)),"")</f>
        <v>F</v>
      </c>
      <c r="H180" s="8" t="str">
        <f>IFERROR((VLOOKUP(C180,INSCRITOS!A:H,8,0)),"")</f>
        <v>Sport Lisboa e Benfica</v>
      </c>
      <c r="I180" s="113"/>
      <c r="J180" s="113" t="str">
        <f t="shared" ref="J180:J181" si="12">IF(B180="","",_xlfn.IFS(B180=1,$J$7,B180=2,$J$8))</f>
        <v/>
      </c>
      <c r="K180" s="111">
        <v>2.0312500000000001E-2</v>
      </c>
      <c r="L180" s="111" t="str">
        <f>IFERROR((VLOOKUP(C180,INSCRITOS!A:I,9,0)),"")</f>
        <v>F</v>
      </c>
      <c r="M180" s="4">
        <v>100</v>
      </c>
    </row>
    <row r="181" spans="1:1022" s="9" customFormat="1" x14ac:dyDescent="0.25">
      <c r="A181" s="3">
        <v>2</v>
      </c>
      <c r="B181" s="3"/>
      <c r="C181" s="43">
        <v>5325</v>
      </c>
      <c r="D181" s="3">
        <f>IFERROR((VLOOKUP(C181,INSCRITOS!A:B,2,0)),"")</f>
        <v>100754</v>
      </c>
      <c r="E181" s="3" t="str">
        <f>IFERROR((VLOOKUP(C181,INSCRITOS!A:C,3,0)),"")</f>
        <v>CAD</v>
      </c>
      <c r="F181" s="8" t="str">
        <f>IFERROR((VLOOKUP(C181,INSCRITOS!A:D,4,0)),"")</f>
        <v>Beatriz Lavado</v>
      </c>
      <c r="G181" s="3" t="str">
        <f>IFERROR((VLOOKUP(C181,INSCRITOS!A:F,6,0)),"")</f>
        <v>F</v>
      </c>
      <c r="H181" s="8" t="str">
        <f>IFERROR((VLOOKUP(C181,INSCRITOS!A:H,8,0)),"")</f>
        <v>Sport Lisboa e Benfica</v>
      </c>
      <c r="I181" s="113"/>
      <c r="J181" s="113" t="str">
        <f t="shared" si="12"/>
        <v/>
      </c>
      <c r="K181" s="111">
        <v>2.4074074074074071E-2</v>
      </c>
      <c r="L181" s="111" t="str">
        <f>IFERROR((VLOOKUP(C181,INSCRITOS!A:I,9,0)),"")</f>
        <v>F</v>
      </c>
      <c r="M181" s="4">
        <v>99</v>
      </c>
    </row>
    <row r="182" spans="1:1022" s="9" customFormat="1" x14ac:dyDescent="0.25">
      <c r="A182" s="5"/>
      <c r="B182" s="5"/>
      <c r="C182" s="32"/>
      <c r="D182" s="5"/>
      <c r="E182" s="5"/>
      <c r="G182" s="5"/>
      <c r="I182" s="27"/>
      <c r="J182" s="27"/>
      <c r="K182" s="5"/>
      <c r="L182" s="5"/>
      <c r="M182" s="27"/>
    </row>
    <row r="184" spans="1:1022" s="9" customFormat="1" x14ac:dyDescent="0.25">
      <c r="C184" s="32"/>
      <c r="E184" s="149" t="s">
        <v>19</v>
      </c>
      <c r="F184" s="150"/>
      <c r="G184" s="151"/>
      <c r="I184" s="5"/>
      <c r="J184" s="5"/>
      <c r="K184" s="5"/>
      <c r="L184" s="5"/>
      <c r="M184" s="5"/>
    </row>
    <row r="186" spans="1:1022" s="9" customFormat="1" x14ac:dyDescent="0.25">
      <c r="C186" s="32"/>
      <c r="E186" s="24" t="s">
        <v>21</v>
      </c>
      <c r="F186" s="24" t="s">
        <v>7</v>
      </c>
      <c r="G186" s="24" t="s">
        <v>11</v>
      </c>
      <c r="I186" s="5"/>
      <c r="J186" s="5"/>
      <c r="K186" s="5"/>
      <c r="L186" s="5"/>
      <c r="M186" s="5"/>
    </row>
    <row r="187" spans="1:1022" s="5" customFormat="1" x14ac:dyDescent="0.25">
      <c r="A187" s="9"/>
      <c r="B187" s="9"/>
      <c r="C187" s="32"/>
      <c r="D187" s="9"/>
      <c r="E187" s="25">
        <v>1</v>
      </c>
      <c r="F187" s="42" t="s">
        <v>46</v>
      </c>
      <c r="G187" s="2">
        <v>3837</v>
      </c>
      <c r="H187" s="20"/>
      <c r="I187" s="54"/>
      <c r="J187" s="54"/>
      <c r="M187" s="54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  <c r="KR187" s="9"/>
      <c r="KS187" s="9"/>
      <c r="KT187" s="9"/>
      <c r="KU187" s="9"/>
      <c r="KV187" s="9"/>
      <c r="KW187" s="9"/>
      <c r="KX187" s="9"/>
      <c r="KY187" s="9"/>
      <c r="KZ187" s="9"/>
      <c r="LA187" s="9"/>
      <c r="LB187" s="9"/>
      <c r="LC187" s="9"/>
      <c r="LD187" s="9"/>
      <c r="LE187" s="9"/>
      <c r="LF187" s="9"/>
      <c r="LG187" s="9"/>
      <c r="LH187" s="9"/>
      <c r="LI187" s="9"/>
      <c r="LJ187" s="9"/>
      <c r="LK187" s="9"/>
      <c r="LL187" s="9"/>
      <c r="LM187" s="9"/>
      <c r="LN187" s="9"/>
      <c r="LO187" s="9"/>
      <c r="LP187" s="9"/>
      <c r="LQ187" s="9"/>
      <c r="LR187" s="9"/>
      <c r="LS187" s="9"/>
      <c r="LT187" s="9"/>
      <c r="LU187" s="9"/>
      <c r="LV187" s="9"/>
      <c r="LW187" s="9"/>
      <c r="LX187" s="9"/>
      <c r="LY187" s="9"/>
      <c r="LZ187" s="9"/>
      <c r="MA187" s="9"/>
      <c r="MB187" s="9"/>
      <c r="MC187" s="9"/>
      <c r="MD187" s="9"/>
      <c r="ME187" s="9"/>
      <c r="MF187" s="9"/>
      <c r="MG187" s="9"/>
      <c r="MH187" s="9"/>
      <c r="MI187" s="9"/>
      <c r="MJ187" s="9"/>
      <c r="MK187" s="9"/>
      <c r="ML187" s="9"/>
      <c r="MM187" s="9"/>
      <c r="MN187" s="9"/>
      <c r="MO187" s="9"/>
      <c r="MP187" s="9"/>
      <c r="MQ187" s="9"/>
      <c r="MR187" s="9"/>
      <c r="MS187" s="9"/>
      <c r="MT187" s="9"/>
      <c r="MU187" s="9"/>
      <c r="MV187" s="9"/>
      <c r="MW187" s="9"/>
      <c r="MX187" s="9"/>
      <c r="MY187" s="9"/>
      <c r="MZ187" s="9"/>
      <c r="NA187" s="9"/>
      <c r="NB187" s="9"/>
      <c r="NC187" s="9"/>
      <c r="ND187" s="9"/>
      <c r="NE187" s="9"/>
      <c r="NF187" s="9"/>
      <c r="NG187" s="9"/>
      <c r="NH187" s="9"/>
      <c r="NI187" s="9"/>
      <c r="NJ187" s="9"/>
      <c r="NK187" s="9"/>
      <c r="NL187" s="9"/>
      <c r="NM187" s="9"/>
      <c r="NN187" s="9"/>
      <c r="NO187" s="9"/>
      <c r="NP187" s="9"/>
      <c r="NQ187" s="9"/>
      <c r="NR187" s="9"/>
      <c r="NS187" s="9"/>
      <c r="NT187" s="9"/>
      <c r="NU187" s="9"/>
      <c r="NV187" s="9"/>
      <c r="NW187" s="9"/>
      <c r="NX187" s="9"/>
      <c r="NY187" s="9"/>
      <c r="NZ187" s="9"/>
      <c r="OA187" s="9"/>
      <c r="OB187" s="9"/>
      <c r="OC187" s="9"/>
      <c r="OD187" s="9"/>
      <c r="OE187" s="9"/>
      <c r="OF187" s="9"/>
      <c r="OG187" s="9"/>
      <c r="OH187" s="9"/>
      <c r="OI187" s="9"/>
      <c r="OJ187" s="9"/>
      <c r="OK187" s="9"/>
      <c r="OL187" s="9"/>
      <c r="OM187" s="9"/>
      <c r="ON187" s="9"/>
      <c r="OO187" s="9"/>
      <c r="OP187" s="9"/>
      <c r="OQ187" s="9"/>
      <c r="OR187" s="9"/>
      <c r="OS187" s="9"/>
      <c r="OT187" s="9"/>
      <c r="OU187" s="9"/>
      <c r="OV187" s="9"/>
      <c r="OW187" s="9"/>
      <c r="OX187" s="9"/>
      <c r="OY187" s="9"/>
      <c r="OZ187" s="9"/>
      <c r="PA187" s="9"/>
      <c r="PB187" s="9"/>
      <c r="PC187" s="9"/>
      <c r="PD187" s="9"/>
      <c r="PE187" s="9"/>
      <c r="PF187" s="9"/>
      <c r="PG187" s="9"/>
      <c r="PH187" s="9"/>
      <c r="PI187" s="9"/>
      <c r="PJ187" s="9"/>
      <c r="PK187" s="9"/>
      <c r="PL187" s="9"/>
      <c r="PM187" s="9"/>
      <c r="PN187" s="9"/>
      <c r="PO187" s="9"/>
      <c r="PP187" s="9"/>
      <c r="PQ187" s="9"/>
      <c r="PR187" s="9"/>
      <c r="PS187" s="9"/>
      <c r="PT187" s="9"/>
      <c r="PU187" s="9"/>
      <c r="PV187" s="9"/>
      <c r="PW187" s="9"/>
      <c r="PX187" s="9"/>
      <c r="PY187" s="9"/>
      <c r="PZ187" s="9"/>
      <c r="QA187" s="9"/>
      <c r="QB187" s="9"/>
      <c r="QC187" s="9"/>
      <c r="QD187" s="9"/>
      <c r="QE187" s="9"/>
      <c r="QF187" s="9"/>
      <c r="QG187" s="9"/>
      <c r="QH187" s="9"/>
      <c r="QI187" s="9"/>
      <c r="QJ187" s="9"/>
      <c r="QK187" s="9"/>
      <c r="QL187" s="9"/>
      <c r="QM187" s="9"/>
      <c r="QN187" s="9"/>
      <c r="QO187" s="9"/>
      <c r="QP187" s="9"/>
      <c r="QQ187" s="9"/>
      <c r="QR187" s="9"/>
      <c r="QS187" s="9"/>
      <c r="QT187" s="9"/>
      <c r="QU187" s="9"/>
      <c r="QV187" s="9"/>
      <c r="QW187" s="9"/>
      <c r="QX187" s="9"/>
      <c r="QY187" s="9"/>
      <c r="QZ187" s="9"/>
      <c r="RA187" s="9"/>
      <c r="RB187" s="9"/>
      <c r="RC187" s="9"/>
      <c r="RD187" s="9"/>
      <c r="RE187" s="9"/>
      <c r="RF187" s="9"/>
      <c r="RG187" s="9"/>
      <c r="RH187" s="9"/>
      <c r="RI187" s="9"/>
      <c r="RJ187" s="9"/>
      <c r="RK187" s="9"/>
      <c r="RL187" s="9"/>
      <c r="RM187" s="9"/>
      <c r="RN187" s="9"/>
      <c r="RO187" s="9"/>
      <c r="RP187" s="9"/>
      <c r="RQ187" s="9"/>
      <c r="RR187" s="9"/>
      <c r="RS187" s="9"/>
      <c r="RT187" s="9"/>
      <c r="RU187" s="9"/>
      <c r="RV187" s="9"/>
      <c r="RW187" s="9"/>
      <c r="RX187" s="9"/>
      <c r="RY187" s="9"/>
      <c r="RZ187" s="9"/>
      <c r="SA187" s="9"/>
      <c r="SB187" s="9"/>
      <c r="SC187" s="9"/>
      <c r="SD187" s="9"/>
      <c r="SE187" s="9"/>
      <c r="SF187" s="9"/>
      <c r="SG187" s="9"/>
      <c r="SH187" s="9"/>
      <c r="SI187" s="9"/>
      <c r="SJ187" s="9"/>
      <c r="SK187" s="9"/>
      <c r="SL187" s="9"/>
      <c r="SM187" s="9"/>
      <c r="SN187" s="9"/>
      <c r="SO187" s="9"/>
      <c r="SP187" s="9"/>
      <c r="SQ187" s="9"/>
      <c r="SR187" s="9"/>
      <c r="SS187" s="9"/>
      <c r="ST187" s="9"/>
      <c r="SU187" s="9"/>
      <c r="SV187" s="9"/>
      <c r="SW187" s="9"/>
      <c r="SX187" s="9"/>
      <c r="SY187" s="9"/>
      <c r="SZ187" s="9"/>
      <c r="TA187" s="9"/>
      <c r="TB187" s="9"/>
      <c r="TC187" s="9"/>
      <c r="TD187" s="9"/>
      <c r="TE187" s="9"/>
      <c r="TF187" s="9"/>
      <c r="TG187" s="9"/>
      <c r="TH187" s="9"/>
      <c r="TI187" s="9"/>
      <c r="TJ187" s="9"/>
      <c r="TK187" s="9"/>
      <c r="TL187" s="9"/>
      <c r="TM187" s="9"/>
      <c r="TN187" s="9"/>
      <c r="TO187" s="9"/>
      <c r="TP187" s="9"/>
      <c r="TQ187" s="9"/>
      <c r="TR187" s="9"/>
      <c r="TS187" s="9"/>
      <c r="TT187" s="9"/>
      <c r="TU187" s="9"/>
      <c r="TV187" s="9"/>
      <c r="TW187" s="9"/>
      <c r="TX187" s="9"/>
      <c r="TY187" s="9"/>
      <c r="TZ187" s="9"/>
      <c r="UA187" s="9"/>
      <c r="UB187" s="9"/>
      <c r="UC187" s="9"/>
      <c r="UD187" s="9"/>
      <c r="UE187" s="9"/>
      <c r="UF187" s="9"/>
      <c r="UG187" s="9"/>
      <c r="UH187" s="9"/>
      <c r="UI187" s="9"/>
      <c r="UJ187" s="9"/>
      <c r="UK187" s="9"/>
      <c r="UL187" s="9"/>
      <c r="UM187" s="9"/>
      <c r="UN187" s="9"/>
      <c r="UO187" s="9"/>
      <c r="UP187" s="9"/>
      <c r="UQ187" s="9"/>
      <c r="UR187" s="9"/>
      <c r="US187" s="9"/>
      <c r="UT187" s="9"/>
      <c r="UU187" s="9"/>
      <c r="UV187" s="9"/>
      <c r="UW187" s="9"/>
      <c r="UX187" s="9"/>
      <c r="UY187" s="9"/>
      <c r="UZ187" s="9"/>
      <c r="VA187" s="9"/>
      <c r="VB187" s="9"/>
      <c r="VC187" s="9"/>
      <c r="VD187" s="9"/>
      <c r="VE187" s="9"/>
      <c r="VF187" s="9"/>
      <c r="VG187" s="9"/>
      <c r="VH187" s="9"/>
      <c r="VI187" s="9"/>
      <c r="VJ187" s="9"/>
      <c r="VK187" s="9"/>
      <c r="VL187" s="9"/>
      <c r="VM187" s="9"/>
      <c r="VN187" s="9"/>
      <c r="VO187" s="9"/>
      <c r="VP187" s="9"/>
      <c r="VQ187" s="9"/>
      <c r="VR187" s="9"/>
      <c r="VS187" s="9"/>
      <c r="VT187" s="9"/>
      <c r="VU187" s="9"/>
      <c r="VV187" s="9"/>
      <c r="VW187" s="9"/>
      <c r="VX187" s="9"/>
      <c r="VY187" s="9"/>
      <c r="VZ187" s="9"/>
      <c r="WA187" s="9"/>
      <c r="WB187" s="9"/>
      <c r="WC187" s="9"/>
      <c r="WD187" s="9"/>
      <c r="WE187" s="9"/>
      <c r="WF187" s="9"/>
      <c r="WG187" s="9"/>
      <c r="WH187" s="9"/>
      <c r="WI187" s="9"/>
      <c r="WJ187" s="9"/>
      <c r="WK187" s="9"/>
      <c r="WL187" s="9"/>
      <c r="WM187" s="9"/>
      <c r="WN187" s="9"/>
      <c r="WO187" s="9"/>
      <c r="WP187" s="9"/>
      <c r="WQ187" s="9"/>
      <c r="WR187" s="9"/>
      <c r="WS187" s="9"/>
      <c r="WT187" s="9"/>
      <c r="WU187" s="9"/>
      <c r="WV187" s="9"/>
      <c r="WW187" s="9"/>
      <c r="WX187" s="9"/>
      <c r="WY187" s="9"/>
      <c r="WZ187" s="9"/>
      <c r="XA187" s="9"/>
      <c r="XB187" s="9"/>
      <c r="XC187" s="9"/>
      <c r="XD187" s="9"/>
      <c r="XE187" s="9"/>
      <c r="XF187" s="9"/>
      <c r="XG187" s="9"/>
      <c r="XH187" s="9"/>
      <c r="XI187" s="9"/>
      <c r="XJ187" s="9"/>
      <c r="XK187" s="9"/>
      <c r="XL187" s="9"/>
      <c r="XM187" s="9"/>
      <c r="XN187" s="9"/>
      <c r="XO187" s="9"/>
      <c r="XP187" s="9"/>
      <c r="XQ187" s="9"/>
      <c r="XR187" s="9"/>
      <c r="XS187" s="9"/>
      <c r="XT187" s="9"/>
      <c r="XU187" s="9"/>
      <c r="XV187" s="9"/>
      <c r="XW187" s="9"/>
      <c r="XX187" s="9"/>
      <c r="XY187" s="9"/>
      <c r="XZ187" s="9"/>
      <c r="YA187" s="9"/>
      <c r="YB187" s="9"/>
      <c r="YC187" s="9"/>
      <c r="YD187" s="9"/>
      <c r="YE187" s="9"/>
      <c r="YF187" s="9"/>
      <c r="YG187" s="9"/>
      <c r="YH187" s="9"/>
      <c r="YI187" s="9"/>
      <c r="YJ187" s="9"/>
      <c r="YK187" s="9"/>
      <c r="YL187" s="9"/>
      <c r="YM187" s="9"/>
      <c r="YN187" s="9"/>
      <c r="YO187" s="9"/>
      <c r="YP187" s="9"/>
      <c r="YQ187" s="9"/>
      <c r="YR187" s="9"/>
      <c r="YS187" s="9"/>
      <c r="YT187" s="9"/>
      <c r="YU187" s="9"/>
      <c r="YV187" s="9"/>
      <c r="YW187" s="9"/>
      <c r="YX187" s="9"/>
      <c r="YY187" s="9"/>
      <c r="YZ187" s="9"/>
      <c r="ZA187" s="9"/>
      <c r="ZB187" s="9"/>
      <c r="ZC187" s="9"/>
      <c r="ZD187" s="9"/>
      <c r="ZE187" s="9"/>
      <c r="ZF187" s="9"/>
      <c r="ZG187" s="9"/>
      <c r="ZH187" s="9"/>
      <c r="ZI187" s="9"/>
      <c r="ZJ187" s="9"/>
      <c r="ZK187" s="9"/>
      <c r="ZL187" s="9"/>
      <c r="ZM187" s="9"/>
      <c r="ZN187" s="9"/>
      <c r="ZO187" s="9"/>
      <c r="ZP187" s="9"/>
      <c r="ZQ187" s="9"/>
      <c r="ZR187" s="9"/>
      <c r="ZS187" s="9"/>
      <c r="ZT187" s="9"/>
      <c r="ZU187" s="9"/>
      <c r="ZV187" s="9"/>
      <c r="ZW187" s="9"/>
      <c r="ZX187" s="9"/>
      <c r="ZY187" s="9"/>
      <c r="ZZ187" s="9"/>
      <c r="AAA187" s="9"/>
      <c r="AAB187" s="9"/>
      <c r="AAC187" s="9"/>
      <c r="AAD187" s="9"/>
      <c r="AAE187" s="9"/>
      <c r="AAF187" s="9"/>
      <c r="AAG187" s="9"/>
      <c r="AAH187" s="9"/>
      <c r="AAI187" s="9"/>
      <c r="AAJ187" s="9"/>
      <c r="AAK187" s="9"/>
      <c r="AAL187" s="9"/>
      <c r="AAM187" s="9"/>
      <c r="AAN187" s="9"/>
      <c r="AAO187" s="9"/>
      <c r="AAP187" s="9"/>
      <c r="AAQ187" s="9"/>
      <c r="AAR187" s="9"/>
      <c r="AAS187" s="9"/>
      <c r="AAT187" s="9"/>
      <c r="AAU187" s="9"/>
      <c r="AAV187" s="9"/>
      <c r="AAW187" s="9"/>
      <c r="AAX187" s="9"/>
      <c r="AAY187" s="9"/>
      <c r="AAZ187" s="9"/>
      <c r="ABA187" s="9"/>
      <c r="ABB187" s="9"/>
      <c r="ABC187" s="9"/>
      <c r="ABD187" s="9"/>
      <c r="ABE187" s="9"/>
      <c r="ABF187" s="9"/>
      <c r="ABG187" s="9"/>
      <c r="ABH187" s="9"/>
      <c r="ABI187" s="9"/>
      <c r="ABJ187" s="9"/>
      <c r="ABK187" s="9"/>
      <c r="ABL187" s="9"/>
      <c r="ABM187" s="9"/>
      <c r="ABN187" s="9"/>
      <c r="ABO187" s="9"/>
      <c r="ABP187" s="9"/>
      <c r="ABQ187" s="9"/>
      <c r="ABR187" s="9"/>
      <c r="ABS187" s="9"/>
      <c r="ABT187" s="9"/>
      <c r="ABU187" s="9"/>
      <c r="ABV187" s="9"/>
      <c r="ABW187" s="9"/>
      <c r="ABX187" s="9"/>
      <c r="ABY187" s="9"/>
      <c r="ABZ187" s="9"/>
      <c r="ACA187" s="9"/>
      <c r="ACB187" s="9"/>
      <c r="ACC187" s="9"/>
      <c r="ACD187" s="9"/>
      <c r="ACE187" s="9"/>
      <c r="ACF187" s="9"/>
      <c r="ACG187" s="9"/>
      <c r="ACH187" s="9"/>
      <c r="ACI187" s="9"/>
      <c r="ACJ187" s="9"/>
      <c r="ACK187" s="9"/>
      <c r="ACL187" s="9"/>
      <c r="ACM187" s="9"/>
      <c r="ACN187" s="9"/>
      <c r="ACO187" s="9"/>
      <c r="ACP187" s="9"/>
      <c r="ACQ187" s="9"/>
      <c r="ACR187" s="9"/>
      <c r="ACS187" s="9"/>
      <c r="ACT187" s="9"/>
      <c r="ACU187" s="9"/>
      <c r="ACV187" s="9"/>
      <c r="ACW187" s="9"/>
      <c r="ACX187" s="9"/>
      <c r="ACY187" s="9"/>
      <c r="ACZ187" s="9"/>
      <c r="ADA187" s="9"/>
      <c r="ADB187" s="9"/>
      <c r="ADC187" s="9"/>
      <c r="ADD187" s="9"/>
      <c r="ADE187" s="9"/>
      <c r="ADF187" s="9"/>
      <c r="ADG187" s="9"/>
      <c r="ADH187" s="9"/>
      <c r="ADI187" s="9"/>
      <c r="ADJ187" s="9"/>
      <c r="ADK187" s="9"/>
      <c r="ADL187" s="9"/>
      <c r="ADM187" s="9"/>
      <c r="ADN187" s="9"/>
      <c r="ADO187" s="9"/>
      <c r="ADP187" s="9"/>
      <c r="ADQ187" s="9"/>
      <c r="ADR187" s="9"/>
      <c r="ADS187" s="9"/>
      <c r="ADT187" s="9"/>
      <c r="ADU187" s="9"/>
      <c r="ADV187" s="9"/>
      <c r="ADW187" s="9"/>
      <c r="ADX187" s="9"/>
      <c r="ADY187" s="9"/>
      <c r="ADZ187" s="9"/>
      <c r="AEA187" s="9"/>
      <c r="AEB187" s="9"/>
      <c r="AEC187" s="9"/>
      <c r="AED187" s="9"/>
      <c r="AEE187" s="9"/>
      <c r="AEF187" s="9"/>
      <c r="AEG187" s="9"/>
      <c r="AEH187" s="9"/>
      <c r="AEI187" s="9"/>
      <c r="AEJ187" s="9"/>
      <c r="AEK187" s="9"/>
      <c r="AEL187" s="9"/>
      <c r="AEM187" s="9"/>
      <c r="AEN187" s="9"/>
      <c r="AEO187" s="9"/>
      <c r="AEP187" s="9"/>
      <c r="AEQ187" s="9"/>
      <c r="AER187" s="9"/>
      <c r="AES187" s="9"/>
      <c r="AET187" s="9"/>
      <c r="AEU187" s="9"/>
      <c r="AEV187" s="9"/>
      <c r="AEW187" s="9"/>
      <c r="AEX187" s="9"/>
      <c r="AEY187" s="9"/>
      <c r="AEZ187" s="9"/>
      <c r="AFA187" s="9"/>
      <c r="AFB187" s="9"/>
      <c r="AFC187" s="9"/>
      <c r="AFD187" s="9"/>
      <c r="AFE187" s="9"/>
      <c r="AFF187" s="9"/>
      <c r="AFG187" s="9"/>
      <c r="AFH187" s="9"/>
      <c r="AFI187" s="9"/>
      <c r="AFJ187" s="9"/>
      <c r="AFK187" s="9"/>
      <c r="AFL187" s="9"/>
      <c r="AFM187" s="9"/>
      <c r="AFN187" s="9"/>
      <c r="AFO187" s="9"/>
      <c r="AFP187" s="9"/>
      <c r="AFQ187" s="9"/>
      <c r="AFR187" s="9"/>
      <c r="AFS187" s="9"/>
      <c r="AFT187" s="9"/>
      <c r="AFU187" s="9"/>
      <c r="AFV187" s="9"/>
      <c r="AFW187" s="9"/>
      <c r="AFX187" s="9"/>
      <c r="AFY187" s="9"/>
      <c r="AFZ187" s="9"/>
      <c r="AGA187" s="9"/>
      <c r="AGB187" s="9"/>
      <c r="AGC187" s="9"/>
      <c r="AGD187" s="9"/>
      <c r="AGE187" s="9"/>
      <c r="AGF187" s="9"/>
      <c r="AGG187" s="9"/>
      <c r="AGH187" s="9"/>
      <c r="AGI187" s="9"/>
      <c r="AGJ187" s="9"/>
      <c r="AGK187" s="9"/>
      <c r="AGL187" s="9"/>
      <c r="AGM187" s="9"/>
      <c r="AGN187" s="9"/>
      <c r="AGO187" s="9"/>
      <c r="AGP187" s="9"/>
      <c r="AGQ187" s="9"/>
      <c r="AGR187" s="9"/>
      <c r="AGS187" s="9"/>
      <c r="AGT187" s="9"/>
      <c r="AGU187" s="9"/>
      <c r="AGV187" s="9"/>
      <c r="AGW187" s="9"/>
      <c r="AGX187" s="9"/>
      <c r="AGY187" s="9"/>
      <c r="AGZ187" s="9"/>
      <c r="AHA187" s="9"/>
      <c r="AHB187" s="9"/>
      <c r="AHC187" s="9"/>
      <c r="AHD187" s="9"/>
      <c r="AHE187" s="9"/>
      <c r="AHF187" s="9"/>
      <c r="AHG187" s="9"/>
      <c r="AHH187" s="9"/>
      <c r="AHI187" s="9"/>
      <c r="AHJ187" s="9"/>
      <c r="AHK187" s="9"/>
      <c r="AHL187" s="9"/>
      <c r="AHM187" s="9"/>
      <c r="AHN187" s="9"/>
      <c r="AHO187" s="9"/>
      <c r="AHP187" s="9"/>
      <c r="AHQ187" s="9"/>
      <c r="AHR187" s="9"/>
      <c r="AHS187" s="9"/>
      <c r="AHT187" s="9"/>
      <c r="AHU187" s="9"/>
      <c r="AHV187" s="9"/>
      <c r="AHW187" s="9"/>
      <c r="AHX187" s="9"/>
      <c r="AHY187" s="9"/>
      <c r="AHZ187" s="9"/>
      <c r="AIA187" s="9"/>
      <c r="AIB187" s="9"/>
      <c r="AIC187" s="9"/>
      <c r="AID187" s="9"/>
      <c r="AIE187" s="9"/>
      <c r="AIF187" s="9"/>
      <c r="AIG187" s="9"/>
      <c r="AIH187" s="9"/>
      <c r="AII187" s="9"/>
      <c r="AIJ187" s="9"/>
      <c r="AIK187" s="9"/>
      <c r="AIL187" s="9"/>
      <c r="AIM187" s="9"/>
      <c r="AIN187" s="9"/>
      <c r="AIO187" s="9"/>
      <c r="AIP187" s="9"/>
      <c r="AIQ187" s="9"/>
      <c r="AIR187" s="9"/>
      <c r="AIS187" s="9"/>
      <c r="AIT187" s="9"/>
      <c r="AIU187" s="9"/>
      <c r="AIV187" s="9"/>
      <c r="AIW187" s="9"/>
      <c r="AIX187" s="9"/>
      <c r="AIY187" s="9"/>
      <c r="AIZ187" s="9"/>
      <c r="AJA187" s="9"/>
      <c r="AJB187" s="9"/>
      <c r="AJC187" s="9"/>
      <c r="AJD187" s="9"/>
      <c r="AJE187" s="9"/>
      <c r="AJF187" s="9"/>
      <c r="AJG187" s="9"/>
      <c r="AJH187" s="9"/>
      <c r="AJI187" s="9"/>
      <c r="AJJ187" s="9"/>
      <c r="AJK187" s="9"/>
      <c r="AJL187" s="9"/>
      <c r="AJM187" s="9"/>
      <c r="AJN187" s="9"/>
      <c r="AJO187" s="9"/>
      <c r="AJP187" s="9"/>
      <c r="AJQ187" s="9"/>
      <c r="AJR187" s="9"/>
      <c r="AJS187" s="9"/>
      <c r="AJT187" s="9"/>
      <c r="AJU187" s="9"/>
      <c r="AJV187" s="9"/>
      <c r="AJW187" s="9"/>
      <c r="AJX187" s="9"/>
      <c r="AJY187" s="9"/>
      <c r="AJZ187" s="9"/>
      <c r="AKA187" s="9"/>
      <c r="AKB187" s="9"/>
      <c r="AKC187" s="9"/>
      <c r="AKD187" s="9"/>
      <c r="AKE187" s="9"/>
      <c r="AKF187" s="9"/>
      <c r="AKG187" s="9"/>
      <c r="AKH187" s="9"/>
      <c r="AKI187" s="9"/>
      <c r="AKJ187" s="9"/>
      <c r="AKK187" s="9"/>
      <c r="AKL187" s="9"/>
      <c r="AKM187" s="9"/>
      <c r="AKN187" s="9"/>
      <c r="AKO187" s="9"/>
      <c r="AKP187" s="9"/>
      <c r="AKQ187" s="9"/>
      <c r="AKR187" s="9"/>
      <c r="AKS187" s="9"/>
      <c r="AKT187" s="9"/>
      <c r="AKU187" s="9"/>
      <c r="AKV187" s="9"/>
      <c r="AKW187" s="9"/>
      <c r="AKX187" s="9"/>
      <c r="AKY187" s="9"/>
      <c r="AKZ187" s="9"/>
      <c r="ALA187" s="9"/>
      <c r="ALB187" s="9"/>
      <c r="ALC187" s="9"/>
      <c r="ALD187" s="9"/>
      <c r="ALE187" s="9"/>
      <c r="ALF187" s="9"/>
      <c r="ALG187" s="9"/>
      <c r="ALH187" s="9"/>
      <c r="ALI187" s="9"/>
      <c r="ALJ187" s="9"/>
      <c r="ALK187" s="9"/>
      <c r="ALL187" s="9"/>
      <c r="ALM187" s="9"/>
      <c r="ALN187" s="9"/>
      <c r="ALO187" s="9"/>
      <c r="ALP187" s="9"/>
      <c r="ALQ187" s="9"/>
      <c r="ALR187" s="9"/>
      <c r="ALS187" s="9"/>
      <c r="ALT187" s="9"/>
      <c r="ALU187" s="9"/>
      <c r="ALV187" s="9"/>
      <c r="ALW187" s="9"/>
      <c r="ALX187" s="9"/>
      <c r="ALY187" s="9"/>
      <c r="ALZ187" s="9"/>
      <c r="AMA187" s="9"/>
      <c r="AMB187" s="9"/>
      <c r="AMC187" s="9"/>
      <c r="AMD187" s="9"/>
      <c r="AME187" s="9"/>
      <c r="AMF187" s="9"/>
      <c r="AMG187" s="9"/>
      <c r="AMH187" s="9"/>
    </row>
    <row r="188" spans="1:1022" s="5" customFormat="1" x14ac:dyDescent="0.25">
      <c r="A188" s="9"/>
      <c r="B188" s="9"/>
      <c r="C188" s="32"/>
      <c r="D188" s="9"/>
      <c r="E188" s="25">
        <v>2</v>
      </c>
      <c r="F188" s="42" t="s">
        <v>107</v>
      </c>
      <c r="G188" s="2">
        <v>2268</v>
      </c>
      <c r="H188" s="50"/>
      <c r="I188" s="54"/>
      <c r="J188" s="54"/>
      <c r="M188" s="54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  <c r="JZ188" s="9"/>
      <c r="KA188" s="9"/>
      <c r="KB188" s="9"/>
      <c r="KC188" s="9"/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/>
      <c r="KP188" s="9"/>
      <c r="KQ188" s="9"/>
      <c r="KR188" s="9"/>
      <c r="KS188" s="9"/>
      <c r="KT188" s="9"/>
      <c r="KU188" s="9"/>
      <c r="KV188" s="9"/>
      <c r="KW188" s="9"/>
      <c r="KX188" s="9"/>
      <c r="KY188" s="9"/>
      <c r="KZ188" s="9"/>
      <c r="LA188" s="9"/>
      <c r="LB188" s="9"/>
      <c r="LC188" s="9"/>
      <c r="LD188" s="9"/>
      <c r="LE188" s="9"/>
      <c r="LF188" s="9"/>
      <c r="LG188" s="9"/>
      <c r="LH188" s="9"/>
      <c r="LI188" s="9"/>
      <c r="LJ188" s="9"/>
      <c r="LK188" s="9"/>
      <c r="LL188" s="9"/>
      <c r="LM188" s="9"/>
      <c r="LN188" s="9"/>
      <c r="LO188" s="9"/>
      <c r="LP188" s="9"/>
      <c r="LQ188" s="9"/>
      <c r="LR188" s="9"/>
      <c r="LS188" s="9"/>
      <c r="LT188" s="9"/>
      <c r="LU188" s="9"/>
      <c r="LV188" s="9"/>
      <c r="LW188" s="9"/>
      <c r="LX188" s="9"/>
      <c r="LY188" s="9"/>
      <c r="LZ188" s="9"/>
      <c r="MA188" s="9"/>
      <c r="MB188" s="9"/>
      <c r="MC188" s="9"/>
      <c r="MD188" s="9"/>
      <c r="ME188" s="9"/>
      <c r="MF188" s="9"/>
      <c r="MG188" s="9"/>
      <c r="MH188" s="9"/>
      <c r="MI188" s="9"/>
      <c r="MJ188" s="9"/>
      <c r="MK188" s="9"/>
      <c r="ML188" s="9"/>
      <c r="MM188" s="9"/>
      <c r="MN188" s="9"/>
      <c r="MO188" s="9"/>
      <c r="MP188" s="9"/>
      <c r="MQ188" s="9"/>
      <c r="MR188" s="9"/>
      <c r="MS188" s="9"/>
      <c r="MT188" s="9"/>
      <c r="MU188" s="9"/>
      <c r="MV188" s="9"/>
      <c r="MW188" s="9"/>
      <c r="MX188" s="9"/>
      <c r="MY188" s="9"/>
      <c r="MZ188" s="9"/>
      <c r="NA188" s="9"/>
      <c r="NB188" s="9"/>
      <c r="NC188" s="9"/>
      <c r="ND188" s="9"/>
      <c r="NE188" s="9"/>
      <c r="NF188" s="9"/>
      <c r="NG188" s="9"/>
      <c r="NH188" s="9"/>
      <c r="NI188" s="9"/>
      <c r="NJ188" s="9"/>
      <c r="NK188" s="9"/>
      <c r="NL188" s="9"/>
      <c r="NM188" s="9"/>
      <c r="NN188" s="9"/>
      <c r="NO188" s="9"/>
      <c r="NP188" s="9"/>
      <c r="NQ188" s="9"/>
      <c r="NR188" s="9"/>
      <c r="NS188" s="9"/>
      <c r="NT188" s="9"/>
      <c r="NU188" s="9"/>
      <c r="NV188" s="9"/>
      <c r="NW188" s="9"/>
      <c r="NX188" s="9"/>
      <c r="NY188" s="9"/>
      <c r="NZ188" s="9"/>
      <c r="OA188" s="9"/>
      <c r="OB188" s="9"/>
      <c r="OC188" s="9"/>
      <c r="OD188" s="9"/>
      <c r="OE188" s="9"/>
      <c r="OF188" s="9"/>
      <c r="OG188" s="9"/>
      <c r="OH188" s="9"/>
      <c r="OI188" s="9"/>
      <c r="OJ188" s="9"/>
      <c r="OK188" s="9"/>
      <c r="OL188" s="9"/>
      <c r="OM188" s="9"/>
      <c r="ON188" s="9"/>
      <c r="OO188" s="9"/>
      <c r="OP188" s="9"/>
      <c r="OQ188" s="9"/>
      <c r="OR188" s="9"/>
      <c r="OS188" s="9"/>
      <c r="OT188" s="9"/>
      <c r="OU188" s="9"/>
      <c r="OV188" s="9"/>
      <c r="OW188" s="9"/>
      <c r="OX188" s="9"/>
      <c r="OY188" s="9"/>
      <c r="OZ188" s="9"/>
      <c r="PA188" s="9"/>
      <c r="PB188" s="9"/>
      <c r="PC188" s="9"/>
      <c r="PD188" s="9"/>
      <c r="PE188" s="9"/>
      <c r="PF188" s="9"/>
      <c r="PG188" s="9"/>
      <c r="PH188" s="9"/>
      <c r="PI188" s="9"/>
      <c r="PJ188" s="9"/>
      <c r="PK188" s="9"/>
      <c r="PL188" s="9"/>
      <c r="PM188" s="9"/>
      <c r="PN188" s="9"/>
      <c r="PO188" s="9"/>
      <c r="PP188" s="9"/>
      <c r="PQ188" s="9"/>
      <c r="PR188" s="9"/>
      <c r="PS188" s="9"/>
      <c r="PT188" s="9"/>
      <c r="PU188" s="9"/>
      <c r="PV188" s="9"/>
      <c r="PW188" s="9"/>
      <c r="PX188" s="9"/>
      <c r="PY188" s="9"/>
      <c r="PZ188" s="9"/>
      <c r="QA188" s="9"/>
      <c r="QB188" s="9"/>
      <c r="QC188" s="9"/>
      <c r="QD188" s="9"/>
      <c r="QE188" s="9"/>
      <c r="QF188" s="9"/>
      <c r="QG188" s="9"/>
      <c r="QH188" s="9"/>
      <c r="QI188" s="9"/>
      <c r="QJ188" s="9"/>
      <c r="QK188" s="9"/>
      <c r="QL188" s="9"/>
      <c r="QM188" s="9"/>
      <c r="QN188" s="9"/>
      <c r="QO188" s="9"/>
      <c r="QP188" s="9"/>
      <c r="QQ188" s="9"/>
      <c r="QR188" s="9"/>
      <c r="QS188" s="9"/>
      <c r="QT188" s="9"/>
      <c r="QU188" s="9"/>
      <c r="QV188" s="9"/>
      <c r="QW188" s="9"/>
      <c r="QX188" s="9"/>
      <c r="QY188" s="9"/>
      <c r="QZ188" s="9"/>
      <c r="RA188" s="9"/>
      <c r="RB188" s="9"/>
      <c r="RC188" s="9"/>
      <c r="RD188" s="9"/>
      <c r="RE188" s="9"/>
      <c r="RF188" s="9"/>
      <c r="RG188" s="9"/>
      <c r="RH188" s="9"/>
      <c r="RI188" s="9"/>
      <c r="RJ188" s="9"/>
      <c r="RK188" s="9"/>
      <c r="RL188" s="9"/>
      <c r="RM188" s="9"/>
      <c r="RN188" s="9"/>
      <c r="RO188" s="9"/>
      <c r="RP188" s="9"/>
      <c r="RQ188" s="9"/>
      <c r="RR188" s="9"/>
      <c r="RS188" s="9"/>
      <c r="RT188" s="9"/>
      <c r="RU188" s="9"/>
      <c r="RV188" s="9"/>
      <c r="RW188" s="9"/>
      <c r="RX188" s="9"/>
      <c r="RY188" s="9"/>
      <c r="RZ188" s="9"/>
      <c r="SA188" s="9"/>
      <c r="SB188" s="9"/>
      <c r="SC188" s="9"/>
      <c r="SD188" s="9"/>
      <c r="SE188" s="9"/>
      <c r="SF188" s="9"/>
      <c r="SG188" s="9"/>
      <c r="SH188" s="9"/>
      <c r="SI188" s="9"/>
      <c r="SJ188" s="9"/>
      <c r="SK188" s="9"/>
      <c r="SL188" s="9"/>
      <c r="SM188" s="9"/>
      <c r="SN188" s="9"/>
      <c r="SO188" s="9"/>
      <c r="SP188" s="9"/>
      <c r="SQ188" s="9"/>
      <c r="SR188" s="9"/>
      <c r="SS188" s="9"/>
      <c r="ST188" s="9"/>
      <c r="SU188" s="9"/>
      <c r="SV188" s="9"/>
      <c r="SW188" s="9"/>
      <c r="SX188" s="9"/>
      <c r="SY188" s="9"/>
      <c r="SZ188" s="9"/>
      <c r="TA188" s="9"/>
      <c r="TB188" s="9"/>
      <c r="TC188" s="9"/>
      <c r="TD188" s="9"/>
      <c r="TE188" s="9"/>
      <c r="TF188" s="9"/>
      <c r="TG188" s="9"/>
      <c r="TH188" s="9"/>
      <c r="TI188" s="9"/>
      <c r="TJ188" s="9"/>
      <c r="TK188" s="9"/>
      <c r="TL188" s="9"/>
      <c r="TM188" s="9"/>
      <c r="TN188" s="9"/>
      <c r="TO188" s="9"/>
      <c r="TP188" s="9"/>
      <c r="TQ188" s="9"/>
      <c r="TR188" s="9"/>
      <c r="TS188" s="9"/>
      <c r="TT188" s="9"/>
      <c r="TU188" s="9"/>
      <c r="TV188" s="9"/>
      <c r="TW188" s="9"/>
      <c r="TX188" s="9"/>
      <c r="TY188" s="9"/>
      <c r="TZ188" s="9"/>
      <c r="UA188" s="9"/>
      <c r="UB188" s="9"/>
      <c r="UC188" s="9"/>
      <c r="UD188" s="9"/>
      <c r="UE188" s="9"/>
      <c r="UF188" s="9"/>
      <c r="UG188" s="9"/>
      <c r="UH188" s="9"/>
      <c r="UI188" s="9"/>
      <c r="UJ188" s="9"/>
      <c r="UK188" s="9"/>
      <c r="UL188" s="9"/>
      <c r="UM188" s="9"/>
      <c r="UN188" s="9"/>
      <c r="UO188" s="9"/>
      <c r="UP188" s="9"/>
      <c r="UQ188" s="9"/>
      <c r="UR188" s="9"/>
      <c r="US188" s="9"/>
      <c r="UT188" s="9"/>
      <c r="UU188" s="9"/>
      <c r="UV188" s="9"/>
      <c r="UW188" s="9"/>
      <c r="UX188" s="9"/>
      <c r="UY188" s="9"/>
      <c r="UZ188" s="9"/>
      <c r="VA188" s="9"/>
      <c r="VB188" s="9"/>
      <c r="VC188" s="9"/>
      <c r="VD188" s="9"/>
      <c r="VE188" s="9"/>
      <c r="VF188" s="9"/>
      <c r="VG188" s="9"/>
      <c r="VH188" s="9"/>
      <c r="VI188" s="9"/>
      <c r="VJ188" s="9"/>
      <c r="VK188" s="9"/>
      <c r="VL188" s="9"/>
      <c r="VM188" s="9"/>
      <c r="VN188" s="9"/>
      <c r="VO188" s="9"/>
      <c r="VP188" s="9"/>
      <c r="VQ188" s="9"/>
      <c r="VR188" s="9"/>
      <c r="VS188" s="9"/>
      <c r="VT188" s="9"/>
      <c r="VU188" s="9"/>
      <c r="VV188" s="9"/>
      <c r="VW188" s="9"/>
      <c r="VX188" s="9"/>
      <c r="VY188" s="9"/>
      <c r="VZ188" s="9"/>
      <c r="WA188" s="9"/>
      <c r="WB188" s="9"/>
      <c r="WC188" s="9"/>
      <c r="WD188" s="9"/>
      <c r="WE188" s="9"/>
      <c r="WF188" s="9"/>
      <c r="WG188" s="9"/>
      <c r="WH188" s="9"/>
      <c r="WI188" s="9"/>
      <c r="WJ188" s="9"/>
      <c r="WK188" s="9"/>
      <c r="WL188" s="9"/>
      <c r="WM188" s="9"/>
      <c r="WN188" s="9"/>
      <c r="WO188" s="9"/>
      <c r="WP188" s="9"/>
      <c r="WQ188" s="9"/>
      <c r="WR188" s="9"/>
      <c r="WS188" s="9"/>
      <c r="WT188" s="9"/>
      <c r="WU188" s="9"/>
      <c r="WV188" s="9"/>
      <c r="WW188" s="9"/>
      <c r="WX188" s="9"/>
      <c r="WY188" s="9"/>
      <c r="WZ188" s="9"/>
      <c r="XA188" s="9"/>
      <c r="XB188" s="9"/>
      <c r="XC188" s="9"/>
      <c r="XD188" s="9"/>
      <c r="XE188" s="9"/>
      <c r="XF188" s="9"/>
      <c r="XG188" s="9"/>
      <c r="XH188" s="9"/>
      <c r="XI188" s="9"/>
      <c r="XJ188" s="9"/>
      <c r="XK188" s="9"/>
      <c r="XL188" s="9"/>
      <c r="XM188" s="9"/>
      <c r="XN188" s="9"/>
      <c r="XO188" s="9"/>
      <c r="XP188" s="9"/>
      <c r="XQ188" s="9"/>
      <c r="XR188" s="9"/>
      <c r="XS188" s="9"/>
      <c r="XT188" s="9"/>
      <c r="XU188" s="9"/>
      <c r="XV188" s="9"/>
      <c r="XW188" s="9"/>
      <c r="XX188" s="9"/>
      <c r="XY188" s="9"/>
      <c r="XZ188" s="9"/>
      <c r="YA188" s="9"/>
      <c r="YB188" s="9"/>
      <c r="YC188" s="9"/>
      <c r="YD188" s="9"/>
      <c r="YE188" s="9"/>
      <c r="YF188" s="9"/>
      <c r="YG188" s="9"/>
      <c r="YH188" s="9"/>
      <c r="YI188" s="9"/>
      <c r="YJ188" s="9"/>
      <c r="YK188" s="9"/>
      <c r="YL188" s="9"/>
      <c r="YM188" s="9"/>
      <c r="YN188" s="9"/>
      <c r="YO188" s="9"/>
      <c r="YP188" s="9"/>
      <c r="YQ188" s="9"/>
      <c r="YR188" s="9"/>
      <c r="YS188" s="9"/>
      <c r="YT188" s="9"/>
      <c r="YU188" s="9"/>
      <c r="YV188" s="9"/>
      <c r="YW188" s="9"/>
      <c r="YX188" s="9"/>
      <c r="YY188" s="9"/>
      <c r="YZ188" s="9"/>
      <c r="ZA188" s="9"/>
      <c r="ZB188" s="9"/>
      <c r="ZC188" s="9"/>
      <c r="ZD188" s="9"/>
      <c r="ZE188" s="9"/>
      <c r="ZF188" s="9"/>
      <c r="ZG188" s="9"/>
      <c r="ZH188" s="9"/>
      <c r="ZI188" s="9"/>
      <c r="ZJ188" s="9"/>
      <c r="ZK188" s="9"/>
      <c r="ZL188" s="9"/>
      <c r="ZM188" s="9"/>
      <c r="ZN188" s="9"/>
      <c r="ZO188" s="9"/>
      <c r="ZP188" s="9"/>
      <c r="ZQ188" s="9"/>
      <c r="ZR188" s="9"/>
      <c r="ZS188" s="9"/>
      <c r="ZT188" s="9"/>
      <c r="ZU188" s="9"/>
      <c r="ZV188" s="9"/>
      <c r="ZW188" s="9"/>
      <c r="ZX188" s="9"/>
      <c r="ZY188" s="9"/>
      <c r="ZZ188" s="9"/>
      <c r="AAA188" s="9"/>
      <c r="AAB188" s="9"/>
      <c r="AAC188" s="9"/>
      <c r="AAD188" s="9"/>
      <c r="AAE188" s="9"/>
      <c r="AAF188" s="9"/>
      <c r="AAG188" s="9"/>
      <c r="AAH188" s="9"/>
      <c r="AAI188" s="9"/>
      <c r="AAJ188" s="9"/>
      <c r="AAK188" s="9"/>
      <c r="AAL188" s="9"/>
      <c r="AAM188" s="9"/>
      <c r="AAN188" s="9"/>
      <c r="AAO188" s="9"/>
      <c r="AAP188" s="9"/>
      <c r="AAQ188" s="9"/>
      <c r="AAR188" s="9"/>
      <c r="AAS188" s="9"/>
      <c r="AAT188" s="9"/>
      <c r="AAU188" s="9"/>
      <c r="AAV188" s="9"/>
      <c r="AAW188" s="9"/>
      <c r="AAX188" s="9"/>
      <c r="AAY188" s="9"/>
      <c r="AAZ188" s="9"/>
      <c r="ABA188" s="9"/>
      <c r="ABB188" s="9"/>
      <c r="ABC188" s="9"/>
      <c r="ABD188" s="9"/>
      <c r="ABE188" s="9"/>
      <c r="ABF188" s="9"/>
      <c r="ABG188" s="9"/>
      <c r="ABH188" s="9"/>
      <c r="ABI188" s="9"/>
      <c r="ABJ188" s="9"/>
      <c r="ABK188" s="9"/>
      <c r="ABL188" s="9"/>
      <c r="ABM188" s="9"/>
      <c r="ABN188" s="9"/>
      <c r="ABO188" s="9"/>
      <c r="ABP188" s="9"/>
      <c r="ABQ188" s="9"/>
      <c r="ABR188" s="9"/>
      <c r="ABS188" s="9"/>
      <c r="ABT188" s="9"/>
      <c r="ABU188" s="9"/>
      <c r="ABV188" s="9"/>
      <c r="ABW188" s="9"/>
      <c r="ABX188" s="9"/>
      <c r="ABY188" s="9"/>
      <c r="ABZ188" s="9"/>
      <c r="ACA188" s="9"/>
      <c r="ACB188" s="9"/>
      <c r="ACC188" s="9"/>
      <c r="ACD188" s="9"/>
      <c r="ACE188" s="9"/>
      <c r="ACF188" s="9"/>
      <c r="ACG188" s="9"/>
      <c r="ACH188" s="9"/>
      <c r="ACI188" s="9"/>
      <c r="ACJ188" s="9"/>
      <c r="ACK188" s="9"/>
      <c r="ACL188" s="9"/>
      <c r="ACM188" s="9"/>
      <c r="ACN188" s="9"/>
      <c r="ACO188" s="9"/>
      <c r="ACP188" s="9"/>
      <c r="ACQ188" s="9"/>
      <c r="ACR188" s="9"/>
      <c r="ACS188" s="9"/>
      <c r="ACT188" s="9"/>
      <c r="ACU188" s="9"/>
      <c r="ACV188" s="9"/>
      <c r="ACW188" s="9"/>
      <c r="ACX188" s="9"/>
      <c r="ACY188" s="9"/>
      <c r="ACZ188" s="9"/>
      <c r="ADA188" s="9"/>
      <c r="ADB188" s="9"/>
      <c r="ADC188" s="9"/>
      <c r="ADD188" s="9"/>
      <c r="ADE188" s="9"/>
      <c r="ADF188" s="9"/>
      <c r="ADG188" s="9"/>
      <c r="ADH188" s="9"/>
      <c r="ADI188" s="9"/>
      <c r="ADJ188" s="9"/>
      <c r="ADK188" s="9"/>
      <c r="ADL188" s="9"/>
      <c r="ADM188" s="9"/>
      <c r="ADN188" s="9"/>
      <c r="ADO188" s="9"/>
      <c r="ADP188" s="9"/>
      <c r="ADQ188" s="9"/>
      <c r="ADR188" s="9"/>
      <c r="ADS188" s="9"/>
      <c r="ADT188" s="9"/>
      <c r="ADU188" s="9"/>
      <c r="ADV188" s="9"/>
      <c r="ADW188" s="9"/>
      <c r="ADX188" s="9"/>
      <c r="ADY188" s="9"/>
      <c r="ADZ188" s="9"/>
      <c r="AEA188" s="9"/>
      <c r="AEB188" s="9"/>
      <c r="AEC188" s="9"/>
      <c r="AED188" s="9"/>
      <c r="AEE188" s="9"/>
      <c r="AEF188" s="9"/>
      <c r="AEG188" s="9"/>
      <c r="AEH188" s="9"/>
      <c r="AEI188" s="9"/>
      <c r="AEJ188" s="9"/>
      <c r="AEK188" s="9"/>
      <c r="AEL188" s="9"/>
      <c r="AEM188" s="9"/>
      <c r="AEN188" s="9"/>
      <c r="AEO188" s="9"/>
      <c r="AEP188" s="9"/>
      <c r="AEQ188" s="9"/>
      <c r="AER188" s="9"/>
      <c r="AES188" s="9"/>
      <c r="AET188" s="9"/>
      <c r="AEU188" s="9"/>
      <c r="AEV188" s="9"/>
      <c r="AEW188" s="9"/>
      <c r="AEX188" s="9"/>
      <c r="AEY188" s="9"/>
      <c r="AEZ188" s="9"/>
      <c r="AFA188" s="9"/>
      <c r="AFB188" s="9"/>
      <c r="AFC188" s="9"/>
      <c r="AFD188" s="9"/>
      <c r="AFE188" s="9"/>
      <c r="AFF188" s="9"/>
      <c r="AFG188" s="9"/>
      <c r="AFH188" s="9"/>
      <c r="AFI188" s="9"/>
      <c r="AFJ188" s="9"/>
      <c r="AFK188" s="9"/>
      <c r="AFL188" s="9"/>
      <c r="AFM188" s="9"/>
      <c r="AFN188" s="9"/>
      <c r="AFO188" s="9"/>
      <c r="AFP188" s="9"/>
      <c r="AFQ188" s="9"/>
      <c r="AFR188" s="9"/>
      <c r="AFS188" s="9"/>
      <c r="AFT188" s="9"/>
      <c r="AFU188" s="9"/>
      <c r="AFV188" s="9"/>
      <c r="AFW188" s="9"/>
      <c r="AFX188" s="9"/>
      <c r="AFY188" s="9"/>
      <c r="AFZ188" s="9"/>
      <c r="AGA188" s="9"/>
      <c r="AGB188" s="9"/>
      <c r="AGC188" s="9"/>
      <c r="AGD188" s="9"/>
      <c r="AGE188" s="9"/>
      <c r="AGF188" s="9"/>
      <c r="AGG188" s="9"/>
      <c r="AGH188" s="9"/>
      <c r="AGI188" s="9"/>
      <c r="AGJ188" s="9"/>
      <c r="AGK188" s="9"/>
      <c r="AGL188" s="9"/>
      <c r="AGM188" s="9"/>
      <c r="AGN188" s="9"/>
      <c r="AGO188" s="9"/>
      <c r="AGP188" s="9"/>
      <c r="AGQ188" s="9"/>
      <c r="AGR188" s="9"/>
      <c r="AGS188" s="9"/>
      <c r="AGT188" s="9"/>
      <c r="AGU188" s="9"/>
      <c r="AGV188" s="9"/>
      <c r="AGW188" s="9"/>
      <c r="AGX188" s="9"/>
      <c r="AGY188" s="9"/>
      <c r="AGZ188" s="9"/>
      <c r="AHA188" s="9"/>
      <c r="AHB188" s="9"/>
      <c r="AHC188" s="9"/>
      <c r="AHD188" s="9"/>
      <c r="AHE188" s="9"/>
      <c r="AHF188" s="9"/>
      <c r="AHG188" s="9"/>
      <c r="AHH188" s="9"/>
      <c r="AHI188" s="9"/>
      <c r="AHJ188" s="9"/>
      <c r="AHK188" s="9"/>
      <c r="AHL188" s="9"/>
      <c r="AHM188" s="9"/>
      <c r="AHN188" s="9"/>
      <c r="AHO188" s="9"/>
      <c r="AHP188" s="9"/>
      <c r="AHQ188" s="9"/>
      <c r="AHR188" s="9"/>
      <c r="AHS188" s="9"/>
      <c r="AHT188" s="9"/>
      <c r="AHU188" s="9"/>
      <c r="AHV188" s="9"/>
      <c r="AHW188" s="9"/>
      <c r="AHX188" s="9"/>
      <c r="AHY188" s="9"/>
      <c r="AHZ188" s="9"/>
      <c r="AIA188" s="9"/>
      <c r="AIB188" s="9"/>
      <c r="AIC188" s="9"/>
      <c r="AID188" s="9"/>
      <c r="AIE188" s="9"/>
      <c r="AIF188" s="9"/>
      <c r="AIG188" s="9"/>
      <c r="AIH188" s="9"/>
      <c r="AII188" s="9"/>
      <c r="AIJ188" s="9"/>
      <c r="AIK188" s="9"/>
      <c r="AIL188" s="9"/>
      <c r="AIM188" s="9"/>
      <c r="AIN188" s="9"/>
      <c r="AIO188" s="9"/>
      <c r="AIP188" s="9"/>
      <c r="AIQ188" s="9"/>
      <c r="AIR188" s="9"/>
      <c r="AIS188" s="9"/>
      <c r="AIT188" s="9"/>
      <c r="AIU188" s="9"/>
      <c r="AIV188" s="9"/>
      <c r="AIW188" s="9"/>
      <c r="AIX188" s="9"/>
      <c r="AIY188" s="9"/>
      <c r="AIZ188" s="9"/>
      <c r="AJA188" s="9"/>
      <c r="AJB188" s="9"/>
      <c r="AJC188" s="9"/>
      <c r="AJD188" s="9"/>
      <c r="AJE188" s="9"/>
      <c r="AJF188" s="9"/>
      <c r="AJG188" s="9"/>
      <c r="AJH188" s="9"/>
      <c r="AJI188" s="9"/>
      <c r="AJJ188" s="9"/>
      <c r="AJK188" s="9"/>
      <c r="AJL188" s="9"/>
      <c r="AJM188" s="9"/>
      <c r="AJN188" s="9"/>
      <c r="AJO188" s="9"/>
      <c r="AJP188" s="9"/>
      <c r="AJQ188" s="9"/>
      <c r="AJR188" s="9"/>
      <c r="AJS188" s="9"/>
      <c r="AJT188" s="9"/>
      <c r="AJU188" s="9"/>
      <c r="AJV188" s="9"/>
      <c r="AJW188" s="9"/>
      <c r="AJX188" s="9"/>
      <c r="AJY188" s="9"/>
      <c r="AJZ188" s="9"/>
      <c r="AKA188" s="9"/>
      <c r="AKB188" s="9"/>
      <c r="AKC188" s="9"/>
      <c r="AKD188" s="9"/>
      <c r="AKE188" s="9"/>
      <c r="AKF188" s="9"/>
      <c r="AKG188" s="9"/>
      <c r="AKH188" s="9"/>
      <c r="AKI188" s="9"/>
      <c r="AKJ188" s="9"/>
      <c r="AKK188" s="9"/>
      <c r="AKL188" s="9"/>
      <c r="AKM188" s="9"/>
      <c r="AKN188" s="9"/>
      <c r="AKO188" s="9"/>
      <c r="AKP188" s="9"/>
      <c r="AKQ188" s="9"/>
      <c r="AKR188" s="9"/>
      <c r="AKS188" s="9"/>
      <c r="AKT188" s="9"/>
      <c r="AKU188" s="9"/>
      <c r="AKV188" s="9"/>
      <c r="AKW188" s="9"/>
      <c r="AKX188" s="9"/>
      <c r="AKY188" s="9"/>
      <c r="AKZ188" s="9"/>
      <c r="ALA188" s="9"/>
      <c r="ALB188" s="9"/>
      <c r="ALC188" s="9"/>
      <c r="ALD188" s="9"/>
      <c r="ALE188" s="9"/>
      <c r="ALF188" s="9"/>
      <c r="ALG188" s="9"/>
      <c r="ALH188" s="9"/>
      <c r="ALI188" s="9"/>
      <c r="ALJ188" s="9"/>
      <c r="ALK188" s="9"/>
      <c r="ALL188" s="9"/>
      <c r="ALM188" s="9"/>
      <c r="ALN188" s="9"/>
      <c r="ALO188" s="9"/>
      <c r="ALP188" s="9"/>
      <c r="ALQ188" s="9"/>
      <c r="ALR188" s="9"/>
      <c r="ALS188" s="9"/>
      <c r="ALT188" s="9"/>
      <c r="ALU188" s="9"/>
      <c r="ALV188" s="9"/>
      <c r="ALW188" s="9"/>
      <c r="ALX188" s="9"/>
      <c r="ALY188" s="9"/>
      <c r="ALZ188" s="9"/>
      <c r="AMA188" s="9"/>
      <c r="AMB188" s="9"/>
      <c r="AMC188" s="9"/>
      <c r="AMD188" s="9"/>
      <c r="AME188" s="9"/>
      <c r="AMF188" s="9"/>
      <c r="AMG188" s="9"/>
      <c r="AMH188" s="9"/>
    </row>
    <row r="189" spans="1:1022" s="5" customFormat="1" x14ac:dyDescent="0.25">
      <c r="A189" s="9"/>
      <c r="B189" s="9"/>
      <c r="C189" s="32"/>
      <c r="D189" s="9"/>
      <c r="E189" s="25">
        <v>3</v>
      </c>
      <c r="F189" s="42" t="s">
        <v>45</v>
      </c>
      <c r="G189" s="2">
        <v>1520</v>
      </c>
      <c r="H189" s="20"/>
      <c r="I189" s="54"/>
      <c r="J189" s="54"/>
      <c r="M189" s="54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9"/>
      <c r="JS189" s="9"/>
      <c r="JT189" s="9"/>
      <c r="JU189" s="9"/>
      <c r="JV189" s="9"/>
      <c r="JW189" s="9"/>
      <c r="JX189" s="9"/>
      <c r="JY189" s="9"/>
      <c r="JZ189" s="9"/>
      <c r="KA189" s="9"/>
      <c r="KB189" s="9"/>
      <c r="KC189" s="9"/>
      <c r="KD189" s="9"/>
      <c r="KE189" s="9"/>
      <c r="KF189" s="9"/>
      <c r="KG189" s="9"/>
      <c r="KH189" s="9"/>
      <c r="KI189" s="9"/>
      <c r="KJ189" s="9"/>
      <c r="KK189" s="9"/>
      <c r="KL189" s="9"/>
      <c r="KM189" s="9"/>
      <c r="KN189" s="9"/>
      <c r="KO189" s="9"/>
      <c r="KP189" s="9"/>
      <c r="KQ189" s="9"/>
      <c r="KR189" s="9"/>
      <c r="KS189" s="9"/>
      <c r="KT189" s="9"/>
      <c r="KU189" s="9"/>
      <c r="KV189" s="9"/>
      <c r="KW189" s="9"/>
      <c r="KX189" s="9"/>
      <c r="KY189" s="9"/>
      <c r="KZ189" s="9"/>
      <c r="LA189" s="9"/>
      <c r="LB189" s="9"/>
      <c r="LC189" s="9"/>
      <c r="LD189" s="9"/>
      <c r="LE189" s="9"/>
      <c r="LF189" s="9"/>
      <c r="LG189" s="9"/>
      <c r="LH189" s="9"/>
      <c r="LI189" s="9"/>
      <c r="LJ189" s="9"/>
      <c r="LK189" s="9"/>
      <c r="LL189" s="9"/>
      <c r="LM189" s="9"/>
      <c r="LN189" s="9"/>
      <c r="LO189" s="9"/>
      <c r="LP189" s="9"/>
      <c r="LQ189" s="9"/>
      <c r="LR189" s="9"/>
      <c r="LS189" s="9"/>
      <c r="LT189" s="9"/>
      <c r="LU189" s="9"/>
      <c r="LV189" s="9"/>
      <c r="LW189" s="9"/>
      <c r="LX189" s="9"/>
      <c r="LY189" s="9"/>
      <c r="LZ189" s="9"/>
      <c r="MA189" s="9"/>
      <c r="MB189" s="9"/>
      <c r="MC189" s="9"/>
      <c r="MD189" s="9"/>
      <c r="ME189" s="9"/>
      <c r="MF189" s="9"/>
      <c r="MG189" s="9"/>
      <c r="MH189" s="9"/>
      <c r="MI189" s="9"/>
      <c r="MJ189" s="9"/>
      <c r="MK189" s="9"/>
      <c r="ML189" s="9"/>
      <c r="MM189" s="9"/>
      <c r="MN189" s="9"/>
      <c r="MO189" s="9"/>
      <c r="MP189" s="9"/>
      <c r="MQ189" s="9"/>
      <c r="MR189" s="9"/>
      <c r="MS189" s="9"/>
      <c r="MT189" s="9"/>
      <c r="MU189" s="9"/>
      <c r="MV189" s="9"/>
      <c r="MW189" s="9"/>
      <c r="MX189" s="9"/>
      <c r="MY189" s="9"/>
      <c r="MZ189" s="9"/>
      <c r="NA189" s="9"/>
      <c r="NB189" s="9"/>
      <c r="NC189" s="9"/>
      <c r="ND189" s="9"/>
      <c r="NE189" s="9"/>
      <c r="NF189" s="9"/>
      <c r="NG189" s="9"/>
      <c r="NH189" s="9"/>
      <c r="NI189" s="9"/>
      <c r="NJ189" s="9"/>
      <c r="NK189" s="9"/>
      <c r="NL189" s="9"/>
      <c r="NM189" s="9"/>
      <c r="NN189" s="9"/>
      <c r="NO189" s="9"/>
      <c r="NP189" s="9"/>
      <c r="NQ189" s="9"/>
      <c r="NR189" s="9"/>
      <c r="NS189" s="9"/>
      <c r="NT189" s="9"/>
      <c r="NU189" s="9"/>
      <c r="NV189" s="9"/>
      <c r="NW189" s="9"/>
      <c r="NX189" s="9"/>
      <c r="NY189" s="9"/>
      <c r="NZ189" s="9"/>
      <c r="OA189" s="9"/>
      <c r="OB189" s="9"/>
      <c r="OC189" s="9"/>
      <c r="OD189" s="9"/>
      <c r="OE189" s="9"/>
      <c r="OF189" s="9"/>
      <c r="OG189" s="9"/>
      <c r="OH189" s="9"/>
      <c r="OI189" s="9"/>
      <c r="OJ189" s="9"/>
      <c r="OK189" s="9"/>
      <c r="OL189" s="9"/>
      <c r="OM189" s="9"/>
      <c r="ON189" s="9"/>
      <c r="OO189" s="9"/>
      <c r="OP189" s="9"/>
      <c r="OQ189" s="9"/>
      <c r="OR189" s="9"/>
      <c r="OS189" s="9"/>
      <c r="OT189" s="9"/>
      <c r="OU189" s="9"/>
      <c r="OV189" s="9"/>
      <c r="OW189" s="9"/>
      <c r="OX189" s="9"/>
      <c r="OY189" s="9"/>
      <c r="OZ189" s="9"/>
      <c r="PA189" s="9"/>
      <c r="PB189" s="9"/>
      <c r="PC189" s="9"/>
      <c r="PD189" s="9"/>
      <c r="PE189" s="9"/>
      <c r="PF189" s="9"/>
      <c r="PG189" s="9"/>
      <c r="PH189" s="9"/>
      <c r="PI189" s="9"/>
      <c r="PJ189" s="9"/>
      <c r="PK189" s="9"/>
      <c r="PL189" s="9"/>
      <c r="PM189" s="9"/>
      <c r="PN189" s="9"/>
      <c r="PO189" s="9"/>
      <c r="PP189" s="9"/>
      <c r="PQ189" s="9"/>
      <c r="PR189" s="9"/>
      <c r="PS189" s="9"/>
      <c r="PT189" s="9"/>
      <c r="PU189" s="9"/>
      <c r="PV189" s="9"/>
      <c r="PW189" s="9"/>
      <c r="PX189" s="9"/>
      <c r="PY189" s="9"/>
      <c r="PZ189" s="9"/>
      <c r="QA189" s="9"/>
      <c r="QB189" s="9"/>
      <c r="QC189" s="9"/>
      <c r="QD189" s="9"/>
      <c r="QE189" s="9"/>
      <c r="QF189" s="9"/>
      <c r="QG189" s="9"/>
      <c r="QH189" s="9"/>
      <c r="QI189" s="9"/>
      <c r="QJ189" s="9"/>
      <c r="QK189" s="9"/>
      <c r="QL189" s="9"/>
      <c r="QM189" s="9"/>
      <c r="QN189" s="9"/>
      <c r="QO189" s="9"/>
      <c r="QP189" s="9"/>
      <c r="QQ189" s="9"/>
      <c r="QR189" s="9"/>
      <c r="QS189" s="9"/>
      <c r="QT189" s="9"/>
      <c r="QU189" s="9"/>
      <c r="QV189" s="9"/>
      <c r="QW189" s="9"/>
      <c r="QX189" s="9"/>
      <c r="QY189" s="9"/>
      <c r="QZ189" s="9"/>
      <c r="RA189" s="9"/>
      <c r="RB189" s="9"/>
      <c r="RC189" s="9"/>
      <c r="RD189" s="9"/>
      <c r="RE189" s="9"/>
      <c r="RF189" s="9"/>
      <c r="RG189" s="9"/>
      <c r="RH189" s="9"/>
      <c r="RI189" s="9"/>
      <c r="RJ189" s="9"/>
      <c r="RK189" s="9"/>
      <c r="RL189" s="9"/>
      <c r="RM189" s="9"/>
      <c r="RN189" s="9"/>
      <c r="RO189" s="9"/>
      <c r="RP189" s="9"/>
      <c r="RQ189" s="9"/>
      <c r="RR189" s="9"/>
      <c r="RS189" s="9"/>
      <c r="RT189" s="9"/>
      <c r="RU189" s="9"/>
      <c r="RV189" s="9"/>
      <c r="RW189" s="9"/>
      <c r="RX189" s="9"/>
      <c r="RY189" s="9"/>
      <c r="RZ189" s="9"/>
      <c r="SA189" s="9"/>
      <c r="SB189" s="9"/>
      <c r="SC189" s="9"/>
      <c r="SD189" s="9"/>
      <c r="SE189" s="9"/>
      <c r="SF189" s="9"/>
      <c r="SG189" s="9"/>
      <c r="SH189" s="9"/>
      <c r="SI189" s="9"/>
      <c r="SJ189" s="9"/>
      <c r="SK189" s="9"/>
      <c r="SL189" s="9"/>
      <c r="SM189" s="9"/>
      <c r="SN189" s="9"/>
      <c r="SO189" s="9"/>
      <c r="SP189" s="9"/>
      <c r="SQ189" s="9"/>
      <c r="SR189" s="9"/>
      <c r="SS189" s="9"/>
      <c r="ST189" s="9"/>
      <c r="SU189" s="9"/>
      <c r="SV189" s="9"/>
      <c r="SW189" s="9"/>
      <c r="SX189" s="9"/>
      <c r="SY189" s="9"/>
      <c r="SZ189" s="9"/>
      <c r="TA189" s="9"/>
      <c r="TB189" s="9"/>
      <c r="TC189" s="9"/>
      <c r="TD189" s="9"/>
      <c r="TE189" s="9"/>
      <c r="TF189" s="9"/>
      <c r="TG189" s="9"/>
      <c r="TH189" s="9"/>
      <c r="TI189" s="9"/>
      <c r="TJ189" s="9"/>
      <c r="TK189" s="9"/>
      <c r="TL189" s="9"/>
      <c r="TM189" s="9"/>
      <c r="TN189" s="9"/>
      <c r="TO189" s="9"/>
      <c r="TP189" s="9"/>
      <c r="TQ189" s="9"/>
      <c r="TR189" s="9"/>
      <c r="TS189" s="9"/>
      <c r="TT189" s="9"/>
      <c r="TU189" s="9"/>
      <c r="TV189" s="9"/>
      <c r="TW189" s="9"/>
      <c r="TX189" s="9"/>
      <c r="TY189" s="9"/>
      <c r="TZ189" s="9"/>
      <c r="UA189" s="9"/>
      <c r="UB189" s="9"/>
      <c r="UC189" s="9"/>
      <c r="UD189" s="9"/>
      <c r="UE189" s="9"/>
      <c r="UF189" s="9"/>
      <c r="UG189" s="9"/>
      <c r="UH189" s="9"/>
      <c r="UI189" s="9"/>
      <c r="UJ189" s="9"/>
      <c r="UK189" s="9"/>
      <c r="UL189" s="9"/>
      <c r="UM189" s="9"/>
      <c r="UN189" s="9"/>
      <c r="UO189" s="9"/>
      <c r="UP189" s="9"/>
      <c r="UQ189" s="9"/>
      <c r="UR189" s="9"/>
      <c r="US189" s="9"/>
      <c r="UT189" s="9"/>
      <c r="UU189" s="9"/>
      <c r="UV189" s="9"/>
      <c r="UW189" s="9"/>
      <c r="UX189" s="9"/>
      <c r="UY189" s="9"/>
      <c r="UZ189" s="9"/>
      <c r="VA189" s="9"/>
      <c r="VB189" s="9"/>
      <c r="VC189" s="9"/>
      <c r="VD189" s="9"/>
      <c r="VE189" s="9"/>
      <c r="VF189" s="9"/>
      <c r="VG189" s="9"/>
      <c r="VH189" s="9"/>
      <c r="VI189" s="9"/>
      <c r="VJ189" s="9"/>
      <c r="VK189" s="9"/>
      <c r="VL189" s="9"/>
      <c r="VM189" s="9"/>
      <c r="VN189" s="9"/>
      <c r="VO189" s="9"/>
      <c r="VP189" s="9"/>
      <c r="VQ189" s="9"/>
      <c r="VR189" s="9"/>
      <c r="VS189" s="9"/>
      <c r="VT189" s="9"/>
      <c r="VU189" s="9"/>
      <c r="VV189" s="9"/>
      <c r="VW189" s="9"/>
      <c r="VX189" s="9"/>
      <c r="VY189" s="9"/>
      <c r="VZ189" s="9"/>
      <c r="WA189" s="9"/>
      <c r="WB189" s="9"/>
      <c r="WC189" s="9"/>
      <c r="WD189" s="9"/>
      <c r="WE189" s="9"/>
      <c r="WF189" s="9"/>
      <c r="WG189" s="9"/>
      <c r="WH189" s="9"/>
      <c r="WI189" s="9"/>
      <c r="WJ189" s="9"/>
      <c r="WK189" s="9"/>
      <c r="WL189" s="9"/>
      <c r="WM189" s="9"/>
      <c r="WN189" s="9"/>
      <c r="WO189" s="9"/>
      <c r="WP189" s="9"/>
      <c r="WQ189" s="9"/>
      <c r="WR189" s="9"/>
      <c r="WS189" s="9"/>
      <c r="WT189" s="9"/>
      <c r="WU189" s="9"/>
      <c r="WV189" s="9"/>
      <c r="WW189" s="9"/>
      <c r="WX189" s="9"/>
      <c r="WY189" s="9"/>
      <c r="WZ189" s="9"/>
      <c r="XA189" s="9"/>
      <c r="XB189" s="9"/>
      <c r="XC189" s="9"/>
      <c r="XD189" s="9"/>
      <c r="XE189" s="9"/>
      <c r="XF189" s="9"/>
      <c r="XG189" s="9"/>
      <c r="XH189" s="9"/>
      <c r="XI189" s="9"/>
      <c r="XJ189" s="9"/>
      <c r="XK189" s="9"/>
      <c r="XL189" s="9"/>
      <c r="XM189" s="9"/>
      <c r="XN189" s="9"/>
      <c r="XO189" s="9"/>
      <c r="XP189" s="9"/>
      <c r="XQ189" s="9"/>
      <c r="XR189" s="9"/>
      <c r="XS189" s="9"/>
      <c r="XT189" s="9"/>
      <c r="XU189" s="9"/>
      <c r="XV189" s="9"/>
      <c r="XW189" s="9"/>
      <c r="XX189" s="9"/>
      <c r="XY189" s="9"/>
      <c r="XZ189" s="9"/>
      <c r="YA189" s="9"/>
      <c r="YB189" s="9"/>
      <c r="YC189" s="9"/>
      <c r="YD189" s="9"/>
      <c r="YE189" s="9"/>
      <c r="YF189" s="9"/>
      <c r="YG189" s="9"/>
      <c r="YH189" s="9"/>
      <c r="YI189" s="9"/>
      <c r="YJ189" s="9"/>
      <c r="YK189" s="9"/>
      <c r="YL189" s="9"/>
      <c r="YM189" s="9"/>
      <c r="YN189" s="9"/>
      <c r="YO189" s="9"/>
      <c r="YP189" s="9"/>
      <c r="YQ189" s="9"/>
      <c r="YR189" s="9"/>
      <c r="YS189" s="9"/>
      <c r="YT189" s="9"/>
      <c r="YU189" s="9"/>
      <c r="YV189" s="9"/>
      <c r="YW189" s="9"/>
      <c r="YX189" s="9"/>
      <c r="YY189" s="9"/>
      <c r="YZ189" s="9"/>
      <c r="ZA189" s="9"/>
      <c r="ZB189" s="9"/>
      <c r="ZC189" s="9"/>
      <c r="ZD189" s="9"/>
      <c r="ZE189" s="9"/>
      <c r="ZF189" s="9"/>
      <c r="ZG189" s="9"/>
      <c r="ZH189" s="9"/>
      <c r="ZI189" s="9"/>
      <c r="ZJ189" s="9"/>
      <c r="ZK189" s="9"/>
      <c r="ZL189" s="9"/>
      <c r="ZM189" s="9"/>
      <c r="ZN189" s="9"/>
      <c r="ZO189" s="9"/>
      <c r="ZP189" s="9"/>
      <c r="ZQ189" s="9"/>
      <c r="ZR189" s="9"/>
      <c r="ZS189" s="9"/>
      <c r="ZT189" s="9"/>
      <c r="ZU189" s="9"/>
      <c r="ZV189" s="9"/>
      <c r="ZW189" s="9"/>
      <c r="ZX189" s="9"/>
      <c r="ZY189" s="9"/>
      <c r="ZZ189" s="9"/>
      <c r="AAA189" s="9"/>
      <c r="AAB189" s="9"/>
      <c r="AAC189" s="9"/>
      <c r="AAD189" s="9"/>
      <c r="AAE189" s="9"/>
      <c r="AAF189" s="9"/>
      <c r="AAG189" s="9"/>
      <c r="AAH189" s="9"/>
      <c r="AAI189" s="9"/>
      <c r="AAJ189" s="9"/>
      <c r="AAK189" s="9"/>
      <c r="AAL189" s="9"/>
      <c r="AAM189" s="9"/>
      <c r="AAN189" s="9"/>
      <c r="AAO189" s="9"/>
      <c r="AAP189" s="9"/>
      <c r="AAQ189" s="9"/>
      <c r="AAR189" s="9"/>
      <c r="AAS189" s="9"/>
      <c r="AAT189" s="9"/>
      <c r="AAU189" s="9"/>
      <c r="AAV189" s="9"/>
      <c r="AAW189" s="9"/>
      <c r="AAX189" s="9"/>
      <c r="AAY189" s="9"/>
      <c r="AAZ189" s="9"/>
      <c r="ABA189" s="9"/>
      <c r="ABB189" s="9"/>
      <c r="ABC189" s="9"/>
      <c r="ABD189" s="9"/>
      <c r="ABE189" s="9"/>
      <c r="ABF189" s="9"/>
      <c r="ABG189" s="9"/>
      <c r="ABH189" s="9"/>
      <c r="ABI189" s="9"/>
      <c r="ABJ189" s="9"/>
      <c r="ABK189" s="9"/>
      <c r="ABL189" s="9"/>
      <c r="ABM189" s="9"/>
      <c r="ABN189" s="9"/>
      <c r="ABO189" s="9"/>
      <c r="ABP189" s="9"/>
      <c r="ABQ189" s="9"/>
      <c r="ABR189" s="9"/>
      <c r="ABS189" s="9"/>
      <c r="ABT189" s="9"/>
      <c r="ABU189" s="9"/>
      <c r="ABV189" s="9"/>
      <c r="ABW189" s="9"/>
      <c r="ABX189" s="9"/>
      <c r="ABY189" s="9"/>
      <c r="ABZ189" s="9"/>
      <c r="ACA189" s="9"/>
      <c r="ACB189" s="9"/>
      <c r="ACC189" s="9"/>
      <c r="ACD189" s="9"/>
      <c r="ACE189" s="9"/>
      <c r="ACF189" s="9"/>
      <c r="ACG189" s="9"/>
      <c r="ACH189" s="9"/>
      <c r="ACI189" s="9"/>
      <c r="ACJ189" s="9"/>
      <c r="ACK189" s="9"/>
      <c r="ACL189" s="9"/>
      <c r="ACM189" s="9"/>
      <c r="ACN189" s="9"/>
      <c r="ACO189" s="9"/>
      <c r="ACP189" s="9"/>
      <c r="ACQ189" s="9"/>
      <c r="ACR189" s="9"/>
      <c r="ACS189" s="9"/>
      <c r="ACT189" s="9"/>
      <c r="ACU189" s="9"/>
      <c r="ACV189" s="9"/>
      <c r="ACW189" s="9"/>
      <c r="ACX189" s="9"/>
      <c r="ACY189" s="9"/>
      <c r="ACZ189" s="9"/>
      <c r="ADA189" s="9"/>
      <c r="ADB189" s="9"/>
      <c r="ADC189" s="9"/>
      <c r="ADD189" s="9"/>
      <c r="ADE189" s="9"/>
      <c r="ADF189" s="9"/>
      <c r="ADG189" s="9"/>
      <c r="ADH189" s="9"/>
      <c r="ADI189" s="9"/>
      <c r="ADJ189" s="9"/>
      <c r="ADK189" s="9"/>
      <c r="ADL189" s="9"/>
      <c r="ADM189" s="9"/>
      <c r="ADN189" s="9"/>
      <c r="ADO189" s="9"/>
      <c r="ADP189" s="9"/>
      <c r="ADQ189" s="9"/>
      <c r="ADR189" s="9"/>
      <c r="ADS189" s="9"/>
      <c r="ADT189" s="9"/>
      <c r="ADU189" s="9"/>
      <c r="ADV189" s="9"/>
      <c r="ADW189" s="9"/>
      <c r="ADX189" s="9"/>
      <c r="ADY189" s="9"/>
      <c r="ADZ189" s="9"/>
      <c r="AEA189" s="9"/>
      <c r="AEB189" s="9"/>
      <c r="AEC189" s="9"/>
      <c r="AED189" s="9"/>
      <c r="AEE189" s="9"/>
      <c r="AEF189" s="9"/>
      <c r="AEG189" s="9"/>
      <c r="AEH189" s="9"/>
      <c r="AEI189" s="9"/>
      <c r="AEJ189" s="9"/>
      <c r="AEK189" s="9"/>
      <c r="AEL189" s="9"/>
      <c r="AEM189" s="9"/>
      <c r="AEN189" s="9"/>
      <c r="AEO189" s="9"/>
      <c r="AEP189" s="9"/>
      <c r="AEQ189" s="9"/>
      <c r="AER189" s="9"/>
      <c r="AES189" s="9"/>
      <c r="AET189" s="9"/>
      <c r="AEU189" s="9"/>
      <c r="AEV189" s="9"/>
      <c r="AEW189" s="9"/>
      <c r="AEX189" s="9"/>
      <c r="AEY189" s="9"/>
      <c r="AEZ189" s="9"/>
      <c r="AFA189" s="9"/>
      <c r="AFB189" s="9"/>
      <c r="AFC189" s="9"/>
      <c r="AFD189" s="9"/>
      <c r="AFE189" s="9"/>
      <c r="AFF189" s="9"/>
      <c r="AFG189" s="9"/>
      <c r="AFH189" s="9"/>
      <c r="AFI189" s="9"/>
      <c r="AFJ189" s="9"/>
      <c r="AFK189" s="9"/>
      <c r="AFL189" s="9"/>
      <c r="AFM189" s="9"/>
      <c r="AFN189" s="9"/>
      <c r="AFO189" s="9"/>
      <c r="AFP189" s="9"/>
      <c r="AFQ189" s="9"/>
      <c r="AFR189" s="9"/>
      <c r="AFS189" s="9"/>
      <c r="AFT189" s="9"/>
      <c r="AFU189" s="9"/>
      <c r="AFV189" s="9"/>
      <c r="AFW189" s="9"/>
      <c r="AFX189" s="9"/>
      <c r="AFY189" s="9"/>
      <c r="AFZ189" s="9"/>
      <c r="AGA189" s="9"/>
      <c r="AGB189" s="9"/>
      <c r="AGC189" s="9"/>
      <c r="AGD189" s="9"/>
      <c r="AGE189" s="9"/>
      <c r="AGF189" s="9"/>
      <c r="AGG189" s="9"/>
      <c r="AGH189" s="9"/>
      <c r="AGI189" s="9"/>
      <c r="AGJ189" s="9"/>
      <c r="AGK189" s="9"/>
      <c r="AGL189" s="9"/>
      <c r="AGM189" s="9"/>
      <c r="AGN189" s="9"/>
      <c r="AGO189" s="9"/>
      <c r="AGP189" s="9"/>
      <c r="AGQ189" s="9"/>
      <c r="AGR189" s="9"/>
      <c r="AGS189" s="9"/>
      <c r="AGT189" s="9"/>
      <c r="AGU189" s="9"/>
      <c r="AGV189" s="9"/>
      <c r="AGW189" s="9"/>
      <c r="AGX189" s="9"/>
      <c r="AGY189" s="9"/>
      <c r="AGZ189" s="9"/>
      <c r="AHA189" s="9"/>
      <c r="AHB189" s="9"/>
      <c r="AHC189" s="9"/>
      <c r="AHD189" s="9"/>
      <c r="AHE189" s="9"/>
      <c r="AHF189" s="9"/>
      <c r="AHG189" s="9"/>
      <c r="AHH189" s="9"/>
      <c r="AHI189" s="9"/>
      <c r="AHJ189" s="9"/>
      <c r="AHK189" s="9"/>
      <c r="AHL189" s="9"/>
      <c r="AHM189" s="9"/>
      <c r="AHN189" s="9"/>
      <c r="AHO189" s="9"/>
      <c r="AHP189" s="9"/>
      <c r="AHQ189" s="9"/>
      <c r="AHR189" s="9"/>
      <c r="AHS189" s="9"/>
      <c r="AHT189" s="9"/>
      <c r="AHU189" s="9"/>
      <c r="AHV189" s="9"/>
      <c r="AHW189" s="9"/>
      <c r="AHX189" s="9"/>
      <c r="AHY189" s="9"/>
      <c r="AHZ189" s="9"/>
      <c r="AIA189" s="9"/>
      <c r="AIB189" s="9"/>
      <c r="AIC189" s="9"/>
      <c r="AID189" s="9"/>
      <c r="AIE189" s="9"/>
      <c r="AIF189" s="9"/>
      <c r="AIG189" s="9"/>
      <c r="AIH189" s="9"/>
      <c r="AII189" s="9"/>
      <c r="AIJ189" s="9"/>
      <c r="AIK189" s="9"/>
      <c r="AIL189" s="9"/>
      <c r="AIM189" s="9"/>
      <c r="AIN189" s="9"/>
      <c r="AIO189" s="9"/>
      <c r="AIP189" s="9"/>
      <c r="AIQ189" s="9"/>
      <c r="AIR189" s="9"/>
      <c r="AIS189" s="9"/>
      <c r="AIT189" s="9"/>
      <c r="AIU189" s="9"/>
      <c r="AIV189" s="9"/>
      <c r="AIW189" s="9"/>
      <c r="AIX189" s="9"/>
      <c r="AIY189" s="9"/>
      <c r="AIZ189" s="9"/>
      <c r="AJA189" s="9"/>
      <c r="AJB189" s="9"/>
      <c r="AJC189" s="9"/>
      <c r="AJD189" s="9"/>
      <c r="AJE189" s="9"/>
      <c r="AJF189" s="9"/>
      <c r="AJG189" s="9"/>
      <c r="AJH189" s="9"/>
      <c r="AJI189" s="9"/>
      <c r="AJJ189" s="9"/>
      <c r="AJK189" s="9"/>
      <c r="AJL189" s="9"/>
      <c r="AJM189" s="9"/>
      <c r="AJN189" s="9"/>
      <c r="AJO189" s="9"/>
      <c r="AJP189" s="9"/>
      <c r="AJQ189" s="9"/>
      <c r="AJR189" s="9"/>
      <c r="AJS189" s="9"/>
      <c r="AJT189" s="9"/>
      <c r="AJU189" s="9"/>
      <c r="AJV189" s="9"/>
      <c r="AJW189" s="9"/>
      <c r="AJX189" s="9"/>
      <c r="AJY189" s="9"/>
      <c r="AJZ189" s="9"/>
      <c r="AKA189" s="9"/>
      <c r="AKB189" s="9"/>
      <c r="AKC189" s="9"/>
      <c r="AKD189" s="9"/>
      <c r="AKE189" s="9"/>
      <c r="AKF189" s="9"/>
      <c r="AKG189" s="9"/>
      <c r="AKH189" s="9"/>
      <c r="AKI189" s="9"/>
      <c r="AKJ189" s="9"/>
      <c r="AKK189" s="9"/>
      <c r="AKL189" s="9"/>
      <c r="AKM189" s="9"/>
      <c r="AKN189" s="9"/>
      <c r="AKO189" s="9"/>
      <c r="AKP189" s="9"/>
      <c r="AKQ189" s="9"/>
      <c r="AKR189" s="9"/>
      <c r="AKS189" s="9"/>
      <c r="AKT189" s="9"/>
      <c r="AKU189" s="9"/>
      <c r="AKV189" s="9"/>
      <c r="AKW189" s="9"/>
      <c r="AKX189" s="9"/>
      <c r="AKY189" s="9"/>
      <c r="AKZ189" s="9"/>
      <c r="ALA189" s="9"/>
      <c r="ALB189" s="9"/>
      <c r="ALC189" s="9"/>
      <c r="ALD189" s="9"/>
      <c r="ALE189" s="9"/>
      <c r="ALF189" s="9"/>
      <c r="ALG189" s="9"/>
      <c r="ALH189" s="9"/>
      <c r="ALI189" s="9"/>
      <c r="ALJ189" s="9"/>
      <c r="ALK189" s="9"/>
      <c r="ALL189" s="9"/>
      <c r="ALM189" s="9"/>
      <c r="ALN189" s="9"/>
      <c r="ALO189" s="9"/>
      <c r="ALP189" s="9"/>
      <c r="ALQ189" s="9"/>
      <c r="ALR189" s="9"/>
      <c r="ALS189" s="9"/>
      <c r="ALT189" s="9"/>
      <c r="ALU189" s="9"/>
      <c r="ALV189" s="9"/>
      <c r="ALW189" s="9"/>
      <c r="ALX189" s="9"/>
      <c r="ALY189" s="9"/>
      <c r="ALZ189" s="9"/>
      <c r="AMA189" s="9"/>
      <c r="AMB189" s="9"/>
      <c r="AMC189" s="9"/>
      <c r="AMD189" s="9"/>
      <c r="AME189" s="9"/>
      <c r="AMF189" s="9"/>
      <c r="AMG189" s="9"/>
      <c r="AMH189" s="9"/>
    </row>
    <row r="190" spans="1:1022" s="5" customFormat="1" x14ac:dyDescent="0.25">
      <c r="A190" s="9"/>
      <c r="B190" s="9"/>
      <c r="C190" s="32"/>
      <c r="D190" s="9"/>
      <c r="E190" s="25">
        <v>4</v>
      </c>
      <c r="F190" s="42" t="s">
        <v>41</v>
      </c>
      <c r="G190" s="2">
        <v>1486</v>
      </c>
      <c r="H190" s="55"/>
      <c r="I190" s="54"/>
      <c r="J190" s="54"/>
      <c r="M190" s="54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  <c r="IX190" s="9"/>
      <c r="IY190" s="9"/>
      <c r="IZ190" s="9"/>
      <c r="JA190" s="9"/>
      <c r="JB190" s="9"/>
      <c r="JC190" s="9"/>
      <c r="JD190" s="9"/>
      <c r="JE190" s="9"/>
      <c r="JF190" s="9"/>
      <c r="JG190" s="9"/>
      <c r="JH190" s="9"/>
      <c r="JI190" s="9"/>
      <c r="JJ190" s="9"/>
      <c r="JK190" s="9"/>
      <c r="JL190" s="9"/>
      <c r="JM190" s="9"/>
      <c r="JN190" s="9"/>
      <c r="JO190" s="9"/>
      <c r="JP190" s="9"/>
      <c r="JQ190" s="9"/>
      <c r="JR190" s="9"/>
      <c r="JS190" s="9"/>
      <c r="JT190" s="9"/>
      <c r="JU190" s="9"/>
      <c r="JV190" s="9"/>
      <c r="JW190" s="9"/>
      <c r="JX190" s="9"/>
      <c r="JY190" s="9"/>
      <c r="JZ190" s="9"/>
      <c r="KA190" s="9"/>
      <c r="KB190" s="9"/>
      <c r="KC190" s="9"/>
      <c r="KD190" s="9"/>
      <c r="KE190" s="9"/>
      <c r="KF190" s="9"/>
      <c r="KG190" s="9"/>
      <c r="KH190" s="9"/>
      <c r="KI190" s="9"/>
      <c r="KJ190" s="9"/>
      <c r="KK190" s="9"/>
      <c r="KL190" s="9"/>
      <c r="KM190" s="9"/>
      <c r="KN190" s="9"/>
      <c r="KO190" s="9"/>
      <c r="KP190" s="9"/>
      <c r="KQ190" s="9"/>
      <c r="KR190" s="9"/>
      <c r="KS190" s="9"/>
      <c r="KT190" s="9"/>
      <c r="KU190" s="9"/>
      <c r="KV190" s="9"/>
      <c r="KW190" s="9"/>
      <c r="KX190" s="9"/>
      <c r="KY190" s="9"/>
      <c r="KZ190" s="9"/>
      <c r="LA190" s="9"/>
      <c r="LB190" s="9"/>
      <c r="LC190" s="9"/>
      <c r="LD190" s="9"/>
      <c r="LE190" s="9"/>
      <c r="LF190" s="9"/>
      <c r="LG190" s="9"/>
      <c r="LH190" s="9"/>
      <c r="LI190" s="9"/>
      <c r="LJ190" s="9"/>
      <c r="LK190" s="9"/>
      <c r="LL190" s="9"/>
      <c r="LM190" s="9"/>
      <c r="LN190" s="9"/>
      <c r="LO190" s="9"/>
      <c r="LP190" s="9"/>
      <c r="LQ190" s="9"/>
      <c r="LR190" s="9"/>
      <c r="LS190" s="9"/>
      <c r="LT190" s="9"/>
      <c r="LU190" s="9"/>
      <c r="LV190" s="9"/>
      <c r="LW190" s="9"/>
      <c r="LX190" s="9"/>
      <c r="LY190" s="9"/>
      <c r="LZ190" s="9"/>
      <c r="MA190" s="9"/>
      <c r="MB190" s="9"/>
      <c r="MC190" s="9"/>
      <c r="MD190" s="9"/>
      <c r="ME190" s="9"/>
      <c r="MF190" s="9"/>
      <c r="MG190" s="9"/>
      <c r="MH190" s="9"/>
      <c r="MI190" s="9"/>
      <c r="MJ190" s="9"/>
      <c r="MK190" s="9"/>
      <c r="ML190" s="9"/>
      <c r="MM190" s="9"/>
      <c r="MN190" s="9"/>
      <c r="MO190" s="9"/>
      <c r="MP190" s="9"/>
      <c r="MQ190" s="9"/>
      <c r="MR190" s="9"/>
      <c r="MS190" s="9"/>
      <c r="MT190" s="9"/>
      <c r="MU190" s="9"/>
      <c r="MV190" s="9"/>
      <c r="MW190" s="9"/>
      <c r="MX190" s="9"/>
      <c r="MY190" s="9"/>
      <c r="MZ190" s="9"/>
      <c r="NA190" s="9"/>
      <c r="NB190" s="9"/>
      <c r="NC190" s="9"/>
      <c r="ND190" s="9"/>
      <c r="NE190" s="9"/>
      <c r="NF190" s="9"/>
      <c r="NG190" s="9"/>
      <c r="NH190" s="9"/>
      <c r="NI190" s="9"/>
      <c r="NJ190" s="9"/>
      <c r="NK190" s="9"/>
      <c r="NL190" s="9"/>
      <c r="NM190" s="9"/>
      <c r="NN190" s="9"/>
      <c r="NO190" s="9"/>
      <c r="NP190" s="9"/>
      <c r="NQ190" s="9"/>
      <c r="NR190" s="9"/>
      <c r="NS190" s="9"/>
      <c r="NT190" s="9"/>
      <c r="NU190" s="9"/>
      <c r="NV190" s="9"/>
      <c r="NW190" s="9"/>
      <c r="NX190" s="9"/>
      <c r="NY190" s="9"/>
      <c r="NZ190" s="9"/>
      <c r="OA190" s="9"/>
      <c r="OB190" s="9"/>
      <c r="OC190" s="9"/>
      <c r="OD190" s="9"/>
      <c r="OE190" s="9"/>
      <c r="OF190" s="9"/>
      <c r="OG190" s="9"/>
      <c r="OH190" s="9"/>
      <c r="OI190" s="9"/>
      <c r="OJ190" s="9"/>
      <c r="OK190" s="9"/>
      <c r="OL190" s="9"/>
      <c r="OM190" s="9"/>
      <c r="ON190" s="9"/>
      <c r="OO190" s="9"/>
      <c r="OP190" s="9"/>
      <c r="OQ190" s="9"/>
      <c r="OR190" s="9"/>
      <c r="OS190" s="9"/>
      <c r="OT190" s="9"/>
      <c r="OU190" s="9"/>
      <c r="OV190" s="9"/>
      <c r="OW190" s="9"/>
      <c r="OX190" s="9"/>
      <c r="OY190" s="9"/>
      <c r="OZ190" s="9"/>
      <c r="PA190" s="9"/>
      <c r="PB190" s="9"/>
      <c r="PC190" s="9"/>
      <c r="PD190" s="9"/>
      <c r="PE190" s="9"/>
      <c r="PF190" s="9"/>
      <c r="PG190" s="9"/>
      <c r="PH190" s="9"/>
      <c r="PI190" s="9"/>
      <c r="PJ190" s="9"/>
      <c r="PK190" s="9"/>
      <c r="PL190" s="9"/>
      <c r="PM190" s="9"/>
      <c r="PN190" s="9"/>
      <c r="PO190" s="9"/>
      <c r="PP190" s="9"/>
      <c r="PQ190" s="9"/>
      <c r="PR190" s="9"/>
      <c r="PS190" s="9"/>
      <c r="PT190" s="9"/>
      <c r="PU190" s="9"/>
      <c r="PV190" s="9"/>
      <c r="PW190" s="9"/>
      <c r="PX190" s="9"/>
      <c r="PY190" s="9"/>
      <c r="PZ190" s="9"/>
      <c r="QA190" s="9"/>
      <c r="QB190" s="9"/>
      <c r="QC190" s="9"/>
      <c r="QD190" s="9"/>
      <c r="QE190" s="9"/>
      <c r="QF190" s="9"/>
      <c r="QG190" s="9"/>
      <c r="QH190" s="9"/>
      <c r="QI190" s="9"/>
      <c r="QJ190" s="9"/>
      <c r="QK190" s="9"/>
      <c r="QL190" s="9"/>
      <c r="QM190" s="9"/>
      <c r="QN190" s="9"/>
      <c r="QO190" s="9"/>
      <c r="QP190" s="9"/>
      <c r="QQ190" s="9"/>
      <c r="QR190" s="9"/>
      <c r="QS190" s="9"/>
      <c r="QT190" s="9"/>
      <c r="QU190" s="9"/>
      <c r="QV190" s="9"/>
      <c r="QW190" s="9"/>
      <c r="QX190" s="9"/>
      <c r="QY190" s="9"/>
      <c r="QZ190" s="9"/>
      <c r="RA190" s="9"/>
      <c r="RB190" s="9"/>
      <c r="RC190" s="9"/>
      <c r="RD190" s="9"/>
      <c r="RE190" s="9"/>
      <c r="RF190" s="9"/>
      <c r="RG190" s="9"/>
      <c r="RH190" s="9"/>
      <c r="RI190" s="9"/>
      <c r="RJ190" s="9"/>
      <c r="RK190" s="9"/>
      <c r="RL190" s="9"/>
      <c r="RM190" s="9"/>
      <c r="RN190" s="9"/>
      <c r="RO190" s="9"/>
      <c r="RP190" s="9"/>
      <c r="RQ190" s="9"/>
      <c r="RR190" s="9"/>
      <c r="RS190" s="9"/>
      <c r="RT190" s="9"/>
      <c r="RU190" s="9"/>
      <c r="RV190" s="9"/>
      <c r="RW190" s="9"/>
      <c r="RX190" s="9"/>
      <c r="RY190" s="9"/>
      <c r="RZ190" s="9"/>
      <c r="SA190" s="9"/>
      <c r="SB190" s="9"/>
      <c r="SC190" s="9"/>
      <c r="SD190" s="9"/>
      <c r="SE190" s="9"/>
      <c r="SF190" s="9"/>
      <c r="SG190" s="9"/>
      <c r="SH190" s="9"/>
      <c r="SI190" s="9"/>
      <c r="SJ190" s="9"/>
      <c r="SK190" s="9"/>
      <c r="SL190" s="9"/>
      <c r="SM190" s="9"/>
      <c r="SN190" s="9"/>
      <c r="SO190" s="9"/>
      <c r="SP190" s="9"/>
      <c r="SQ190" s="9"/>
      <c r="SR190" s="9"/>
      <c r="SS190" s="9"/>
      <c r="ST190" s="9"/>
      <c r="SU190" s="9"/>
      <c r="SV190" s="9"/>
      <c r="SW190" s="9"/>
      <c r="SX190" s="9"/>
      <c r="SY190" s="9"/>
      <c r="SZ190" s="9"/>
      <c r="TA190" s="9"/>
      <c r="TB190" s="9"/>
      <c r="TC190" s="9"/>
      <c r="TD190" s="9"/>
      <c r="TE190" s="9"/>
      <c r="TF190" s="9"/>
      <c r="TG190" s="9"/>
      <c r="TH190" s="9"/>
      <c r="TI190" s="9"/>
      <c r="TJ190" s="9"/>
      <c r="TK190" s="9"/>
      <c r="TL190" s="9"/>
      <c r="TM190" s="9"/>
      <c r="TN190" s="9"/>
      <c r="TO190" s="9"/>
      <c r="TP190" s="9"/>
      <c r="TQ190" s="9"/>
      <c r="TR190" s="9"/>
      <c r="TS190" s="9"/>
      <c r="TT190" s="9"/>
      <c r="TU190" s="9"/>
      <c r="TV190" s="9"/>
      <c r="TW190" s="9"/>
      <c r="TX190" s="9"/>
      <c r="TY190" s="9"/>
      <c r="TZ190" s="9"/>
      <c r="UA190" s="9"/>
      <c r="UB190" s="9"/>
      <c r="UC190" s="9"/>
      <c r="UD190" s="9"/>
      <c r="UE190" s="9"/>
      <c r="UF190" s="9"/>
      <c r="UG190" s="9"/>
      <c r="UH190" s="9"/>
      <c r="UI190" s="9"/>
      <c r="UJ190" s="9"/>
      <c r="UK190" s="9"/>
      <c r="UL190" s="9"/>
      <c r="UM190" s="9"/>
      <c r="UN190" s="9"/>
      <c r="UO190" s="9"/>
      <c r="UP190" s="9"/>
      <c r="UQ190" s="9"/>
      <c r="UR190" s="9"/>
      <c r="US190" s="9"/>
      <c r="UT190" s="9"/>
      <c r="UU190" s="9"/>
      <c r="UV190" s="9"/>
      <c r="UW190" s="9"/>
      <c r="UX190" s="9"/>
      <c r="UY190" s="9"/>
      <c r="UZ190" s="9"/>
      <c r="VA190" s="9"/>
      <c r="VB190" s="9"/>
      <c r="VC190" s="9"/>
      <c r="VD190" s="9"/>
      <c r="VE190" s="9"/>
      <c r="VF190" s="9"/>
      <c r="VG190" s="9"/>
      <c r="VH190" s="9"/>
      <c r="VI190" s="9"/>
      <c r="VJ190" s="9"/>
      <c r="VK190" s="9"/>
      <c r="VL190" s="9"/>
      <c r="VM190" s="9"/>
      <c r="VN190" s="9"/>
      <c r="VO190" s="9"/>
      <c r="VP190" s="9"/>
      <c r="VQ190" s="9"/>
      <c r="VR190" s="9"/>
      <c r="VS190" s="9"/>
      <c r="VT190" s="9"/>
      <c r="VU190" s="9"/>
      <c r="VV190" s="9"/>
      <c r="VW190" s="9"/>
      <c r="VX190" s="9"/>
      <c r="VY190" s="9"/>
      <c r="VZ190" s="9"/>
      <c r="WA190" s="9"/>
      <c r="WB190" s="9"/>
      <c r="WC190" s="9"/>
      <c r="WD190" s="9"/>
      <c r="WE190" s="9"/>
      <c r="WF190" s="9"/>
      <c r="WG190" s="9"/>
      <c r="WH190" s="9"/>
      <c r="WI190" s="9"/>
      <c r="WJ190" s="9"/>
      <c r="WK190" s="9"/>
      <c r="WL190" s="9"/>
      <c r="WM190" s="9"/>
      <c r="WN190" s="9"/>
      <c r="WO190" s="9"/>
      <c r="WP190" s="9"/>
      <c r="WQ190" s="9"/>
      <c r="WR190" s="9"/>
      <c r="WS190" s="9"/>
      <c r="WT190" s="9"/>
      <c r="WU190" s="9"/>
      <c r="WV190" s="9"/>
      <c r="WW190" s="9"/>
      <c r="WX190" s="9"/>
      <c r="WY190" s="9"/>
      <c r="WZ190" s="9"/>
      <c r="XA190" s="9"/>
      <c r="XB190" s="9"/>
      <c r="XC190" s="9"/>
      <c r="XD190" s="9"/>
      <c r="XE190" s="9"/>
      <c r="XF190" s="9"/>
      <c r="XG190" s="9"/>
      <c r="XH190" s="9"/>
      <c r="XI190" s="9"/>
      <c r="XJ190" s="9"/>
      <c r="XK190" s="9"/>
      <c r="XL190" s="9"/>
      <c r="XM190" s="9"/>
      <c r="XN190" s="9"/>
      <c r="XO190" s="9"/>
      <c r="XP190" s="9"/>
      <c r="XQ190" s="9"/>
      <c r="XR190" s="9"/>
      <c r="XS190" s="9"/>
      <c r="XT190" s="9"/>
      <c r="XU190" s="9"/>
      <c r="XV190" s="9"/>
      <c r="XW190" s="9"/>
      <c r="XX190" s="9"/>
      <c r="XY190" s="9"/>
      <c r="XZ190" s="9"/>
      <c r="YA190" s="9"/>
      <c r="YB190" s="9"/>
      <c r="YC190" s="9"/>
      <c r="YD190" s="9"/>
      <c r="YE190" s="9"/>
      <c r="YF190" s="9"/>
      <c r="YG190" s="9"/>
      <c r="YH190" s="9"/>
      <c r="YI190" s="9"/>
      <c r="YJ190" s="9"/>
      <c r="YK190" s="9"/>
      <c r="YL190" s="9"/>
      <c r="YM190" s="9"/>
      <c r="YN190" s="9"/>
      <c r="YO190" s="9"/>
      <c r="YP190" s="9"/>
      <c r="YQ190" s="9"/>
      <c r="YR190" s="9"/>
      <c r="YS190" s="9"/>
      <c r="YT190" s="9"/>
      <c r="YU190" s="9"/>
      <c r="YV190" s="9"/>
      <c r="YW190" s="9"/>
      <c r="YX190" s="9"/>
      <c r="YY190" s="9"/>
      <c r="YZ190" s="9"/>
      <c r="ZA190" s="9"/>
      <c r="ZB190" s="9"/>
      <c r="ZC190" s="9"/>
      <c r="ZD190" s="9"/>
      <c r="ZE190" s="9"/>
      <c r="ZF190" s="9"/>
      <c r="ZG190" s="9"/>
      <c r="ZH190" s="9"/>
      <c r="ZI190" s="9"/>
      <c r="ZJ190" s="9"/>
      <c r="ZK190" s="9"/>
      <c r="ZL190" s="9"/>
      <c r="ZM190" s="9"/>
      <c r="ZN190" s="9"/>
      <c r="ZO190" s="9"/>
      <c r="ZP190" s="9"/>
      <c r="ZQ190" s="9"/>
      <c r="ZR190" s="9"/>
      <c r="ZS190" s="9"/>
      <c r="ZT190" s="9"/>
      <c r="ZU190" s="9"/>
      <c r="ZV190" s="9"/>
      <c r="ZW190" s="9"/>
      <c r="ZX190" s="9"/>
      <c r="ZY190" s="9"/>
      <c r="ZZ190" s="9"/>
      <c r="AAA190" s="9"/>
      <c r="AAB190" s="9"/>
      <c r="AAC190" s="9"/>
      <c r="AAD190" s="9"/>
      <c r="AAE190" s="9"/>
      <c r="AAF190" s="9"/>
      <c r="AAG190" s="9"/>
      <c r="AAH190" s="9"/>
      <c r="AAI190" s="9"/>
      <c r="AAJ190" s="9"/>
      <c r="AAK190" s="9"/>
      <c r="AAL190" s="9"/>
      <c r="AAM190" s="9"/>
      <c r="AAN190" s="9"/>
      <c r="AAO190" s="9"/>
      <c r="AAP190" s="9"/>
      <c r="AAQ190" s="9"/>
      <c r="AAR190" s="9"/>
      <c r="AAS190" s="9"/>
      <c r="AAT190" s="9"/>
      <c r="AAU190" s="9"/>
      <c r="AAV190" s="9"/>
      <c r="AAW190" s="9"/>
      <c r="AAX190" s="9"/>
      <c r="AAY190" s="9"/>
      <c r="AAZ190" s="9"/>
      <c r="ABA190" s="9"/>
      <c r="ABB190" s="9"/>
      <c r="ABC190" s="9"/>
      <c r="ABD190" s="9"/>
      <c r="ABE190" s="9"/>
      <c r="ABF190" s="9"/>
      <c r="ABG190" s="9"/>
      <c r="ABH190" s="9"/>
      <c r="ABI190" s="9"/>
      <c r="ABJ190" s="9"/>
      <c r="ABK190" s="9"/>
      <c r="ABL190" s="9"/>
      <c r="ABM190" s="9"/>
      <c r="ABN190" s="9"/>
      <c r="ABO190" s="9"/>
      <c r="ABP190" s="9"/>
      <c r="ABQ190" s="9"/>
      <c r="ABR190" s="9"/>
      <c r="ABS190" s="9"/>
      <c r="ABT190" s="9"/>
      <c r="ABU190" s="9"/>
      <c r="ABV190" s="9"/>
      <c r="ABW190" s="9"/>
      <c r="ABX190" s="9"/>
      <c r="ABY190" s="9"/>
      <c r="ABZ190" s="9"/>
      <c r="ACA190" s="9"/>
      <c r="ACB190" s="9"/>
      <c r="ACC190" s="9"/>
      <c r="ACD190" s="9"/>
      <c r="ACE190" s="9"/>
      <c r="ACF190" s="9"/>
      <c r="ACG190" s="9"/>
      <c r="ACH190" s="9"/>
      <c r="ACI190" s="9"/>
      <c r="ACJ190" s="9"/>
      <c r="ACK190" s="9"/>
      <c r="ACL190" s="9"/>
      <c r="ACM190" s="9"/>
      <c r="ACN190" s="9"/>
      <c r="ACO190" s="9"/>
      <c r="ACP190" s="9"/>
      <c r="ACQ190" s="9"/>
      <c r="ACR190" s="9"/>
      <c r="ACS190" s="9"/>
      <c r="ACT190" s="9"/>
      <c r="ACU190" s="9"/>
      <c r="ACV190" s="9"/>
      <c r="ACW190" s="9"/>
      <c r="ACX190" s="9"/>
      <c r="ACY190" s="9"/>
      <c r="ACZ190" s="9"/>
      <c r="ADA190" s="9"/>
      <c r="ADB190" s="9"/>
      <c r="ADC190" s="9"/>
      <c r="ADD190" s="9"/>
      <c r="ADE190" s="9"/>
      <c r="ADF190" s="9"/>
      <c r="ADG190" s="9"/>
      <c r="ADH190" s="9"/>
      <c r="ADI190" s="9"/>
      <c r="ADJ190" s="9"/>
      <c r="ADK190" s="9"/>
      <c r="ADL190" s="9"/>
      <c r="ADM190" s="9"/>
      <c r="ADN190" s="9"/>
      <c r="ADO190" s="9"/>
      <c r="ADP190" s="9"/>
      <c r="ADQ190" s="9"/>
      <c r="ADR190" s="9"/>
      <c r="ADS190" s="9"/>
      <c r="ADT190" s="9"/>
      <c r="ADU190" s="9"/>
      <c r="ADV190" s="9"/>
      <c r="ADW190" s="9"/>
      <c r="ADX190" s="9"/>
      <c r="ADY190" s="9"/>
      <c r="ADZ190" s="9"/>
      <c r="AEA190" s="9"/>
      <c r="AEB190" s="9"/>
      <c r="AEC190" s="9"/>
      <c r="AED190" s="9"/>
      <c r="AEE190" s="9"/>
      <c r="AEF190" s="9"/>
      <c r="AEG190" s="9"/>
      <c r="AEH190" s="9"/>
      <c r="AEI190" s="9"/>
      <c r="AEJ190" s="9"/>
      <c r="AEK190" s="9"/>
      <c r="AEL190" s="9"/>
      <c r="AEM190" s="9"/>
      <c r="AEN190" s="9"/>
      <c r="AEO190" s="9"/>
      <c r="AEP190" s="9"/>
      <c r="AEQ190" s="9"/>
      <c r="AER190" s="9"/>
      <c r="AES190" s="9"/>
      <c r="AET190" s="9"/>
      <c r="AEU190" s="9"/>
      <c r="AEV190" s="9"/>
      <c r="AEW190" s="9"/>
      <c r="AEX190" s="9"/>
      <c r="AEY190" s="9"/>
      <c r="AEZ190" s="9"/>
      <c r="AFA190" s="9"/>
      <c r="AFB190" s="9"/>
      <c r="AFC190" s="9"/>
      <c r="AFD190" s="9"/>
      <c r="AFE190" s="9"/>
      <c r="AFF190" s="9"/>
      <c r="AFG190" s="9"/>
      <c r="AFH190" s="9"/>
      <c r="AFI190" s="9"/>
      <c r="AFJ190" s="9"/>
      <c r="AFK190" s="9"/>
      <c r="AFL190" s="9"/>
      <c r="AFM190" s="9"/>
      <c r="AFN190" s="9"/>
      <c r="AFO190" s="9"/>
      <c r="AFP190" s="9"/>
      <c r="AFQ190" s="9"/>
      <c r="AFR190" s="9"/>
      <c r="AFS190" s="9"/>
      <c r="AFT190" s="9"/>
      <c r="AFU190" s="9"/>
      <c r="AFV190" s="9"/>
      <c r="AFW190" s="9"/>
      <c r="AFX190" s="9"/>
      <c r="AFY190" s="9"/>
      <c r="AFZ190" s="9"/>
      <c r="AGA190" s="9"/>
      <c r="AGB190" s="9"/>
      <c r="AGC190" s="9"/>
      <c r="AGD190" s="9"/>
      <c r="AGE190" s="9"/>
      <c r="AGF190" s="9"/>
      <c r="AGG190" s="9"/>
      <c r="AGH190" s="9"/>
      <c r="AGI190" s="9"/>
      <c r="AGJ190" s="9"/>
      <c r="AGK190" s="9"/>
      <c r="AGL190" s="9"/>
      <c r="AGM190" s="9"/>
      <c r="AGN190" s="9"/>
      <c r="AGO190" s="9"/>
      <c r="AGP190" s="9"/>
      <c r="AGQ190" s="9"/>
      <c r="AGR190" s="9"/>
      <c r="AGS190" s="9"/>
      <c r="AGT190" s="9"/>
      <c r="AGU190" s="9"/>
      <c r="AGV190" s="9"/>
      <c r="AGW190" s="9"/>
      <c r="AGX190" s="9"/>
      <c r="AGY190" s="9"/>
      <c r="AGZ190" s="9"/>
      <c r="AHA190" s="9"/>
      <c r="AHB190" s="9"/>
      <c r="AHC190" s="9"/>
      <c r="AHD190" s="9"/>
      <c r="AHE190" s="9"/>
      <c r="AHF190" s="9"/>
      <c r="AHG190" s="9"/>
      <c r="AHH190" s="9"/>
      <c r="AHI190" s="9"/>
      <c r="AHJ190" s="9"/>
      <c r="AHK190" s="9"/>
      <c r="AHL190" s="9"/>
      <c r="AHM190" s="9"/>
      <c r="AHN190" s="9"/>
      <c r="AHO190" s="9"/>
      <c r="AHP190" s="9"/>
      <c r="AHQ190" s="9"/>
      <c r="AHR190" s="9"/>
      <c r="AHS190" s="9"/>
      <c r="AHT190" s="9"/>
      <c r="AHU190" s="9"/>
      <c r="AHV190" s="9"/>
      <c r="AHW190" s="9"/>
      <c r="AHX190" s="9"/>
      <c r="AHY190" s="9"/>
      <c r="AHZ190" s="9"/>
      <c r="AIA190" s="9"/>
      <c r="AIB190" s="9"/>
      <c r="AIC190" s="9"/>
      <c r="AID190" s="9"/>
      <c r="AIE190" s="9"/>
      <c r="AIF190" s="9"/>
      <c r="AIG190" s="9"/>
      <c r="AIH190" s="9"/>
      <c r="AII190" s="9"/>
      <c r="AIJ190" s="9"/>
      <c r="AIK190" s="9"/>
      <c r="AIL190" s="9"/>
      <c r="AIM190" s="9"/>
      <c r="AIN190" s="9"/>
      <c r="AIO190" s="9"/>
      <c r="AIP190" s="9"/>
      <c r="AIQ190" s="9"/>
      <c r="AIR190" s="9"/>
      <c r="AIS190" s="9"/>
      <c r="AIT190" s="9"/>
      <c r="AIU190" s="9"/>
      <c r="AIV190" s="9"/>
      <c r="AIW190" s="9"/>
      <c r="AIX190" s="9"/>
      <c r="AIY190" s="9"/>
      <c r="AIZ190" s="9"/>
      <c r="AJA190" s="9"/>
      <c r="AJB190" s="9"/>
      <c r="AJC190" s="9"/>
      <c r="AJD190" s="9"/>
      <c r="AJE190" s="9"/>
      <c r="AJF190" s="9"/>
      <c r="AJG190" s="9"/>
      <c r="AJH190" s="9"/>
      <c r="AJI190" s="9"/>
      <c r="AJJ190" s="9"/>
      <c r="AJK190" s="9"/>
      <c r="AJL190" s="9"/>
      <c r="AJM190" s="9"/>
      <c r="AJN190" s="9"/>
      <c r="AJO190" s="9"/>
      <c r="AJP190" s="9"/>
      <c r="AJQ190" s="9"/>
      <c r="AJR190" s="9"/>
      <c r="AJS190" s="9"/>
      <c r="AJT190" s="9"/>
      <c r="AJU190" s="9"/>
      <c r="AJV190" s="9"/>
      <c r="AJW190" s="9"/>
      <c r="AJX190" s="9"/>
      <c r="AJY190" s="9"/>
      <c r="AJZ190" s="9"/>
      <c r="AKA190" s="9"/>
      <c r="AKB190" s="9"/>
      <c r="AKC190" s="9"/>
      <c r="AKD190" s="9"/>
      <c r="AKE190" s="9"/>
      <c r="AKF190" s="9"/>
      <c r="AKG190" s="9"/>
      <c r="AKH190" s="9"/>
      <c r="AKI190" s="9"/>
      <c r="AKJ190" s="9"/>
      <c r="AKK190" s="9"/>
      <c r="AKL190" s="9"/>
      <c r="AKM190" s="9"/>
      <c r="AKN190" s="9"/>
      <c r="AKO190" s="9"/>
      <c r="AKP190" s="9"/>
      <c r="AKQ190" s="9"/>
      <c r="AKR190" s="9"/>
      <c r="AKS190" s="9"/>
      <c r="AKT190" s="9"/>
      <c r="AKU190" s="9"/>
      <c r="AKV190" s="9"/>
      <c r="AKW190" s="9"/>
      <c r="AKX190" s="9"/>
      <c r="AKY190" s="9"/>
      <c r="AKZ190" s="9"/>
      <c r="ALA190" s="9"/>
      <c r="ALB190" s="9"/>
      <c r="ALC190" s="9"/>
      <c r="ALD190" s="9"/>
      <c r="ALE190" s="9"/>
      <c r="ALF190" s="9"/>
      <c r="ALG190" s="9"/>
      <c r="ALH190" s="9"/>
      <c r="ALI190" s="9"/>
      <c r="ALJ190" s="9"/>
      <c r="ALK190" s="9"/>
      <c r="ALL190" s="9"/>
      <c r="ALM190" s="9"/>
      <c r="ALN190" s="9"/>
      <c r="ALO190" s="9"/>
      <c r="ALP190" s="9"/>
      <c r="ALQ190" s="9"/>
      <c r="ALR190" s="9"/>
      <c r="ALS190" s="9"/>
      <c r="ALT190" s="9"/>
      <c r="ALU190" s="9"/>
      <c r="ALV190" s="9"/>
      <c r="ALW190" s="9"/>
      <c r="ALX190" s="9"/>
      <c r="ALY190" s="9"/>
      <c r="ALZ190" s="9"/>
      <c r="AMA190" s="9"/>
      <c r="AMB190" s="9"/>
      <c r="AMC190" s="9"/>
      <c r="AMD190" s="9"/>
      <c r="AME190" s="9"/>
      <c r="AMF190" s="9"/>
      <c r="AMG190" s="9"/>
      <c r="AMH190" s="9"/>
    </row>
    <row r="191" spans="1:1022" s="5" customFormat="1" x14ac:dyDescent="0.25">
      <c r="A191" s="9"/>
      <c r="B191" s="9"/>
      <c r="C191" s="32"/>
      <c r="D191" s="9"/>
      <c r="E191" s="25">
        <v>5</v>
      </c>
      <c r="F191" s="42" t="s">
        <v>190</v>
      </c>
      <c r="G191" s="2">
        <v>810</v>
      </c>
      <c r="H191" s="50"/>
      <c r="I191" s="54"/>
      <c r="J191" s="54"/>
      <c r="M191" s="54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  <c r="IW191" s="9"/>
      <c r="IX191" s="9"/>
      <c r="IY191" s="9"/>
      <c r="IZ191" s="9"/>
      <c r="JA191" s="9"/>
      <c r="JB191" s="9"/>
      <c r="JC191" s="9"/>
      <c r="JD191" s="9"/>
      <c r="JE191" s="9"/>
      <c r="JF191" s="9"/>
      <c r="JG191" s="9"/>
      <c r="JH191" s="9"/>
      <c r="JI191" s="9"/>
      <c r="JJ191" s="9"/>
      <c r="JK191" s="9"/>
      <c r="JL191" s="9"/>
      <c r="JM191" s="9"/>
      <c r="JN191" s="9"/>
      <c r="JO191" s="9"/>
      <c r="JP191" s="9"/>
      <c r="JQ191" s="9"/>
      <c r="JR191" s="9"/>
      <c r="JS191" s="9"/>
      <c r="JT191" s="9"/>
      <c r="JU191" s="9"/>
      <c r="JV191" s="9"/>
      <c r="JW191" s="9"/>
      <c r="JX191" s="9"/>
      <c r="JY191" s="9"/>
      <c r="JZ191" s="9"/>
      <c r="KA191" s="9"/>
      <c r="KB191" s="9"/>
      <c r="KC191" s="9"/>
      <c r="KD191" s="9"/>
      <c r="KE191" s="9"/>
      <c r="KF191" s="9"/>
      <c r="KG191" s="9"/>
      <c r="KH191" s="9"/>
      <c r="KI191" s="9"/>
      <c r="KJ191" s="9"/>
      <c r="KK191" s="9"/>
      <c r="KL191" s="9"/>
      <c r="KM191" s="9"/>
      <c r="KN191" s="9"/>
      <c r="KO191" s="9"/>
      <c r="KP191" s="9"/>
      <c r="KQ191" s="9"/>
      <c r="KR191" s="9"/>
      <c r="KS191" s="9"/>
      <c r="KT191" s="9"/>
      <c r="KU191" s="9"/>
      <c r="KV191" s="9"/>
      <c r="KW191" s="9"/>
      <c r="KX191" s="9"/>
      <c r="KY191" s="9"/>
      <c r="KZ191" s="9"/>
      <c r="LA191" s="9"/>
      <c r="LB191" s="9"/>
      <c r="LC191" s="9"/>
      <c r="LD191" s="9"/>
      <c r="LE191" s="9"/>
      <c r="LF191" s="9"/>
      <c r="LG191" s="9"/>
      <c r="LH191" s="9"/>
      <c r="LI191" s="9"/>
      <c r="LJ191" s="9"/>
      <c r="LK191" s="9"/>
      <c r="LL191" s="9"/>
      <c r="LM191" s="9"/>
      <c r="LN191" s="9"/>
      <c r="LO191" s="9"/>
      <c r="LP191" s="9"/>
      <c r="LQ191" s="9"/>
      <c r="LR191" s="9"/>
      <c r="LS191" s="9"/>
      <c r="LT191" s="9"/>
      <c r="LU191" s="9"/>
      <c r="LV191" s="9"/>
      <c r="LW191" s="9"/>
      <c r="LX191" s="9"/>
      <c r="LY191" s="9"/>
      <c r="LZ191" s="9"/>
      <c r="MA191" s="9"/>
      <c r="MB191" s="9"/>
      <c r="MC191" s="9"/>
      <c r="MD191" s="9"/>
      <c r="ME191" s="9"/>
      <c r="MF191" s="9"/>
      <c r="MG191" s="9"/>
      <c r="MH191" s="9"/>
      <c r="MI191" s="9"/>
      <c r="MJ191" s="9"/>
      <c r="MK191" s="9"/>
      <c r="ML191" s="9"/>
      <c r="MM191" s="9"/>
      <c r="MN191" s="9"/>
      <c r="MO191" s="9"/>
      <c r="MP191" s="9"/>
      <c r="MQ191" s="9"/>
      <c r="MR191" s="9"/>
      <c r="MS191" s="9"/>
      <c r="MT191" s="9"/>
      <c r="MU191" s="9"/>
      <c r="MV191" s="9"/>
      <c r="MW191" s="9"/>
      <c r="MX191" s="9"/>
      <c r="MY191" s="9"/>
      <c r="MZ191" s="9"/>
      <c r="NA191" s="9"/>
      <c r="NB191" s="9"/>
      <c r="NC191" s="9"/>
      <c r="ND191" s="9"/>
      <c r="NE191" s="9"/>
      <c r="NF191" s="9"/>
      <c r="NG191" s="9"/>
      <c r="NH191" s="9"/>
      <c r="NI191" s="9"/>
      <c r="NJ191" s="9"/>
      <c r="NK191" s="9"/>
      <c r="NL191" s="9"/>
      <c r="NM191" s="9"/>
      <c r="NN191" s="9"/>
      <c r="NO191" s="9"/>
      <c r="NP191" s="9"/>
      <c r="NQ191" s="9"/>
      <c r="NR191" s="9"/>
      <c r="NS191" s="9"/>
      <c r="NT191" s="9"/>
      <c r="NU191" s="9"/>
      <c r="NV191" s="9"/>
      <c r="NW191" s="9"/>
      <c r="NX191" s="9"/>
      <c r="NY191" s="9"/>
      <c r="NZ191" s="9"/>
      <c r="OA191" s="9"/>
      <c r="OB191" s="9"/>
      <c r="OC191" s="9"/>
      <c r="OD191" s="9"/>
      <c r="OE191" s="9"/>
      <c r="OF191" s="9"/>
      <c r="OG191" s="9"/>
      <c r="OH191" s="9"/>
      <c r="OI191" s="9"/>
      <c r="OJ191" s="9"/>
      <c r="OK191" s="9"/>
      <c r="OL191" s="9"/>
      <c r="OM191" s="9"/>
      <c r="ON191" s="9"/>
      <c r="OO191" s="9"/>
      <c r="OP191" s="9"/>
      <c r="OQ191" s="9"/>
      <c r="OR191" s="9"/>
      <c r="OS191" s="9"/>
      <c r="OT191" s="9"/>
      <c r="OU191" s="9"/>
      <c r="OV191" s="9"/>
      <c r="OW191" s="9"/>
      <c r="OX191" s="9"/>
      <c r="OY191" s="9"/>
      <c r="OZ191" s="9"/>
      <c r="PA191" s="9"/>
      <c r="PB191" s="9"/>
      <c r="PC191" s="9"/>
      <c r="PD191" s="9"/>
      <c r="PE191" s="9"/>
      <c r="PF191" s="9"/>
      <c r="PG191" s="9"/>
      <c r="PH191" s="9"/>
      <c r="PI191" s="9"/>
      <c r="PJ191" s="9"/>
      <c r="PK191" s="9"/>
      <c r="PL191" s="9"/>
      <c r="PM191" s="9"/>
      <c r="PN191" s="9"/>
      <c r="PO191" s="9"/>
      <c r="PP191" s="9"/>
      <c r="PQ191" s="9"/>
      <c r="PR191" s="9"/>
      <c r="PS191" s="9"/>
      <c r="PT191" s="9"/>
      <c r="PU191" s="9"/>
      <c r="PV191" s="9"/>
      <c r="PW191" s="9"/>
      <c r="PX191" s="9"/>
      <c r="PY191" s="9"/>
      <c r="PZ191" s="9"/>
      <c r="QA191" s="9"/>
      <c r="QB191" s="9"/>
      <c r="QC191" s="9"/>
      <c r="QD191" s="9"/>
      <c r="QE191" s="9"/>
      <c r="QF191" s="9"/>
      <c r="QG191" s="9"/>
      <c r="QH191" s="9"/>
      <c r="QI191" s="9"/>
      <c r="QJ191" s="9"/>
      <c r="QK191" s="9"/>
      <c r="QL191" s="9"/>
      <c r="QM191" s="9"/>
      <c r="QN191" s="9"/>
      <c r="QO191" s="9"/>
      <c r="QP191" s="9"/>
      <c r="QQ191" s="9"/>
      <c r="QR191" s="9"/>
      <c r="QS191" s="9"/>
      <c r="QT191" s="9"/>
      <c r="QU191" s="9"/>
      <c r="QV191" s="9"/>
      <c r="QW191" s="9"/>
      <c r="QX191" s="9"/>
      <c r="QY191" s="9"/>
      <c r="QZ191" s="9"/>
      <c r="RA191" s="9"/>
      <c r="RB191" s="9"/>
      <c r="RC191" s="9"/>
      <c r="RD191" s="9"/>
      <c r="RE191" s="9"/>
      <c r="RF191" s="9"/>
      <c r="RG191" s="9"/>
      <c r="RH191" s="9"/>
      <c r="RI191" s="9"/>
      <c r="RJ191" s="9"/>
      <c r="RK191" s="9"/>
      <c r="RL191" s="9"/>
      <c r="RM191" s="9"/>
      <c r="RN191" s="9"/>
      <c r="RO191" s="9"/>
      <c r="RP191" s="9"/>
      <c r="RQ191" s="9"/>
      <c r="RR191" s="9"/>
      <c r="RS191" s="9"/>
      <c r="RT191" s="9"/>
      <c r="RU191" s="9"/>
      <c r="RV191" s="9"/>
      <c r="RW191" s="9"/>
      <c r="RX191" s="9"/>
      <c r="RY191" s="9"/>
      <c r="RZ191" s="9"/>
      <c r="SA191" s="9"/>
      <c r="SB191" s="9"/>
      <c r="SC191" s="9"/>
      <c r="SD191" s="9"/>
      <c r="SE191" s="9"/>
      <c r="SF191" s="9"/>
      <c r="SG191" s="9"/>
      <c r="SH191" s="9"/>
      <c r="SI191" s="9"/>
      <c r="SJ191" s="9"/>
      <c r="SK191" s="9"/>
      <c r="SL191" s="9"/>
      <c r="SM191" s="9"/>
      <c r="SN191" s="9"/>
      <c r="SO191" s="9"/>
      <c r="SP191" s="9"/>
      <c r="SQ191" s="9"/>
      <c r="SR191" s="9"/>
      <c r="SS191" s="9"/>
      <c r="ST191" s="9"/>
      <c r="SU191" s="9"/>
      <c r="SV191" s="9"/>
      <c r="SW191" s="9"/>
      <c r="SX191" s="9"/>
      <c r="SY191" s="9"/>
      <c r="SZ191" s="9"/>
      <c r="TA191" s="9"/>
      <c r="TB191" s="9"/>
      <c r="TC191" s="9"/>
      <c r="TD191" s="9"/>
      <c r="TE191" s="9"/>
      <c r="TF191" s="9"/>
      <c r="TG191" s="9"/>
      <c r="TH191" s="9"/>
      <c r="TI191" s="9"/>
      <c r="TJ191" s="9"/>
      <c r="TK191" s="9"/>
      <c r="TL191" s="9"/>
      <c r="TM191" s="9"/>
      <c r="TN191" s="9"/>
      <c r="TO191" s="9"/>
      <c r="TP191" s="9"/>
      <c r="TQ191" s="9"/>
      <c r="TR191" s="9"/>
      <c r="TS191" s="9"/>
      <c r="TT191" s="9"/>
      <c r="TU191" s="9"/>
      <c r="TV191" s="9"/>
      <c r="TW191" s="9"/>
      <c r="TX191" s="9"/>
      <c r="TY191" s="9"/>
      <c r="TZ191" s="9"/>
      <c r="UA191" s="9"/>
      <c r="UB191" s="9"/>
      <c r="UC191" s="9"/>
      <c r="UD191" s="9"/>
      <c r="UE191" s="9"/>
      <c r="UF191" s="9"/>
      <c r="UG191" s="9"/>
      <c r="UH191" s="9"/>
      <c r="UI191" s="9"/>
      <c r="UJ191" s="9"/>
      <c r="UK191" s="9"/>
      <c r="UL191" s="9"/>
      <c r="UM191" s="9"/>
      <c r="UN191" s="9"/>
      <c r="UO191" s="9"/>
      <c r="UP191" s="9"/>
      <c r="UQ191" s="9"/>
      <c r="UR191" s="9"/>
      <c r="US191" s="9"/>
      <c r="UT191" s="9"/>
      <c r="UU191" s="9"/>
      <c r="UV191" s="9"/>
      <c r="UW191" s="9"/>
      <c r="UX191" s="9"/>
      <c r="UY191" s="9"/>
      <c r="UZ191" s="9"/>
      <c r="VA191" s="9"/>
      <c r="VB191" s="9"/>
      <c r="VC191" s="9"/>
      <c r="VD191" s="9"/>
      <c r="VE191" s="9"/>
      <c r="VF191" s="9"/>
      <c r="VG191" s="9"/>
      <c r="VH191" s="9"/>
      <c r="VI191" s="9"/>
      <c r="VJ191" s="9"/>
      <c r="VK191" s="9"/>
      <c r="VL191" s="9"/>
      <c r="VM191" s="9"/>
      <c r="VN191" s="9"/>
      <c r="VO191" s="9"/>
      <c r="VP191" s="9"/>
      <c r="VQ191" s="9"/>
      <c r="VR191" s="9"/>
      <c r="VS191" s="9"/>
      <c r="VT191" s="9"/>
      <c r="VU191" s="9"/>
      <c r="VV191" s="9"/>
      <c r="VW191" s="9"/>
      <c r="VX191" s="9"/>
      <c r="VY191" s="9"/>
      <c r="VZ191" s="9"/>
      <c r="WA191" s="9"/>
      <c r="WB191" s="9"/>
      <c r="WC191" s="9"/>
      <c r="WD191" s="9"/>
      <c r="WE191" s="9"/>
      <c r="WF191" s="9"/>
      <c r="WG191" s="9"/>
      <c r="WH191" s="9"/>
      <c r="WI191" s="9"/>
      <c r="WJ191" s="9"/>
      <c r="WK191" s="9"/>
      <c r="WL191" s="9"/>
      <c r="WM191" s="9"/>
      <c r="WN191" s="9"/>
      <c r="WO191" s="9"/>
      <c r="WP191" s="9"/>
      <c r="WQ191" s="9"/>
      <c r="WR191" s="9"/>
      <c r="WS191" s="9"/>
      <c r="WT191" s="9"/>
      <c r="WU191" s="9"/>
      <c r="WV191" s="9"/>
      <c r="WW191" s="9"/>
      <c r="WX191" s="9"/>
      <c r="WY191" s="9"/>
      <c r="WZ191" s="9"/>
      <c r="XA191" s="9"/>
      <c r="XB191" s="9"/>
      <c r="XC191" s="9"/>
      <c r="XD191" s="9"/>
      <c r="XE191" s="9"/>
      <c r="XF191" s="9"/>
      <c r="XG191" s="9"/>
      <c r="XH191" s="9"/>
      <c r="XI191" s="9"/>
      <c r="XJ191" s="9"/>
      <c r="XK191" s="9"/>
      <c r="XL191" s="9"/>
      <c r="XM191" s="9"/>
      <c r="XN191" s="9"/>
      <c r="XO191" s="9"/>
      <c r="XP191" s="9"/>
      <c r="XQ191" s="9"/>
      <c r="XR191" s="9"/>
      <c r="XS191" s="9"/>
      <c r="XT191" s="9"/>
      <c r="XU191" s="9"/>
      <c r="XV191" s="9"/>
      <c r="XW191" s="9"/>
      <c r="XX191" s="9"/>
      <c r="XY191" s="9"/>
      <c r="XZ191" s="9"/>
      <c r="YA191" s="9"/>
      <c r="YB191" s="9"/>
      <c r="YC191" s="9"/>
      <c r="YD191" s="9"/>
      <c r="YE191" s="9"/>
      <c r="YF191" s="9"/>
      <c r="YG191" s="9"/>
      <c r="YH191" s="9"/>
      <c r="YI191" s="9"/>
      <c r="YJ191" s="9"/>
      <c r="YK191" s="9"/>
      <c r="YL191" s="9"/>
      <c r="YM191" s="9"/>
      <c r="YN191" s="9"/>
      <c r="YO191" s="9"/>
      <c r="YP191" s="9"/>
      <c r="YQ191" s="9"/>
      <c r="YR191" s="9"/>
      <c r="YS191" s="9"/>
      <c r="YT191" s="9"/>
      <c r="YU191" s="9"/>
      <c r="YV191" s="9"/>
      <c r="YW191" s="9"/>
      <c r="YX191" s="9"/>
      <c r="YY191" s="9"/>
      <c r="YZ191" s="9"/>
      <c r="ZA191" s="9"/>
      <c r="ZB191" s="9"/>
      <c r="ZC191" s="9"/>
      <c r="ZD191" s="9"/>
      <c r="ZE191" s="9"/>
      <c r="ZF191" s="9"/>
      <c r="ZG191" s="9"/>
      <c r="ZH191" s="9"/>
      <c r="ZI191" s="9"/>
      <c r="ZJ191" s="9"/>
      <c r="ZK191" s="9"/>
      <c r="ZL191" s="9"/>
      <c r="ZM191" s="9"/>
      <c r="ZN191" s="9"/>
      <c r="ZO191" s="9"/>
      <c r="ZP191" s="9"/>
      <c r="ZQ191" s="9"/>
      <c r="ZR191" s="9"/>
      <c r="ZS191" s="9"/>
      <c r="ZT191" s="9"/>
      <c r="ZU191" s="9"/>
      <c r="ZV191" s="9"/>
      <c r="ZW191" s="9"/>
      <c r="ZX191" s="9"/>
      <c r="ZY191" s="9"/>
      <c r="ZZ191" s="9"/>
      <c r="AAA191" s="9"/>
      <c r="AAB191" s="9"/>
      <c r="AAC191" s="9"/>
      <c r="AAD191" s="9"/>
      <c r="AAE191" s="9"/>
      <c r="AAF191" s="9"/>
      <c r="AAG191" s="9"/>
      <c r="AAH191" s="9"/>
      <c r="AAI191" s="9"/>
      <c r="AAJ191" s="9"/>
      <c r="AAK191" s="9"/>
      <c r="AAL191" s="9"/>
      <c r="AAM191" s="9"/>
      <c r="AAN191" s="9"/>
      <c r="AAO191" s="9"/>
      <c r="AAP191" s="9"/>
      <c r="AAQ191" s="9"/>
      <c r="AAR191" s="9"/>
      <c r="AAS191" s="9"/>
      <c r="AAT191" s="9"/>
      <c r="AAU191" s="9"/>
      <c r="AAV191" s="9"/>
      <c r="AAW191" s="9"/>
      <c r="AAX191" s="9"/>
      <c r="AAY191" s="9"/>
      <c r="AAZ191" s="9"/>
      <c r="ABA191" s="9"/>
      <c r="ABB191" s="9"/>
      <c r="ABC191" s="9"/>
      <c r="ABD191" s="9"/>
      <c r="ABE191" s="9"/>
      <c r="ABF191" s="9"/>
      <c r="ABG191" s="9"/>
      <c r="ABH191" s="9"/>
      <c r="ABI191" s="9"/>
      <c r="ABJ191" s="9"/>
      <c r="ABK191" s="9"/>
      <c r="ABL191" s="9"/>
      <c r="ABM191" s="9"/>
      <c r="ABN191" s="9"/>
      <c r="ABO191" s="9"/>
      <c r="ABP191" s="9"/>
      <c r="ABQ191" s="9"/>
      <c r="ABR191" s="9"/>
      <c r="ABS191" s="9"/>
      <c r="ABT191" s="9"/>
      <c r="ABU191" s="9"/>
      <c r="ABV191" s="9"/>
      <c r="ABW191" s="9"/>
      <c r="ABX191" s="9"/>
      <c r="ABY191" s="9"/>
      <c r="ABZ191" s="9"/>
      <c r="ACA191" s="9"/>
      <c r="ACB191" s="9"/>
      <c r="ACC191" s="9"/>
      <c r="ACD191" s="9"/>
      <c r="ACE191" s="9"/>
      <c r="ACF191" s="9"/>
      <c r="ACG191" s="9"/>
      <c r="ACH191" s="9"/>
      <c r="ACI191" s="9"/>
      <c r="ACJ191" s="9"/>
      <c r="ACK191" s="9"/>
      <c r="ACL191" s="9"/>
      <c r="ACM191" s="9"/>
      <c r="ACN191" s="9"/>
      <c r="ACO191" s="9"/>
      <c r="ACP191" s="9"/>
      <c r="ACQ191" s="9"/>
      <c r="ACR191" s="9"/>
      <c r="ACS191" s="9"/>
      <c r="ACT191" s="9"/>
      <c r="ACU191" s="9"/>
      <c r="ACV191" s="9"/>
      <c r="ACW191" s="9"/>
      <c r="ACX191" s="9"/>
      <c r="ACY191" s="9"/>
      <c r="ACZ191" s="9"/>
      <c r="ADA191" s="9"/>
      <c r="ADB191" s="9"/>
      <c r="ADC191" s="9"/>
      <c r="ADD191" s="9"/>
      <c r="ADE191" s="9"/>
      <c r="ADF191" s="9"/>
      <c r="ADG191" s="9"/>
      <c r="ADH191" s="9"/>
      <c r="ADI191" s="9"/>
      <c r="ADJ191" s="9"/>
      <c r="ADK191" s="9"/>
      <c r="ADL191" s="9"/>
      <c r="ADM191" s="9"/>
      <c r="ADN191" s="9"/>
      <c r="ADO191" s="9"/>
      <c r="ADP191" s="9"/>
      <c r="ADQ191" s="9"/>
      <c r="ADR191" s="9"/>
      <c r="ADS191" s="9"/>
      <c r="ADT191" s="9"/>
      <c r="ADU191" s="9"/>
      <c r="ADV191" s="9"/>
      <c r="ADW191" s="9"/>
      <c r="ADX191" s="9"/>
      <c r="ADY191" s="9"/>
      <c r="ADZ191" s="9"/>
      <c r="AEA191" s="9"/>
      <c r="AEB191" s="9"/>
      <c r="AEC191" s="9"/>
      <c r="AED191" s="9"/>
      <c r="AEE191" s="9"/>
      <c r="AEF191" s="9"/>
      <c r="AEG191" s="9"/>
      <c r="AEH191" s="9"/>
      <c r="AEI191" s="9"/>
      <c r="AEJ191" s="9"/>
      <c r="AEK191" s="9"/>
      <c r="AEL191" s="9"/>
      <c r="AEM191" s="9"/>
      <c r="AEN191" s="9"/>
      <c r="AEO191" s="9"/>
      <c r="AEP191" s="9"/>
      <c r="AEQ191" s="9"/>
      <c r="AER191" s="9"/>
      <c r="AES191" s="9"/>
      <c r="AET191" s="9"/>
      <c r="AEU191" s="9"/>
      <c r="AEV191" s="9"/>
      <c r="AEW191" s="9"/>
      <c r="AEX191" s="9"/>
      <c r="AEY191" s="9"/>
      <c r="AEZ191" s="9"/>
      <c r="AFA191" s="9"/>
      <c r="AFB191" s="9"/>
      <c r="AFC191" s="9"/>
      <c r="AFD191" s="9"/>
      <c r="AFE191" s="9"/>
      <c r="AFF191" s="9"/>
      <c r="AFG191" s="9"/>
      <c r="AFH191" s="9"/>
      <c r="AFI191" s="9"/>
      <c r="AFJ191" s="9"/>
      <c r="AFK191" s="9"/>
      <c r="AFL191" s="9"/>
      <c r="AFM191" s="9"/>
      <c r="AFN191" s="9"/>
      <c r="AFO191" s="9"/>
      <c r="AFP191" s="9"/>
      <c r="AFQ191" s="9"/>
      <c r="AFR191" s="9"/>
      <c r="AFS191" s="9"/>
      <c r="AFT191" s="9"/>
      <c r="AFU191" s="9"/>
      <c r="AFV191" s="9"/>
      <c r="AFW191" s="9"/>
      <c r="AFX191" s="9"/>
      <c r="AFY191" s="9"/>
      <c r="AFZ191" s="9"/>
      <c r="AGA191" s="9"/>
      <c r="AGB191" s="9"/>
      <c r="AGC191" s="9"/>
      <c r="AGD191" s="9"/>
      <c r="AGE191" s="9"/>
      <c r="AGF191" s="9"/>
      <c r="AGG191" s="9"/>
      <c r="AGH191" s="9"/>
      <c r="AGI191" s="9"/>
      <c r="AGJ191" s="9"/>
      <c r="AGK191" s="9"/>
      <c r="AGL191" s="9"/>
      <c r="AGM191" s="9"/>
      <c r="AGN191" s="9"/>
      <c r="AGO191" s="9"/>
      <c r="AGP191" s="9"/>
      <c r="AGQ191" s="9"/>
      <c r="AGR191" s="9"/>
      <c r="AGS191" s="9"/>
      <c r="AGT191" s="9"/>
      <c r="AGU191" s="9"/>
      <c r="AGV191" s="9"/>
      <c r="AGW191" s="9"/>
      <c r="AGX191" s="9"/>
      <c r="AGY191" s="9"/>
      <c r="AGZ191" s="9"/>
      <c r="AHA191" s="9"/>
      <c r="AHB191" s="9"/>
      <c r="AHC191" s="9"/>
      <c r="AHD191" s="9"/>
      <c r="AHE191" s="9"/>
      <c r="AHF191" s="9"/>
      <c r="AHG191" s="9"/>
      <c r="AHH191" s="9"/>
      <c r="AHI191" s="9"/>
      <c r="AHJ191" s="9"/>
      <c r="AHK191" s="9"/>
      <c r="AHL191" s="9"/>
      <c r="AHM191" s="9"/>
      <c r="AHN191" s="9"/>
      <c r="AHO191" s="9"/>
      <c r="AHP191" s="9"/>
      <c r="AHQ191" s="9"/>
      <c r="AHR191" s="9"/>
      <c r="AHS191" s="9"/>
      <c r="AHT191" s="9"/>
      <c r="AHU191" s="9"/>
      <c r="AHV191" s="9"/>
      <c r="AHW191" s="9"/>
      <c r="AHX191" s="9"/>
      <c r="AHY191" s="9"/>
      <c r="AHZ191" s="9"/>
      <c r="AIA191" s="9"/>
      <c r="AIB191" s="9"/>
      <c r="AIC191" s="9"/>
      <c r="AID191" s="9"/>
      <c r="AIE191" s="9"/>
      <c r="AIF191" s="9"/>
      <c r="AIG191" s="9"/>
      <c r="AIH191" s="9"/>
      <c r="AII191" s="9"/>
      <c r="AIJ191" s="9"/>
      <c r="AIK191" s="9"/>
      <c r="AIL191" s="9"/>
      <c r="AIM191" s="9"/>
      <c r="AIN191" s="9"/>
      <c r="AIO191" s="9"/>
      <c r="AIP191" s="9"/>
      <c r="AIQ191" s="9"/>
      <c r="AIR191" s="9"/>
      <c r="AIS191" s="9"/>
      <c r="AIT191" s="9"/>
      <c r="AIU191" s="9"/>
      <c r="AIV191" s="9"/>
      <c r="AIW191" s="9"/>
      <c r="AIX191" s="9"/>
      <c r="AIY191" s="9"/>
      <c r="AIZ191" s="9"/>
      <c r="AJA191" s="9"/>
      <c r="AJB191" s="9"/>
      <c r="AJC191" s="9"/>
      <c r="AJD191" s="9"/>
      <c r="AJE191" s="9"/>
      <c r="AJF191" s="9"/>
      <c r="AJG191" s="9"/>
      <c r="AJH191" s="9"/>
      <c r="AJI191" s="9"/>
      <c r="AJJ191" s="9"/>
      <c r="AJK191" s="9"/>
      <c r="AJL191" s="9"/>
      <c r="AJM191" s="9"/>
      <c r="AJN191" s="9"/>
      <c r="AJO191" s="9"/>
      <c r="AJP191" s="9"/>
      <c r="AJQ191" s="9"/>
      <c r="AJR191" s="9"/>
      <c r="AJS191" s="9"/>
      <c r="AJT191" s="9"/>
      <c r="AJU191" s="9"/>
      <c r="AJV191" s="9"/>
      <c r="AJW191" s="9"/>
      <c r="AJX191" s="9"/>
      <c r="AJY191" s="9"/>
      <c r="AJZ191" s="9"/>
      <c r="AKA191" s="9"/>
      <c r="AKB191" s="9"/>
      <c r="AKC191" s="9"/>
      <c r="AKD191" s="9"/>
      <c r="AKE191" s="9"/>
      <c r="AKF191" s="9"/>
      <c r="AKG191" s="9"/>
      <c r="AKH191" s="9"/>
      <c r="AKI191" s="9"/>
      <c r="AKJ191" s="9"/>
      <c r="AKK191" s="9"/>
      <c r="AKL191" s="9"/>
      <c r="AKM191" s="9"/>
      <c r="AKN191" s="9"/>
      <c r="AKO191" s="9"/>
      <c r="AKP191" s="9"/>
      <c r="AKQ191" s="9"/>
      <c r="AKR191" s="9"/>
      <c r="AKS191" s="9"/>
      <c r="AKT191" s="9"/>
      <c r="AKU191" s="9"/>
      <c r="AKV191" s="9"/>
      <c r="AKW191" s="9"/>
      <c r="AKX191" s="9"/>
      <c r="AKY191" s="9"/>
      <c r="AKZ191" s="9"/>
      <c r="ALA191" s="9"/>
      <c r="ALB191" s="9"/>
      <c r="ALC191" s="9"/>
      <c r="ALD191" s="9"/>
      <c r="ALE191" s="9"/>
      <c r="ALF191" s="9"/>
      <c r="ALG191" s="9"/>
      <c r="ALH191" s="9"/>
      <c r="ALI191" s="9"/>
      <c r="ALJ191" s="9"/>
      <c r="ALK191" s="9"/>
      <c r="ALL191" s="9"/>
      <c r="ALM191" s="9"/>
      <c r="ALN191" s="9"/>
      <c r="ALO191" s="9"/>
      <c r="ALP191" s="9"/>
      <c r="ALQ191" s="9"/>
      <c r="ALR191" s="9"/>
      <c r="ALS191" s="9"/>
      <c r="ALT191" s="9"/>
      <c r="ALU191" s="9"/>
      <c r="ALV191" s="9"/>
      <c r="ALW191" s="9"/>
      <c r="ALX191" s="9"/>
      <c r="ALY191" s="9"/>
      <c r="ALZ191" s="9"/>
      <c r="AMA191" s="9"/>
      <c r="AMB191" s="9"/>
      <c r="AMC191" s="9"/>
      <c r="AMD191" s="9"/>
      <c r="AME191" s="9"/>
      <c r="AMF191" s="9"/>
      <c r="AMG191" s="9"/>
      <c r="AMH191" s="9"/>
    </row>
    <row r="192" spans="1:1022" s="5" customFormat="1" x14ac:dyDescent="0.25">
      <c r="A192" s="9"/>
      <c r="B192" s="9"/>
      <c r="C192" s="32"/>
      <c r="D192" s="9"/>
      <c r="E192" s="25">
        <v>6</v>
      </c>
      <c r="F192" s="42" t="s">
        <v>43</v>
      </c>
      <c r="G192" s="2">
        <v>714</v>
      </c>
      <c r="H192" s="55"/>
      <c r="I192" s="54"/>
      <c r="J192" s="54"/>
      <c r="M192" s="54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  <c r="IW192" s="9"/>
      <c r="IX192" s="9"/>
      <c r="IY192" s="9"/>
      <c r="IZ192" s="9"/>
      <c r="JA192" s="9"/>
      <c r="JB192" s="9"/>
      <c r="JC192" s="9"/>
      <c r="JD192" s="9"/>
      <c r="JE192" s="9"/>
      <c r="JF192" s="9"/>
      <c r="JG192" s="9"/>
      <c r="JH192" s="9"/>
      <c r="JI192" s="9"/>
      <c r="JJ192" s="9"/>
      <c r="JK192" s="9"/>
      <c r="JL192" s="9"/>
      <c r="JM192" s="9"/>
      <c r="JN192" s="9"/>
      <c r="JO192" s="9"/>
      <c r="JP192" s="9"/>
      <c r="JQ192" s="9"/>
      <c r="JR192" s="9"/>
      <c r="JS192" s="9"/>
      <c r="JT192" s="9"/>
      <c r="JU192" s="9"/>
      <c r="JV192" s="9"/>
      <c r="JW192" s="9"/>
      <c r="JX192" s="9"/>
      <c r="JY192" s="9"/>
      <c r="JZ192" s="9"/>
      <c r="KA192" s="9"/>
      <c r="KB192" s="9"/>
      <c r="KC192" s="9"/>
      <c r="KD192" s="9"/>
      <c r="KE192" s="9"/>
      <c r="KF192" s="9"/>
      <c r="KG192" s="9"/>
      <c r="KH192" s="9"/>
      <c r="KI192" s="9"/>
      <c r="KJ192" s="9"/>
      <c r="KK192" s="9"/>
      <c r="KL192" s="9"/>
      <c r="KM192" s="9"/>
      <c r="KN192" s="9"/>
      <c r="KO192" s="9"/>
      <c r="KP192" s="9"/>
      <c r="KQ192" s="9"/>
      <c r="KR192" s="9"/>
      <c r="KS192" s="9"/>
      <c r="KT192" s="9"/>
      <c r="KU192" s="9"/>
      <c r="KV192" s="9"/>
      <c r="KW192" s="9"/>
      <c r="KX192" s="9"/>
      <c r="KY192" s="9"/>
      <c r="KZ192" s="9"/>
      <c r="LA192" s="9"/>
      <c r="LB192" s="9"/>
      <c r="LC192" s="9"/>
      <c r="LD192" s="9"/>
      <c r="LE192" s="9"/>
      <c r="LF192" s="9"/>
      <c r="LG192" s="9"/>
      <c r="LH192" s="9"/>
      <c r="LI192" s="9"/>
      <c r="LJ192" s="9"/>
      <c r="LK192" s="9"/>
      <c r="LL192" s="9"/>
      <c r="LM192" s="9"/>
      <c r="LN192" s="9"/>
      <c r="LO192" s="9"/>
      <c r="LP192" s="9"/>
      <c r="LQ192" s="9"/>
      <c r="LR192" s="9"/>
      <c r="LS192" s="9"/>
      <c r="LT192" s="9"/>
      <c r="LU192" s="9"/>
      <c r="LV192" s="9"/>
      <c r="LW192" s="9"/>
      <c r="LX192" s="9"/>
      <c r="LY192" s="9"/>
      <c r="LZ192" s="9"/>
      <c r="MA192" s="9"/>
      <c r="MB192" s="9"/>
      <c r="MC192" s="9"/>
      <c r="MD192" s="9"/>
      <c r="ME192" s="9"/>
      <c r="MF192" s="9"/>
      <c r="MG192" s="9"/>
      <c r="MH192" s="9"/>
      <c r="MI192" s="9"/>
      <c r="MJ192" s="9"/>
      <c r="MK192" s="9"/>
      <c r="ML192" s="9"/>
      <c r="MM192" s="9"/>
      <c r="MN192" s="9"/>
      <c r="MO192" s="9"/>
      <c r="MP192" s="9"/>
      <c r="MQ192" s="9"/>
      <c r="MR192" s="9"/>
      <c r="MS192" s="9"/>
      <c r="MT192" s="9"/>
      <c r="MU192" s="9"/>
      <c r="MV192" s="9"/>
      <c r="MW192" s="9"/>
      <c r="MX192" s="9"/>
      <c r="MY192" s="9"/>
      <c r="MZ192" s="9"/>
      <c r="NA192" s="9"/>
      <c r="NB192" s="9"/>
      <c r="NC192" s="9"/>
      <c r="ND192" s="9"/>
      <c r="NE192" s="9"/>
      <c r="NF192" s="9"/>
      <c r="NG192" s="9"/>
      <c r="NH192" s="9"/>
      <c r="NI192" s="9"/>
      <c r="NJ192" s="9"/>
      <c r="NK192" s="9"/>
      <c r="NL192" s="9"/>
      <c r="NM192" s="9"/>
      <c r="NN192" s="9"/>
      <c r="NO192" s="9"/>
      <c r="NP192" s="9"/>
      <c r="NQ192" s="9"/>
      <c r="NR192" s="9"/>
      <c r="NS192" s="9"/>
      <c r="NT192" s="9"/>
      <c r="NU192" s="9"/>
      <c r="NV192" s="9"/>
      <c r="NW192" s="9"/>
      <c r="NX192" s="9"/>
      <c r="NY192" s="9"/>
      <c r="NZ192" s="9"/>
      <c r="OA192" s="9"/>
      <c r="OB192" s="9"/>
      <c r="OC192" s="9"/>
      <c r="OD192" s="9"/>
      <c r="OE192" s="9"/>
      <c r="OF192" s="9"/>
      <c r="OG192" s="9"/>
      <c r="OH192" s="9"/>
      <c r="OI192" s="9"/>
      <c r="OJ192" s="9"/>
      <c r="OK192" s="9"/>
      <c r="OL192" s="9"/>
      <c r="OM192" s="9"/>
      <c r="ON192" s="9"/>
      <c r="OO192" s="9"/>
      <c r="OP192" s="9"/>
      <c r="OQ192" s="9"/>
      <c r="OR192" s="9"/>
      <c r="OS192" s="9"/>
      <c r="OT192" s="9"/>
      <c r="OU192" s="9"/>
      <c r="OV192" s="9"/>
      <c r="OW192" s="9"/>
      <c r="OX192" s="9"/>
      <c r="OY192" s="9"/>
      <c r="OZ192" s="9"/>
      <c r="PA192" s="9"/>
      <c r="PB192" s="9"/>
      <c r="PC192" s="9"/>
      <c r="PD192" s="9"/>
      <c r="PE192" s="9"/>
      <c r="PF192" s="9"/>
      <c r="PG192" s="9"/>
      <c r="PH192" s="9"/>
      <c r="PI192" s="9"/>
      <c r="PJ192" s="9"/>
      <c r="PK192" s="9"/>
      <c r="PL192" s="9"/>
      <c r="PM192" s="9"/>
      <c r="PN192" s="9"/>
      <c r="PO192" s="9"/>
      <c r="PP192" s="9"/>
      <c r="PQ192" s="9"/>
      <c r="PR192" s="9"/>
      <c r="PS192" s="9"/>
      <c r="PT192" s="9"/>
      <c r="PU192" s="9"/>
      <c r="PV192" s="9"/>
      <c r="PW192" s="9"/>
      <c r="PX192" s="9"/>
      <c r="PY192" s="9"/>
      <c r="PZ192" s="9"/>
      <c r="QA192" s="9"/>
      <c r="QB192" s="9"/>
      <c r="QC192" s="9"/>
      <c r="QD192" s="9"/>
      <c r="QE192" s="9"/>
      <c r="QF192" s="9"/>
      <c r="QG192" s="9"/>
      <c r="QH192" s="9"/>
      <c r="QI192" s="9"/>
      <c r="QJ192" s="9"/>
      <c r="QK192" s="9"/>
      <c r="QL192" s="9"/>
      <c r="QM192" s="9"/>
      <c r="QN192" s="9"/>
      <c r="QO192" s="9"/>
      <c r="QP192" s="9"/>
      <c r="QQ192" s="9"/>
      <c r="QR192" s="9"/>
      <c r="QS192" s="9"/>
      <c r="QT192" s="9"/>
      <c r="QU192" s="9"/>
      <c r="QV192" s="9"/>
      <c r="QW192" s="9"/>
      <c r="QX192" s="9"/>
      <c r="QY192" s="9"/>
      <c r="QZ192" s="9"/>
      <c r="RA192" s="9"/>
      <c r="RB192" s="9"/>
      <c r="RC192" s="9"/>
      <c r="RD192" s="9"/>
      <c r="RE192" s="9"/>
      <c r="RF192" s="9"/>
      <c r="RG192" s="9"/>
      <c r="RH192" s="9"/>
      <c r="RI192" s="9"/>
      <c r="RJ192" s="9"/>
      <c r="RK192" s="9"/>
      <c r="RL192" s="9"/>
      <c r="RM192" s="9"/>
      <c r="RN192" s="9"/>
      <c r="RO192" s="9"/>
      <c r="RP192" s="9"/>
      <c r="RQ192" s="9"/>
      <c r="RR192" s="9"/>
      <c r="RS192" s="9"/>
      <c r="RT192" s="9"/>
      <c r="RU192" s="9"/>
      <c r="RV192" s="9"/>
      <c r="RW192" s="9"/>
      <c r="RX192" s="9"/>
      <c r="RY192" s="9"/>
      <c r="RZ192" s="9"/>
      <c r="SA192" s="9"/>
      <c r="SB192" s="9"/>
      <c r="SC192" s="9"/>
      <c r="SD192" s="9"/>
      <c r="SE192" s="9"/>
      <c r="SF192" s="9"/>
      <c r="SG192" s="9"/>
      <c r="SH192" s="9"/>
      <c r="SI192" s="9"/>
      <c r="SJ192" s="9"/>
      <c r="SK192" s="9"/>
      <c r="SL192" s="9"/>
      <c r="SM192" s="9"/>
      <c r="SN192" s="9"/>
      <c r="SO192" s="9"/>
      <c r="SP192" s="9"/>
      <c r="SQ192" s="9"/>
      <c r="SR192" s="9"/>
      <c r="SS192" s="9"/>
      <c r="ST192" s="9"/>
      <c r="SU192" s="9"/>
      <c r="SV192" s="9"/>
      <c r="SW192" s="9"/>
      <c r="SX192" s="9"/>
      <c r="SY192" s="9"/>
      <c r="SZ192" s="9"/>
      <c r="TA192" s="9"/>
      <c r="TB192" s="9"/>
      <c r="TC192" s="9"/>
      <c r="TD192" s="9"/>
      <c r="TE192" s="9"/>
      <c r="TF192" s="9"/>
      <c r="TG192" s="9"/>
      <c r="TH192" s="9"/>
      <c r="TI192" s="9"/>
      <c r="TJ192" s="9"/>
      <c r="TK192" s="9"/>
      <c r="TL192" s="9"/>
      <c r="TM192" s="9"/>
      <c r="TN192" s="9"/>
      <c r="TO192" s="9"/>
      <c r="TP192" s="9"/>
      <c r="TQ192" s="9"/>
      <c r="TR192" s="9"/>
      <c r="TS192" s="9"/>
      <c r="TT192" s="9"/>
      <c r="TU192" s="9"/>
      <c r="TV192" s="9"/>
      <c r="TW192" s="9"/>
      <c r="TX192" s="9"/>
      <c r="TY192" s="9"/>
      <c r="TZ192" s="9"/>
      <c r="UA192" s="9"/>
      <c r="UB192" s="9"/>
      <c r="UC192" s="9"/>
      <c r="UD192" s="9"/>
      <c r="UE192" s="9"/>
      <c r="UF192" s="9"/>
      <c r="UG192" s="9"/>
      <c r="UH192" s="9"/>
      <c r="UI192" s="9"/>
      <c r="UJ192" s="9"/>
      <c r="UK192" s="9"/>
      <c r="UL192" s="9"/>
      <c r="UM192" s="9"/>
      <c r="UN192" s="9"/>
      <c r="UO192" s="9"/>
      <c r="UP192" s="9"/>
      <c r="UQ192" s="9"/>
      <c r="UR192" s="9"/>
      <c r="US192" s="9"/>
      <c r="UT192" s="9"/>
      <c r="UU192" s="9"/>
      <c r="UV192" s="9"/>
      <c r="UW192" s="9"/>
      <c r="UX192" s="9"/>
      <c r="UY192" s="9"/>
      <c r="UZ192" s="9"/>
      <c r="VA192" s="9"/>
      <c r="VB192" s="9"/>
      <c r="VC192" s="9"/>
      <c r="VD192" s="9"/>
      <c r="VE192" s="9"/>
      <c r="VF192" s="9"/>
      <c r="VG192" s="9"/>
      <c r="VH192" s="9"/>
      <c r="VI192" s="9"/>
      <c r="VJ192" s="9"/>
      <c r="VK192" s="9"/>
      <c r="VL192" s="9"/>
      <c r="VM192" s="9"/>
      <c r="VN192" s="9"/>
      <c r="VO192" s="9"/>
      <c r="VP192" s="9"/>
      <c r="VQ192" s="9"/>
      <c r="VR192" s="9"/>
      <c r="VS192" s="9"/>
      <c r="VT192" s="9"/>
      <c r="VU192" s="9"/>
      <c r="VV192" s="9"/>
      <c r="VW192" s="9"/>
      <c r="VX192" s="9"/>
      <c r="VY192" s="9"/>
      <c r="VZ192" s="9"/>
      <c r="WA192" s="9"/>
      <c r="WB192" s="9"/>
      <c r="WC192" s="9"/>
      <c r="WD192" s="9"/>
      <c r="WE192" s="9"/>
      <c r="WF192" s="9"/>
      <c r="WG192" s="9"/>
      <c r="WH192" s="9"/>
      <c r="WI192" s="9"/>
      <c r="WJ192" s="9"/>
      <c r="WK192" s="9"/>
      <c r="WL192" s="9"/>
      <c r="WM192" s="9"/>
      <c r="WN192" s="9"/>
      <c r="WO192" s="9"/>
      <c r="WP192" s="9"/>
      <c r="WQ192" s="9"/>
      <c r="WR192" s="9"/>
      <c r="WS192" s="9"/>
      <c r="WT192" s="9"/>
      <c r="WU192" s="9"/>
      <c r="WV192" s="9"/>
      <c r="WW192" s="9"/>
      <c r="WX192" s="9"/>
      <c r="WY192" s="9"/>
      <c r="WZ192" s="9"/>
      <c r="XA192" s="9"/>
      <c r="XB192" s="9"/>
      <c r="XC192" s="9"/>
      <c r="XD192" s="9"/>
      <c r="XE192" s="9"/>
      <c r="XF192" s="9"/>
      <c r="XG192" s="9"/>
      <c r="XH192" s="9"/>
      <c r="XI192" s="9"/>
      <c r="XJ192" s="9"/>
      <c r="XK192" s="9"/>
      <c r="XL192" s="9"/>
      <c r="XM192" s="9"/>
      <c r="XN192" s="9"/>
      <c r="XO192" s="9"/>
      <c r="XP192" s="9"/>
      <c r="XQ192" s="9"/>
      <c r="XR192" s="9"/>
      <c r="XS192" s="9"/>
      <c r="XT192" s="9"/>
      <c r="XU192" s="9"/>
      <c r="XV192" s="9"/>
      <c r="XW192" s="9"/>
      <c r="XX192" s="9"/>
      <c r="XY192" s="9"/>
      <c r="XZ192" s="9"/>
      <c r="YA192" s="9"/>
      <c r="YB192" s="9"/>
      <c r="YC192" s="9"/>
      <c r="YD192" s="9"/>
      <c r="YE192" s="9"/>
      <c r="YF192" s="9"/>
      <c r="YG192" s="9"/>
      <c r="YH192" s="9"/>
      <c r="YI192" s="9"/>
      <c r="YJ192" s="9"/>
      <c r="YK192" s="9"/>
      <c r="YL192" s="9"/>
      <c r="YM192" s="9"/>
      <c r="YN192" s="9"/>
      <c r="YO192" s="9"/>
      <c r="YP192" s="9"/>
      <c r="YQ192" s="9"/>
      <c r="YR192" s="9"/>
      <c r="YS192" s="9"/>
      <c r="YT192" s="9"/>
      <c r="YU192" s="9"/>
      <c r="YV192" s="9"/>
      <c r="YW192" s="9"/>
      <c r="YX192" s="9"/>
      <c r="YY192" s="9"/>
      <c r="YZ192" s="9"/>
      <c r="ZA192" s="9"/>
      <c r="ZB192" s="9"/>
      <c r="ZC192" s="9"/>
      <c r="ZD192" s="9"/>
      <c r="ZE192" s="9"/>
      <c r="ZF192" s="9"/>
      <c r="ZG192" s="9"/>
      <c r="ZH192" s="9"/>
      <c r="ZI192" s="9"/>
      <c r="ZJ192" s="9"/>
      <c r="ZK192" s="9"/>
      <c r="ZL192" s="9"/>
      <c r="ZM192" s="9"/>
      <c r="ZN192" s="9"/>
      <c r="ZO192" s="9"/>
      <c r="ZP192" s="9"/>
      <c r="ZQ192" s="9"/>
      <c r="ZR192" s="9"/>
      <c r="ZS192" s="9"/>
      <c r="ZT192" s="9"/>
      <c r="ZU192" s="9"/>
      <c r="ZV192" s="9"/>
      <c r="ZW192" s="9"/>
      <c r="ZX192" s="9"/>
      <c r="ZY192" s="9"/>
      <c r="ZZ192" s="9"/>
      <c r="AAA192" s="9"/>
      <c r="AAB192" s="9"/>
      <c r="AAC192" s="9"/>
      <c r="AAD192" s="9"/>
      <c r="AAE192" s="9"/>
      <c r="AAF192" s="9"/>
      <c r="AAG192" s="9"/>
      <c r="AAH192" s="9"/>
      <c r="AAI192" s="9"/>
      <c r="AAJ192" s="9"/>
      <c r="AAK192" s="9"/>
      <c r="AAL192" s="9"/>
      <c r="AAM192" s="9"/>
      <c r="AAN192" s="9"/>
      <c r="AAO192" s="9"/>
      <c r="AAP192" s="9"/>
      <c r="AAQ192" s="9"/>
      <c r="AAR192" s="9"/>
      <c r="AAS192" s="9"/>
      <c r="AAT192" s="9"/>
      <c r="AAU192" s="9"/>
      <c r="AAV192" s="9"/>
      <c r="AAW192" s="9"/>
      <c r="AAX192" s="9"/>
      <c r="AAY192" s="9"/>
      <c r="AAZ192" s="9"/>
      <c r="ABA192" s="9"/>
      <c r="ABB192" s="9"/>
      <c r="ABC192" s="9"/>
      <c r="ABD192" s="9"/>
      <c r="ABE192" s="9"/>
      <c r="ABF192" s="9"/>
      <c r="ABG192" s="9"/>
      <c r="ABH192" s="9"/>
      <c r="ABI192" s="9"/>
      <c r="ABJ192" s="9"/>
      <c r="ABK192" s="9"/>
      <c r="ABL192" s="9"/>
      <c r="ABM192" s="9"/>
      <c r="ABN192" s="9"/>
      <c r="ABO192" s="9"/>
      <c r="ABP192" s="9"/>
      <c r="ABQ192" s="9"/>
      <c r="ABR192" s="9"/>
      <c r="ABS192" s="9"/>
      <c r="ABT192" s="9"/>
      <c r="ABU192" s="9"/>
      <c r="ABV192" s="9"/>
      <c r="ABW192" s="9"/>
      <c r="ABX192" s="9"/>
      <c r="ABY192" s="9"/>
      <c r="ABZ192" s="9"/>
      <c r="ACA192" s="9"/>
      <c r="ACB192" s="9"/>
      <c r="ACC192" s="9"/>
      <c r="ACD192" s="9"/>
      <c r="ACE192" s="9"/>
      <c r="ACF192" s="9"/>
      <c r="ACG192" s="9"/>
      <c r="ACH192" s="9"/>
      <c r="ACI192" s="9"/>
      <c r="ACJ192" s="9"/>
      <c r="ACK192" s="9"/>
      <c r="ACL192" s="9"/>
      <c r="ACM192" s="9"/>
      <c r="ACN192" s="9"/>
      <c r="ACO192" s="9"/>
      <c r="ACP192" s="9"/>
      <c r="ACQ192" s="9"/>
      <c r="ACR192" s="9"/>
      <c r="ACS192" s="9"/>
      <c r="ACT192" s="9"/>
      <c r="ACU192" s="9"/>
      <c r="ACV192" s="9"/>
      <c r="ACW192" s="9"/>
      <c r="ACX192" s="9"/>
      <c r="ACY192" s="9"/>
      <c r="ACZ192" s="9"/>
      <c r="ADA192" s="9"/>
      <c r="ADB192" s="9"/>
      <c r="ADC192" s="9"/>
      <c r="ADD192" s="9"/>
      <c r="ADE192" s="9"/>
      <c r="ADF192" s="9"/>
      <c r="ADG192" s="9"/>
      <c r="ADH192" s="9"/>
      <c r="ADI192" s="9"/>
      <c r="ADJ192" s="9"/>
      <c r="ADK192" s="9"/>
      <c r="ADL192" s="9"/>
      <c r="ADM192" s="9"/>
      <c r="ADN192" s="9"/>
      <c r="ADO192" s="9"/>
      <c r="ADP192" s="9"/>
      <c r="ADQ192" s="9"/>
      <c r="ADR192" s="9"/>
      <c r="ADS192" s="9"/>
      <c r="ADT192" s="9"/>
      <c r="ADU192" s="9"/>
      <c r="ADV192" s="9"/>
      <c r="ADW192" s="9"/>
      <c r="ADX192" s="9"/>
      <c r="ADY192" s="9"/>
      <c r="ADZ192" s="9"/>
      <c r="AEA192" s="9"/>
      <c r="AEB192" s="9"/>
      <c r="AEC192" s="9"/>
      <c r="AED192" s="9"/>
      <c r="AEE192" s="9"/>
      <c r="AEF192" s="9"/>
      <c r="AEG192" s="9"/>
      <c r="AEH192" s="9"/>
      <c r="AEI192" s="9"/>
      <c r="AEJ192" s="9"/>
      <c r="AEK192" s="9"/>
      <c r="AEL192" s="9"/>
      <c r="AEM192" s="9"/>
      <c r="AEN192" s="9"/>
      <c r="AEO192" s="9"/>
      <c r="AEP192" s="9"/>
      <c r="AEQ192" s="9"/>
      <c r="AER192" s="9"/>
      <c r="AES192" s="9"/>
      <c r="AET192" s="9"/>
      <c r="AEU192" s="9"/>
      <c r="AEV192" s="9"/>
      <c r="AEW192" s="9"/>
      <c r="AEX192" s="9"/>
      <c r="AEY192" s="9"/>
      <c r="AEZ192" s="9"/>
      <c r="AFA192" s="9"/>
      <c r="AFB192" s="9"/>
      <c r="AFC192" s="9"/>
      <c r="AFD192" s="9"/>
      <c r="AFE192" s="9"/>
      <c r="AFF192" s="9"/>
      <c r="AFG192" s="9"/>
      <c r="AFH192" s="9"/>
      <c r="AFI192" s="9"/>
      <c r="AFJ192" s="9"/>
      <c r="AFK192" s="9"/>
      <c r="AFL192" s="9"/>
      <c r="AFM192" s="9"/>
      <c r="AFN192" s="9"/>
      <c r="AFO192" s="9"/>
      <c r="AFP192" s="9"/>
      <c r="AFQ192" s="9"/>
      <c r="AFR192" s="9"/>
      <c r="AFS192" s="9"/>
      <c r="AFT192" s="9"/>
      <c r="AFU192" s="9"/>
      <c r="AFV192" s="9"/>
      <c r="AFW192" s="9"/>
      <c r="AFX192" s="9"/>
      <c r="AFY192" s="9"/>
      <c r="AFZ192" s="9"/>
      <c r="AGA192" s="9"/>
      <c r="AGB192" s="9"/>
      <c r="AGC192" s="9"/>
      <c r="AGD192" s="9"/>
      <c r="AGE192" s="9"/>
      <c r="AGF192" s="9"/>
      <c r="AGG192" s="9"/>
      <c r="AGH192" s="9"/>
      <c r="AGI192" s="9"/>
      <c r="AGJ192" s="9"/>
      <c r="AGK192" s="9"/>
      <c r="AGL192" s="9"/>
      <c r="AGM192" s="9"/>
      <c r="AGN192" s="9"/>
      <c r="AGO192" s="9"/>
      <c r="AGP192" s="9"/>
      <c r="AGQ192" s="9"/>
      <c r="AGR192" s="9"/>
      <c r="AGS192" s="9"/>
      <c r="AGT192" s="9"/>
      <c r="AGU192" s="9"/>
      <c r="AGV192" s="9"/>
      <c r="AGW192" s="9"/>
      <c r="AGX192" s="9"/>
      <c r="AGY192" s="9"/>
      <c r="AGZ192" s="9"/>
      <c r="AHA192" s="9"/>
      <c r="AHB192" s="9"/>
      <c r="AHC192" s="9"/>
      <c r="AHD192" s="9"/>
      <c r="AHE192" s="9"/>
      <c r="AHF192" s="9"/>
      <c r="AHG192" s="9"/>
      <c r="AHH192" s="9"/>
      <c r="AHI192" s="9"/>
      <c r="AHJ192" s="9"/>
      <c r="AHK192" s="9"/>
      <c r="AHL192" s="9"/>
      <c r="AHM192" s="9"/>
      <c r="AHN192" s="9"/>
      <c r="AHO192" s="9"/>
      <c r="AHP192" s="9"/>
      <c r="AHQ192" s="9"/>
      <c r="AHR192" s="9"/>
      <c r="AHS192" s="9"/>
      <c r="AHT192" s="9"/>
      <c r="AHU192" s="9"/>
      <c r="AHV192" s="9"/>
      <c r="AHW192" s="9"/>
      <c r="AHX192" s="9"/>
      <c r="AHY192" s="9"/>
      <c r="AHZ192" s="9"/>
      <c r="AIA192" s="9"/>
      <c r="AIB192" s="9"/>
      <c r="AIC192" s="9"/>
      <c r="AID192" s="9"/>
      <c r="AIE192" s="9"/>
      <c r="AIF192" s="9"/>
      <c r="AIG192" s="9"/>
      <c r="AIH192" s="9"/>
      <c r="AII192" s="9"/>
      <c r="AIJ192" s="9"/>
      <c r="AIK192" s="9"/>
      <c r="AIL192" s="9"/>
      <c r="AIM192" s="9"/>
      <c r="AIN192" s="9"/>
      <c r="AIO192" s="9"/>
      <c r="AIP192" s="9"/>
      <c r="AIQ192" s="9"/>
      <c r="AIR192" s="9"/>
      <c r="AIS192" s="9"/>
      <c r="AIT192" s="9"/>
      <c r="AIU192" s="9"/>
      <c r="AIV192" s="9"/>
      <c r="AIW192" s="9"/>
      <c r="AIX192" s="9"/>
      <c r="AIY192" s="9"/>
      <c r="AIZ192" s="9"/>
      <c r="AJA192" s="9"/>
      <c r="AJB192" s="9"/>
      <c r="AJC192" s="9"/>
      <c r="AJD192" s="9"/>
      <c r="AJE192" s="9"/>
      <c r="AJF192" s="9"/>
      <c r="AJG192" s="9"/>
      <c r="AJH192" s="9"/>
      <c r="AJI192" s="9"/>
      <c r="AJJ192" s="9"/>
      <c r="AJK192" s="9"/>
      <c r="AJL192" s="9"/>
      <c r="AJM192" s="9"/>
      <c r="AJN192" s="9"/>
      <c r="AJO192" s="9"/>
      <c r="AJP192" s="9"/>
      <c r="AJQ192" s="9"/>
      <c r="AJR192" s="9"/>
      <c r="AJS192" s="9"/>
      <c r="AJT192" s="9"/>
      <c r="AJU192" s="9"/>
      <c r="AJV192" s="9"/>
      <c r="AJW192" s="9"/>
      <c r="AJX192" s="9"/>
      <c r="AJY192" s="9"/>
      <c r="AJZ192" s="9"/>
      <c r="AKA192" s="9"/>
      <c r="AKB192" s="9"/>
      <c r="AKC192" s="9"/>
      <c r="AKD192" s="9"/>
      <c r="AKE192" s="9"/>
      <c r="AKF192" s="9"/>
      <c r="AKG192" s="9"/>
      <c r="AKH192" s="9"/>
      <c r="AKI192" s="9"/>
      <c r="AKJ192" s="9"/>
      <c r="AKK192" s="9"/>
      <c r="AKL192" s="9"/>
      <c r="AKM192" s="9"/>
      <c r="AKN192" s="9"/>
      <c r="AKO192" s="9"/>
      <c r="AKP192" s="9"/>
      <c r="AKQ192" s="9"/>
      <c r="AKR192" s="9"/>
      <c r="AKS192" s="9"/>
      <c r="AKT192" s="9"/>
      <c r="AKU192" s="9"/>
      <c r="AKV192" s="9"/>
      <c r="AKW192" s="9"/>
      <c r="AKX192" s="9"/>
      <c r="AKY192" s="9"/>
      <c r="AKZ192" s="9"/>
      <c r="ALA192" s="9"/>
      <c r="ALB192" s="9"/>
      <c r="ALC192" s="9"/>
      <c r="ALD192" s="9"/>
      <c r="ALE192" s="9"/>
      <c r="ALF192" s="9"/>
      <c r="ALG192" s="9"/>
      <c r="ALH192" s="9"/>
      <c r="ALI192" s="9"/>
      <c r="ALJ192" s="9"/>
      <c r="ALK192" s="9"/>
      <c r="ALL192" s="9"/>
      <c r="ALM192" s="9"/>
      <c r="ALN192" s="9"/>
      <c r="ALO192" s="9"/>
      <c r="ALP192" s="9"/>
      <c r="ALQ192" s="9"/>
      <c r="ALR192" s="9"/>
      <c r="ALS192" s="9"/>
      <c r="ALT192" s="9"/>
      <c r="ALU192" s="9"/>
      <c r="ALV192" s="9"/>
      <c r="ALW192" s="9"/>
      <c r="ALX192" s="9"/>
      <c r="ALY192" s="9"/>
      <c r="ALZ192" s="9"/>
      <c r="AMA192" s="9"/>
      <c r="AMB192" s="9"/>
      <c r="AMC192" s="9"/>
      <c r="AMD192" s="9"/>
      <c r="AME192" s="9"/>
      <c r="AMF192" s="9"/>
      <c r="AMG192" s="9"/>
      <c r="AMH192" s="9"/>
    </row>
    <row r="193" spans="1:1022" s="5" customFormat="1" x14ac:dyDescent="0.25">
      <c r="A193" s="9"/>
      <c r="B193" s="9"/>
      <c r="C193" s="32"/>
      <c r="D193" s="9"/>
      <c r="E193" s="25">
        <v>7</v>
      </c>
      <c r="F193" s="42" t="s">
        <v>42</v>
      </c>
      <c r="G193" s="2">
        <v>431</v>
      </c>
      <c r="H193" s="20"/>
      <c r="I193" s="54"/>
      <c r="J193" s="54"/>
      <c r="M193" s="54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  <c r="IW193" s="9"/>
      <c r="IX193" s="9"/>
      <c r="IY193" s="9"/>
      <c r="IZ193" s="9"/>
      <c r="JA193" s="9"/>
      <c r="JB193" s="9"/>
      <c r="JC193" s="9"/>
      <c r="JD193" s="9"/>
      <c r="JE193" s="9"/>
      <c r="JF193" s="9"/>
      <c r="JG193" s="9"/>
      <c r="JH193" s="9"/>
      <c r="JI193" s="9"/>
      <c r="JJ193" s="9"/>
      <c r="JK193" s="9"/>
      <c r="JL193" s="9"/>
      <c r="JM193" s="9"/>
      <c r="JN193" s="9"/>
      <c r="JO193" s="9"/>
      <c r="JP193" s="9"/>
      <c r="JQ193" s="9"/>
      <c r="JR193" s="9"/>
      <c r="JS193" s="9"/>
      <c r="JT193" s="9"/>
      <c r="JU193" s="9"/>
      <c r="JV193" s="9"/>
      <c r="JW193" s="9"/>
      <c r="JX193" s="9"/>
      <c r="JY193" s="9"/>
      <c r="JZ193" s="9"/>
      <c r="KA193" s="9"/>
      <c r="KB193" s="9"/>
      <c r="KC193" s="9"/>
      <c r="KD193" s="9"/>
      <c r="KE193" s="9"/>
      <c r="KF193" s="9"/>
      <c r="KG193" s="9"/>
      <c r="KH193" s="9"/>
      <c r="KI193" s="9"/>
      <c r="KJ193" s="9"/>
      <c r="KK193" s="9"/>
      <c r="KL193" s="9"/>
      <c r="KM193" s="9"/>
      <c r="KN193" s="9"/>
      <c r="KO193" s="9"/>
      <c r="KP193" s="9"/>
      <c r="KQ193" s="9"/>
      <c r="KR193" s="9"/>
      <c r="KS193" s="9"/>
      <c r="KT193" s="9"/>
      <c r="KU193" s="9"/>
      <c r="KV193" s="9"/>
      <c r="KW193" s="9"/>
      <c r="KX193" s="9"/>
      <c r="KY193" s="9"/>
      <c r="KZ193" s="9"/>
      <c r="LA193" s="9"/>
      <c r="LB193" s="9"/>
      <c r="LC193" s="9"/>
      <c r="LD193" s="9"/>
      <c r="LE193" s="9"/>
      <c r="LF193" s="9"/>
      <c r="LG193" s="9"/>
      <c r="LH193" s="9"/>
      <c r="LI193" s="9"/>
      <c r="LJ193" s="9"/>
      <c r="LK193" s="9"/>
      <c r="LL193" s="9"/>
      <c r="LM193" s="9"/>
      <c r="LN193" s="9"/>
      <c r="LO193" s="9"/>
      <c r="LP193" s="9"/>
      <c r="LQ193" s="9"/>
      <c r="LR193" s="9"/>
      <c r="LS193" s="9"/>
      <c r="LT193" s="9"/>
      <c r="LU193" s="9"/>
      <c r="LV193" s="9"/>
      <c r="LW193" s="9"/>
      <c r="LX193" s="9"/>
      <c r="LY193" s="9"/>
      <c r="LZ193" s="9"/>
      <c r="MA193" s="9"/>
      <c r="MB193" s="9"/>
      <c r="MC193" s="9"/>
      <c r="MD193" s="9"/>
      <c r="ME193" s="9"/>
      <c r="MF193" s="9"/>
      <c r="MG193" s="9"/>
      <c r="MH193" s="9"/>
      <c r="MI193" s="9"/>
      <c r="MJ193" s="9"/>
      <c r="MK193" s="9"/>
      <c r="ML193" s="9"/>
      <c r="MM193" s="9"/>
      <c r="MN193" s="9"/>
      <c r="MO193" s="9"/>
      <c r="MP193" s="9"/>
      <c r="MQ193" s="9"/>
      <c r="MR193" s="9"/>
      <c r="MS193" s="9"/>
      <c r="MT193" s="9"/>
      <c r="MU193" s="9"/>
      <c r="MV193" s="9"/>
      <c r="MW193" s="9"/>
      <c r="MX193" s="9"/>
      <c r="MY193" s="9"/>
      <c r="MZ193" s="9"/>
      <c r="NA193" s="9"/>
      <c r="NB193" s="9"/>
      <c r="NC193" s="9"/>
      <c r="ND193" s="9"/>
      <c r="NE193" s="9"/>
      <c r="NF193" s="9"/>
      <c r="NG193" s="9"/>
      <c r="NH193" s="9"/>
      <c r="NI193" s="9"/>
      <c r="NJ193" s="9"/>
      <c r="NK193" s="9"/>
      <c r="NL193" s="9"/>
      <c r="NM193" s="9"/>
      <c r="NN193" s="9"/>
      <c r="NO193" s="9"/>
      <c r="NP193" s="9"/>
      <c r="NQ193" s="9"/>
      <c r="NR193" s="9"/>
      <c r="NS193" s="9"/>
      <c r="NT193" s="9"/>
      <c r="NU193" s="9"/>
      <c r="NV193" s="9"/>
      <c r="NW193" s="9"/>
      <c r="NX193" s="9"/>
      <c r="NY193" s="9"/>
      <c r="NZ193" s="9"/>
      <c r="OA193" s="9"/>
      <c r="OB193" s="9"/>
      <c r="OC193" s="9"/>
      <c r="OD193" s="9"/>
      <c r="OE193" s="9"/>
      <c r="OF193" s="9"/>
      <c r="OG193" s="9"/>
      <c r="OH193" s="9"/>
      <c r="OI193" s="9"/>
      <c r="OJ193" s="9"/>
      <c r="OK193" s="9"/>
      <c r="OL193" s="9"/>
      <c r="OM193" s="9"/>
      <c r="ON193" s="9"/>
      <c r="OO193" s="9"/>
      <c r="OP193" s="9"/>
      <c r="OQ193" s="9"/>
      <c r="OR193" s="9"/>
      <c r="OS193" s="9"/>
      <c r="OT193" s="9"/>
      <c r="OU193" s="9"/>
      <c r="OV193" s="9"/>
      <c r="OW193" s="9"/>
      <c r="OX193" s="9"/>
      <c r="OY193" s="9"/>
      <c r="OZ193" s="9"/>
      <c r="PA193" s="9"/>
      <c r="PB193" s="9"/>
      <c r="PC193" s="9"/>
      <c r="PD193" s="9"/>
      <c r="PE193" s="9"/>
      <c r="PF193" s="9"/>
      <c r="PG193" s="9"/>
      <c r="PH193" s="9"/>
      <c r="PI193" s="9"/>
      <c r="PJ193" s="9"/>
      <c r="PK193" s="9"/>
      <c r="PL193" s="9"/>
      <c r="PM193" s="9"/>
      <c r="PN193" s="9"/>
      <c r="PO193" s="9"/>
      <c r="PP193" s="9"/>
      <c r="PQ193" s="9"/>
      <c r="PR193" s="9"/>
      <c r="PS193" s="9"/>
      <c r="PT193" s="9"/>
      <c r="PU193" s="9"/>
      <c r="PV193" s="9"/>
      <c r="PW193" s="9"/>
      <c r="PX193" s="9"/>
      <c r="PY193" s="9"/>
      <c r="PZ193" s="9"/>
      <c r="QA193" s="9"/>
      <c r="QB193" s="9"/>
      <c r="QC193" s="9"/>
      <c r="QD193" s="9"/>
      <c r="QE193" s="9"/>
      <c r="QF193" s="9"/>
      <c r="QG193" s="9"/>
      <c r="QH193" s="9"/>
      <c r="QI193" s="9"/>
      <c r="QJ193" s="9"/>
      <c r="QK193" s="9"/>
      <c r="QL193" s="9"/>
      <c r="QM193" s="9"/>
      <c r="QN193" s="9"/>
      <c r="QO193" s="9"/>
      <c r="QP193" s="9"/>
      <c r="QQ193" s="9"/>
      <c r="QR193" s="9"/>
      <c r="QS193" s="9"/>
      <c r="QT193" s="9"/>
      <c r="QU193" s="9"/>
      <c r="QV193" s="9"/>
      <c r="QW193" s="9"/>
      <c r="QX193" s="9"/>
      <c r="QY193" s="9"/>
      <c r="QZ193" s="9"/>
      <c r="RA193" s="9"/>
      <c r="RB193" s="9"/>
      <c r="RC193" s="9"/>
      <c r="RD193" s="9"/>
      <c r="RE193" s="9"/>
      <c r="RF193" s="9"/>
      <c r="RG193" s="9"/>
      <c r="RH193" s="9"/>
      <c r="RI193" s="9"/>
      <c r="RJ193" s="9"/>
      <c r="RK193" s="9"/>
      <c r="RL193" s="9"/>
      <c r="RM193" s="9"/>
      <c r="RN193" s="9"/>
      <c r="RO193" s="9"/>
      <c r="RP193" s="9"/>
      <c r="RQ193" s="9"/>
      <c r="RR193" s="9"/>
      <c r="RS193" s="9"/>
      <c r="RT193" s="9"/>
      <c r="RU193" s="9"/>
      <c r="RV193" s="9"/>
      <c r="RW193" s="9"/>
      <c r="RX193" s="9"/>
      <c r="RY193" s="9"/>
      <c r="RZ193" s="9"/>
      <c r="SA193" s="9"/>
      <c r="SB193" s="9"/>
      <c r="SC193" s="9"/>
      <c r="SD193" s="9"/>
      <c r="SE193" s="9"/>
      <c r="SF193" s="9"/>
      <c r="SG193" s="9"/>
      <c r="SH193" s="9"/>
      <c r="SI193" s="9"/>
      <c r="SJ193" s="9"/>
      <c r="SK193" s="9"/>
      <c r="SL193" s="9"/>
      <c r="SM193" s="9"/>
      <c r="SN193" s="9"/>
      <c r="SO193" s="9"/>
      <c r="SP193" s="9"/>
      <c r="SQ193" s="9"/>
      <c r="SR193" s="9"/>
      <c r="SS193" s="9"/>
      <c r="ST193" s="9"/>
      <c r="SU193" s="9"/>
      <c r="SV193" s="9"/>
      <c r="SW193" s="9"/>
      <c r="SX193" s="9"/>
      <c r="SY193" s="9"/>
      <c r="SZ193" s="9"/>
      <c r="TA193" s="9"/>
      <c r="TB193" s="9"/>
      <c r="TC193" s="9"/>
      <c r="TD193" s="9"/>
      <c r="TE193" s="9"/>
      <c r="TF193" s="9"/>
      <c r="TG193" s="9"/>
      <c r="TH193" s="9"/>
      <c r="TI193" s="9"/>
      <c r="TJ193" s="9"/>
      <c r="TK193" s="9"/>
      <c r="TL193" s="9"/>
      <c r="TM193" s="9"/>
      <c r="TN193" s="9"/>
      <c r="TO193" s="9"/>
      <c r="TP193" s="9"/>
      <c r="TQ193" s="9"/>
      <c r="TR193" s="9"/>
      <c r="TS193" s="9"/>
      <c r="TT193" s="9"/>
      <c r="TU193" s="9"/>
      <c r="TV193" s="9"/>
      <c r="TW193" s="9"/>
      <c r="TX193" s="9"/>
      <c r="TY193" s="9"/>
      <c r="TZ193" s="9"/>
      <c r="UA193" s="9"/>
      <c r="UB193" s="9"/>
      <c r="UC193" s="9"/>
      <c r="UD193" s="9"/>
      <c r="UE193" s="9"/>
      <c r="UF193" s="9"/>
      <c r="UG193" s="9"/>
      <c r="UH193" s="9"/>
      <c r="UI193" s="9"/>
      <c r="UJ193" s="9"/>
      <c r="UK193" s="9"/>
      <c r="UL193" s="9"/>
      <c r="UM193" s="9"/>
      <c r="UN193" s="9"/>
      <c r="UO193" s="9"/>
      <c r="UP193" s="9"/>
      <c r="UQ193" s="9"/>
      <c r="UR193" s="9"/>
      <c r="US193" s="9"/>
      <c r="UT193" s="9"/>
      <c r="UU193" s="9"/>
      <c r="UV193" s="9"/>
      <c r="UW193" s="9"/>
      <c r="UX193" s="9"/>
      <c r="UY193" s="9"/>
      <c r="UZ193" s="9"/>
      <c r="VA193" s="9"/>
      <c r="VB193" s="9"/>
      <c r="VC193" s="9"/>
      <c r="VD193" s="9"/>
      <c r="VE193" s="9"/>
      <c r="VF193" s="9"/>
      <c r="VG193" s="9"/>
      <c r="VH193" s="9"/>
      <c r="VI193" s="9"/>
      <c r="VJ193" s="9"/>
      <c r="VK193" s="9"/>
      <c r="VL193" s="9"/>
      <c r="VM193" s="9"/>
      <c r="VN193" s="9"/>
      <c r="VO193" s="9"/>
      <c r="VP193" s="9"/>
      <c r="VQ193" s="9"/>
      <c r="VR193" s="9"/>
      <c r="VS193" s="9"/>
      <c r="VT193" s="9"/>
      <c r="VU193" s="9"/>
      <c r="VV193" s="9"/>
      <c r="VW193" s="9"/>
      <c r="VX193" s="9"/>
      <c r="VY193" s="9"/>
      <c r="VZ193" s="9"/>
      <c r="WA193" s="9"/>
      <c r="WB193" s="9"/>
      <c r="WC193" s="9"/>
      <c r="WD193" s="9"/>
      <c r="WE193" s="9"/>
      <c r="WF193" s="9"/>
      <c r="WG193" s="9"/>
      <c r="WH193" s="9"/>
      <c r="WI193" s="9"/>
      <c r="WJ193" s="9"/>
      <c r="WK193" s="9"/>
      <c r="WL193" s="9"/>
      <c r="WM193" s="9"/>
      <c r="WN193" s="9"/>
      <c r="WO193" s="9"/>
      <c r="WP193" s="9"/>
      <c r="WQ193" s="9"/>
      <c r="WR193" s="9"/>
      <c r="WS193" s="9"/>
      <c r="WT193" s="9"/>
      <c r="WU193" s="9"/>
      <c r="WV193" s="9"/>
      <c r="WW193" s="9"/>
      <c r="WX193" s="9"/>
      <c r="WY193" s="9"/>
      <c r="WZ193" s="9"/>
      <c r="XA193" s="9"/>
      <c r="XB193" s="9"/>
      <c r="XC193" s="9"/>
      <c r="XD193" s="9"/>
      <c r="XE193" s="9"/>
      <c r="XF193" s="9"/>
      <c r="XG193" s="9"/>
      <c r="XH193" s="9"/>
      <c r="XI193" s="9"/>
      <c r="XJ193" s="9"/>
      <c r="XK193" s="9"/>
      <c r="XL193" s="9"/>
      <c r="XM193" s="9"/>
      <c r="XN193" s="9"/>
      <c r="XO193" s="9"/>
      <c r="XP193" s="9"/>
      <c r="XQ193" s="9"/>
      <c r="XR193" s="9"/>
      <c r="XS193" s="9"/>
      <c r="XT193" s="9"/>
      <c r="XU193" s="9"/>
      <c r="XV193" s="9"/>
      <c r="XW193" s="9"/>
      <c r="XX193" s="9"/>
      <c r="XY193" s="9"/>
      <c r="XZ193" s="9"/>
      <c r="YA193" s="9"/>
      <c r="YB193" s="9"/>
      <c r="YC193" s="9"/>
      <c r="YD193" s="9"/>
      <c r="YE193" s="9"/>
      <c r="YF193" s="9"/>
      <c r="YG193" s="9"/>
      <c r="YH193" s="9"/>
      <c r="YI193" s="9"/>
      <c r="YJ193" s="9"/>
      <c r="YK193" s="9"/>
      <c r="YL193" s="9"/>
      <c r="YM193" s="9"/>
      <c r="YN193" s="9"/>
      <c r="YO193" s="9"/>
      <c r="YP193" s="9"/>
      <c r="YQ193" s="9"/>
      <c r="YR193" s="9"/>
      <c r="YS193" s="9"/>
      <c r="YT193" s="9"/>
      <c r="YU193" s="9"/>
      <c r="YV193" s="9"/>
      <c r="YW193" s="9"/>
      <c r="YX193" s="9"/>
      <c r="YY193" s="9"/>
      <c r="YZ193" s="9"/>
      <c r="ZA193" s="9"/>
      <c r="ZB193" s="9"/>
      <c r="ZC193" s="9"/>
      <c r="ZD193" s="9"/>
      <c r="ZE193" s="9"/>
      <c r="ZF193" s="9"/>
      <c r="ZG193" s="9"/>
      <c r="ZH193" s="9"/>
      <c r="ZI193" s="9"/>
      <c r="ZJ193" s="9"/>
      <c r="ZK193" s="9"/>
      <c r="ZL193" s="9"/>
      <c r="ZM193" s="9"/>
      <c r="ZN193" s="9"/>
      <c r="ZO193" s="9"/>
      <c r="ZP193" s="9"/>
      <c r="ZQ193" s="9"/>
      <c r="ZR193" s="9"/>
      <c r="ZS193" s="9"/>
      <c r="ZT193" s="9"/>
      <c r="ZU193" s="9"/>
      <c r="ZV193" s="9"/>
      <c r="ZW193" s="9"/>
      <c r="ZX193" s="9"/>
      <c r="ZY193" s="9"/>
      <c r="ZZ193" s="9"/>
      <c r="AAA193" s="9"/>
      <c r="AAB193" s="9"/>
      <c r="AAC193" s="9"/>
      <c r="AAD193" s="9"/>
      <c r="AAE193" s="9"/>
      <c r="AAF193" s="9"/>
      <c r="AAG193" s="9"/>
      <c r="AAH193" s="9"/>
      <c r="AAI193" s="9"/>
      <c r="AAJ193" s="9"/>
      <c r="AAK193" s="9"/>
      <c r="AAL193" s="9"/>
      <c r="AAM193" s="9"/>
      <c r="AAN193" s="9"/>
      <c r="AAO193" s="9"/>
      <c r="AAP193" s="9"/>
      <c r="AAQ193" s="9"/>
      <c r="AAR193" s="9"/>
      <c r="AAS193" s="9"/>
      <c r="AAT193" s="9"/>
      <c r="AAU193" s="9"/>
      <c r="AAV193" s="9"/>
      <c r="AAW193" s="9"/>
      <c r="AAX193" s="9"/>
      <c r="AAY193" s="9"/>
      <c r="AAZ193" s="9"/>
      <c r="ABA193" s="9"/>
      <c r="ABB193" s="9"/>
      <c r="ABC193" s="9"/>
      <c r="ABD193" s="9"/>
      <c r="ABE193" s="9"/>
      <c r="ABF193" s="9"/>
      <c r="ABG193" s="9"/>
      <c r="ABH193" s="9"/>
      <c r="ABI193" s="9"/>
      <c r="ABJ193" s="9"/>
      <c r="ABK193" s="9"/>
      <c r="ABL193" s="9"/>
      <c r="ABM193" s="9"/>
      <c r="ABN193" s="9"/>
      <c r="ABO193" s="9"/>
      <c r="ABP193" s="9"/>
      <c r="ABQ193" s="9"/>
      <c r="ABR193" s="9"/>
      <c r="ABS193" s="9"/>
      <c r="ABT193" s="9"/>
      <c r="ABU193" s="9"/>
      <c r="ABV193" s="9"/>
      <c r="ABW193" s="9"/>
      <c r="ABX193" s="9"/>
      <c r="ABY193" s="9"/>
      <c r="ABZ193" s="9"/>
      <c r="ACA193" s="9"/>
      <c r="ACB193" s="9"/>
      <c r="ACC193" s="9"/>
      <c r="ACD193" s="9"/>
      <c r="ACE193" s="9"/>
      <c r="ACF193" s="9"/>
      <c r="ACG193" s="9"/>
      <c r="ACH193" s="9"/>
      <c r="ACI193" s="9"/>
      <c r="ACJ193" s="9"/>
      <c r="ACK193" s="9"/>
      <c r="ACL193" s="9"/>
      <c r="ACM193" s="9"/>
      <c r="ACN193" s="9"/>
      <c r="ACO193" s="9"/>
      <c r="ACP193" s="9"/>
      <c r="ACQ193" s="9"/>
      <c r="ACR193" s="9"/>
      <c r="ACS193" s="9"/>
      <c r="ACT193" s="9"/>
      <c r="ACU193" s="9"/>
      <c r="ACV193" s="9"/>
      <c r="ACW193" s="9"/>
      <c r="ACX193" s="9"/>
      <c r="ACY193" s="9"/>
      <c r="ACZ193" s="9"/>
      <c r="ADA193" s="9"/>
      <c r="ADB193" s="9"/>
      <c r="ADC193" s="9"/>
      <c r="ADD193" s="9"/>
      <c r="ADE193" s="9"/>
      <c r="ADF193" s="9"/>
      <c r="ADG193" s="9"/>
      <c r="ADH193" s="9"/>
      <c r="ADI193" s="9"/>
      <c r="ADJ193" s="9"/>
      <c r="ADK193" s="9"/>
      <c r="ADL193" s="9"/>
      <c r="ADM193" s="9"/>
      <c r="ADN193" s="9"/>
      <c r="ADO193" s="9"/>
      <c r="ADP193" s="9"/>
      <c r="ADQ193" s="9"/>
      <c r="ADR193" s="9"/>
      <c r="ADS193" s="9"/>
      <c r="ADT193" s="9"/>
      <c r="ADU193" s="9"/>
      <c r="ADV193" s="9"/>
      <c r="ADW193" s="9"/>
      <c r="ADX193" s="9"/>
      <c r="ADY193" s="9"/>
      <c r="ADZ193" s="9"/>
      <c r="AEA193" s="9"/>
      <c r="AEB193" s="9"/>
      <c r="AEC193" s="9"/>
      <c r="AED193" s="9"/>
      <c r="AEE193" s="9"/>
      <c r="AEF193" s="9"/>
      <c r="AEG193" s="9"/>
      <c r="AEH193" s="9"/>
      <c r="AEI193" s="9"/>
      <c r="AEJ193" s="9"/>
      <c r="AEK193" s="9"/>
      <c r="AEL193" s="9"/>
      <c r="AEM193" s="9"/>
      <c r="AEN193" s="9"/>
      <c r="AEO193" s="9"/>
      <c r="AEP193" s="9"/>
      <c r="AEQ193" s="9"/>
      <c r="AER193" s="9"/>
      <c r="AES193" s="9"/>
      <c r="AET193" s="9"/>
      <c r="AEU193" s="9"/>
      <c r="AEV193" s="9"/>
      <c r="AEW193" s="9"/>
      <c r="AEX193" s="9"/>
      <c r="AEY193" s="9"/>
      <c r="AEZ193" s="9"/>
      <c r="AFA193" s="9"/>
      <c r="AFB193" s="9"/>
      <c r="AFC193" s="9"/>
      <c r="AFD193" s="9"/>
      <c r="AFE193" s="9"/>
      <c r="AFF193" s="9"/>
      <c r="AFG193" s="9"/>
      <c r="AFH193" s="9"/>
      <c r="AFI193" s="9"/>
      <c r="AFJ193" s="9"/>
      <c r="AFK193" s="9"/>
      <c r="AFL193" s="9"/>
      <c r="AFM193" s="9"/>
      <c r="AFN193" s="9"/>
      <c r="AFO193" s="9"/>
      <c r="AFP193" s="9"/>
      <c r="AFQ193" s="9"/>
      <c r="AFR193" s="9"/>
      <c r="AFS193" s="9"/>
      <c r="AFT193" s="9"/>
      <c r="AFU193" s="9"/>
      <c r="AFV193" s="9"/>
      <c r="AFW193" s="9"/>
      <c r="AFX193" s="9"/>
      <c r="AFY193" s="9"/>
      <c r="AFZ193" s="9"/>
      <c r="AGA193" s="9"/>
      <c r="AGB193" s="9"/>
      <c r="AGC193" s="9"/>
      <c r="AGD193" s="9"/>
      <c r="AGE193" s="9"/>
      <c r="AGF193" s="9"/>
      <c r="AGG193" s="9"/>
      <c r="AGH193" s="9"/>
      <c r="AGI193" s="9"/>
      <c r="AGJ193" s="9"/>
      <c r="AGK193" s="9"/>
      <c r="AGL193" s="9"/>
      <c r="AGM193" s="9"/>
      <c r="AGN193" s="9"/>
      <c r="AGO193" s="9"/>
      <c r="AGP193" s="9"/>
      <c r="AGQ193" s="9"/>
      <c r="AGR193" s="9"/>
      <c r="AGS193" s="9"/>
      <c r="AGT193" s="9"/>
      <c r="AGU193" s="9"/>
      <c r="AGV193" s="9"/>
      <c r="AGW193" s="9"/>
      <c r="AGX193" s="9"/>
      <c r="AGY193" s="9"/>
      <c r="AGZ193" s="9"/>
      <c r="AHA193" s="9"/>
      <c r="AHB193" s="9"/>
      <c r="AHC193" s="9"/>
      <c r="AHD193" s="9"/>
      <c r="AHE193" s="9"/>
      <c r="AHF193" s="9"/>
      <c r="AHG193" s="9"/>
      <c r="AHH193" s="9"/>
      <c r="AHI193" s="9"/>
      <c r="AHJ193" s="9"/>
      <c r="AHK193" s="9"/>
      <c r="AHL193" s="9"/>
      <c r="AHM193" s="9"/>
      <c r="AHN193" s="9"/>
      <c r="AHO193" s="9"/>
      <c r="AHP193" s="9"/>
      <c r="AHQ193" s="9"/>
      <c r="AHR193" s="9"/>
      <c r="AHS193" s="9"/>
      <c r="AHT193" s="9"/>
      <c r="AHU193" s="9"/>
      <c r="AHV193" s="9"/>
      <c r="AHW193" s="9"/>
      <c r="AHX193" s="9"/>
      <c r="AHY193" s="9"/>
      <c r="AHZ193" s="9"/>
      <c r="AIA193" s="9"/>
      <c r="AIB193" s="9"/>
      <c r="AIC193" s="9"/>
      <c r="AID193" s="9"/>
      <c r="AIE193" s="9"/>
      <c r="AIF193" s="9"/>
      <c r="AIG193" s="9"/>
      <c r="AIH193" s="9"/>
      <c r="AII193" s="9"/>
      <c r="AIJ193" s="9"/>
      <c r="AIK193" s="9"/>
      <c r="AIL193" s="9"/>
      <c r="AIM193" s="9"/>
      <c r="AIN193" s="9"/>
      <c r="AIO193" s="9"/>
      <c r="AIP193" s="9"/>
      <c r="AIQ193" s="9"/>
      <c r="AIR193" s="9"/>
      <c r="AIS193" s="9"/>
      <c r="AIT193" s="9"/>
      <c r="AIU193" s="9"/>
      <c r="AIV193" s="9"/>
      <c r="AIW193" s="9"/>
      <c r="AIX193" s="9"/>
      <c r="AIY193" s="9"/>
      <c r="AIZ193" s="9"/>
      <c r="AJA193" s="9"/>
      <c r="AJB193" s="9"/>
      <c r="AJC193" s="9"/>
      <c r="AJD193" s="9"/>
      <c r="AJE193" s="9"/>
      <c r="AJF193" s="9"/>
      <c r="AJG193" s="9"/>
      <c r="AJH193" s="9"/>
      <c r="AJI193" s="9"/>
      <c r="AJJ193" s="9"/>
      <c r="AJK193" s="9"/>
      <c r="AJL193" s="9"/>
      <c r="AJM193" s="9"/>
      <c r="AJN193" s="9"/>
      <c r="AJO193" s="9"/>
      <c r="AJP193" s="9"/>
      <c r="AJQ193" s="9"/>
      <c r="AJR193" s="9"/>
      <c r="AJS193" s="9"/>
      <c r="AJT193" s="9"/>
      <c r="AJU193" s="9"/>
      <c r="AJV193" s="9"/>
      <c r="AJW193" s="9"/>
      <c r="AJX193" s="9"/>
      <c r="AJY193" s="9"/>
      <c r="AJZ193" s="9"/>
      <c r="AKA193" s="9"/>
      <c r="AKB193" s="9"/>
      <c r="AKC193" s="9"/>
      <c r="AKD193" s="9"/>
      <c r="AKE193" s="9"/>
      <c r="AKF193" s="9"/>
      <c r="AKG193" s="9"/>
      <c r="AKH193" s="9"/>
      <c r="AKI193" s="9"/>
      <c r="AKJ193" s="9"/>
      <c r="AKK193" s="9"/>
      <c r="AKL193" s="9"/>
      <c r="AKM193" s="9"/>
      <c r="AKN193" s="9"/>
      <c r="AKO193" s="9"/>
      <c r="AKP193" s="9"/>
      <c r="AKQ193" s="9"/>
      <c r="AKR193" s="9"/>
      <c r="AKS193" s="9"/>
      <c r="AKT193" s="9"/>
      <c r="AKU193" s="9"/>
      <c r="AKV193" s="9"/>
      <c r="AKW193" s="9"/>
      <c r="AKX193" s="9"/>
      <c r="AKY193" s="9"/>
      <c r="AKZ193" s="9"/>
      <c r="ALA193" s="9"/>
      <c r="ALB193" s="9"/>
      <c r="ALC193" s="9"/>
      <c r="ALD193" s="9"/>
      <c r="ALE193" s="9"/>
      <c r="ALF193" s="9"/>
      <c r="ALG193" s="9"/>
      <c r="ALH193" s="9"/>
      <c r="ALI193" s="9"/>
      <c r="ALJ193" s="9"/>
      <c r="ALK193" s="9"/>
      <c r="ALL193" s="9"/>
      <c r="ALM193" s="9"/>
      <c r="ALN193" s="9"/>
      <c r="ALO193" s="9"/>
      <c r="ALP193" s="9"/>
      <c r="ALQ193" s="9"/>
      <c r="ALR193" s="9"/>
      <c r="ALS193" s="9"/>
      <c r="ALT193" s="9"/>
      <c r="ALU193" s="9"/>
      <c r="ALV193" s="9"/>
      <c r="ALW193" s="9"/>
      <c r="ALX193" s="9"/>
      <c r="ALY193" s="9"/>
      <c r="ALZ193" s="9"/>
      <c r="AMA193" s="9"/>
      <c r="AMB193" s="9"/>
      <c r="AMC193" s="9"/>
      <c r="AMD193" s="9"/>
      <c r="AME193" s="9"/>
      <c r="AMF193" s="9"/>
      <c r="AMG193" s="9"/>
      <c r="AMH193" s="9"/>
    </row>
    <row r="194" spans="1:1022" s="5" customFormat="1" x14ac:dyDescent="0.25">
      <c r="A194" s="9"/>
      <c r="B194" s="9"/>
      <c r="C194" s="32"/>
      <c r="D194" s="9"/>
      <c r="E194" s="25">
        <v>8</v>
      </c>
      <c r="F194" s="42" t="s">
        <v>44</v>
      </c>
      <c r="G194" s="2">
        <v>293</v>
      </c>
      <c r="H194" s="56"/>
      <c r="I194" s="54"/>
      <c r="J194" s="54"/>
      <c r="M194" s="54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9"/>
      <c r="JS194" s="9"/>
      <c r="JT194" s="9"/>
      <c r="JU194" s="9"/>
      <c r="JV194" s="9"/>
      <c r="JW194" s="9"/>
      <c r="JX194" s="9"/>
      <c r="JY194" s="9"/>
      <c r="JZ194" s="9"/>
      <c r="KA194" s="9"/>
      <c r="KB194" s="9"/>
      <c r="KC194" s="9"/>
      <c r="KD194" s="9"/>
      <c r="KE194" s="9"/>
      <c r="KF194" s="9"/>
      <c r="KG194" s="9"/>
      <c r="KH194" s="9"/>
      <c r="KI194" s="9"/>
      <c r="KJ194" s="9"/>
      <c r="KK194" s="9"/>
      <c r="KL194" s="9"/>
      <c r="KM194" s="9"/>
      <c r="KN194" s="9"/>
      <c r="KO194" s="9"/>
      <c r="KP194" s="9"/>
      <c r="KQ194" s="9"/>
      <c r="KR194" s="9"/>
      <c r="KS194" s="9"/>
      <c r="KT194" s="9"/>
      <c r="KU194" s="9"/>
      <c r="KV194" s="9"/>
      <c r="KW194" s="9"/>
      <c r="KX194" s="9"/>
      <c r="KY194" s="9"/>
      <c r="KZ194" s="9"/>
      <c r="LA194" s="9"/>
      <c r="LB194" s="9"/>
      <c r="LC194" s="9"/>
      <c r="LD194" s="9"/>
      <c r="LE194" s="9"/>
      <c r="LF194" s="9"/>
      <c r="LG194" s="9"/>
      <c r="LH194" s="9"/>
      <c r="LI194" s="9"/>
      <c r="LJ194" s="9"/>
      <c r="LK194" s="9"/>
      <c r="LL194" s="9"/>
      <c r="LM194" s="9"/>
      <c r="LN194" s="9"/>
      <c r="LO194" s="9"/>
      <c r="LP194" s="9"/>
      <c r="LQ194" s="9"/>
      <c r="LR194" s="9"/>
      <c r="LS194" s="9"/>
      <c r="LT194" s="9"/>
      <c r="LU194" s="9"/>
      <c r="LV194" s="9"/>
      <c r="LW194" s="9"/>
      <c r="LX194" s="9"/>
      <c r="LY194" s="9"/>
      <c r="LZ194" s="9"/>
      <c r="MA194" s="9"/>
      <c r="MB194" s="9"/>
      <c r="MC194" s="9"/>
      <c r="MD194" s="9"/>
      <c r="ME194" s="9"/>
      <c r="MF194" s="9"/>
      <c r="MG194" s="9"/>
      <c r="MH194" s="9"/>
      <c r="MI194" s="9"/>
      <c r="MJ194" s="9"/>
      <c r="MK194" s="9"/>
      <c r="ML194" s="9"/>
      <c r="MM194" s="9"/>
      <c r="MN194" s="9"/>
      <c r="MO194" s="9"/>
      <c r="MP194" s="9"/>
      <c r="MQ194" s="9"/>
      <c r="MR194" s="9"/>
      <c r="MS194" s="9"/>
      <c r="MT194" s="9"/>
      <c r="MU194" s="9"/>
      <c r="MV194" s="9"/>
      <c r="MW194" s="9"/>
      <c r="MX194" s="9"/>
      <c r="MY194" s="9"/>
      <c r="MZ194" s="9"/>
      <c r="NA194" s="9"/>
      <c r="NB194" s="9"/>
      <c r="NC194" s="9"/>
      <c r="ND194" s="9"/>
      <c r="NE194" s="9"/>
      <c r="NF194" s="9"/>
      <c r="NG194" s="9"/>
      <c r="NH194" s="9"/>
      <c r="NI194" s="9"/>
      <c r="NJ194" s="9"/>
      <c r="NK194" s="9"/>
      <c r="NL194" s="9"/>
      <c r="NM194" s="9"/>
      <c r="NN194" s="9"/>
      <c r="NO194" s="9"/>
      <c r="NP194" s="9"/>
      <c r="NQ194" s="9"/>
      <c r="NR194" s="9"/>
      <c r="NS194" s="9"/>
      <c r="NT194" s="9"/>
      <c r="NU194" s="9"/>
      <c r="NV194" s="9"/>
      <c r="NW194" s="9"/>
      <c r="NX194" s="9"/>
      <c r="NY194" s="9"/>
      <c r="NZ194" s="9"/>
      <c r="OA194" s="9"/>
      <c r="OB194" s="9"/>
      <c r="OC194" s="9"/>
      <c r="OD194" s="9"/>
      <c r="OE194" s="9"/>
      <c r="OF194" s="9"/>
      <c r="OG194" s="9"/>
      <c r="OH194" s="9"/>
      <c r="OI194" s="9"/>
      <c r="OJ194" s="9"/>
      <c r="OK194" s="9"/>
      <c r="OL194" s="9"/>
      <c r="OM194" s="9"/>
      <c r="ON194" s="9"/>
      <c r="OO194" s="9"/>
      <c r="OP194" s="9"/>
      <c r="OQ194" s="9"/>
      <c r="OR194" s="9"/>
      <c r="OS194" s="9"/>
      <c r="OT194" s="9"/>
      <c r="OU194" s="9"/>
      <c r="OV194" s="9"/>
      <c r="OW194" s="9"/>
      <c r="OX194" s="9"/>
      <c r="OY194" s="9"/>
      <c r="OZ194" s="9"/>
      <c r="PA194" s="9"/>
      <c r="PB194" s="9"/>
      <c r="PC194" s="9"/>
      <c r="PD194" s="9"/>
      <c r="PE194" s="9"/>
      <c r="PF194" s="9"/>
      <c r="PG194" s="9"/>
      <c r="PH194" s="9"/>
      <c r="PI194" s="9"/>
      <c r="PJ194" s="9"/>
      <c r="PK194" s="9"/>
      <c r="PL194" s="9"/>
      <c r="PM194" s="9"/>
      <c r="PN194" s="9"/>
      <c r="PO194" s="9"/>
      <c r="PP194" s="9"/>
      <c r="PQ194" s="9"/>
      <c r="PR194" s="9"/>
      <c r="PS194" s="9"/>
      <c r="PT194" s="9"/>
      <c r="PU194" s="9"/>
      <c r="PV194" s="9"/>
      <c r="PW194" s="9"/>
      <c r="PX194" s="9"/>
      <c r="PY194" s="9"/>
      <c r="PZ194" s="9"/>
      <c r="QA194" s="9"/>
      <c r="QB194" s="9"/>
      <c r="QC194" s="9"/>
      <c r="QD194" s="9"/>
      <c r="QE194" s="9"/>
      <c r="QF194" s="9"/>
      <c r="QG194" s="9"/>
      <c r="QH194" s="9"/>
      <c r="QI194" s="9"/>
      <c r="QJ194" s="9"/>
      <c r="QK194" s="9"/>
      <c r="QL194" s="9"/>
      <c r="QM194" s="9"/>
      <c r="QN194" s="9"/>
      <c r="QO194" s="9"/>
      <c r="QP194" s="9"/>
      <c r="QQ194" s="9"/>
      <c r="QR194" s="9"/>
      <c r="QS194" s="9"/>
      <c r="QT194" s="9"/>
      <c r="QU194" s="9"/>
      <c r="QV194" s="9"/>
      <c r="QW194" s="9"/>
      <c r="QX194" s="9"/>
      <c r="QY194" s="9"/>
      <c r="QZ194" s="9"/>
      <c r="RA194" s="9"/>
      <c r="RB194" s="9"/>
      <c r="RC194" s="9"/>
      <c r="RD194" s="9"/>
      <c r="RE194" s="9"/>
      <c r="RF194" s="9"/>
      <c r="RG194" s="9"/>
      <c r="RH194" s="9"/>
      <c r="RI194" s="9"/>
      <c r="RJ194" s="9"/>
      <c r="RK194" s="9"/>
      <c r="RL194" s="9"/>
      <c r="RM194" s="9"/>
      <c r="RN194" s="9"/>
      <c r="RO194" s="9"/>
      <c r="RP194" s="9"/>
      <c r="RQ194" s="9"/>
      <c r="RR194" s="9"/>
      <c r="RS194" s="9"/>
      <c r="RT194" s="9"/>
      <c r="RU194" s="9"/>
      <c r="RV194" s="9"/>
      <c r="RW194" s="9"/>
      <c r="RX194" s="9"/>
      <c r="RY194" s="9"/>
      <c r="RZ194" s="9"/>
      <c r="SA194" s="9"/>
      <c r="SB194" s="9"/>
      <c r="SC194" s="9"/>
      <c r="SD194" s="9"/>
      <c r="SE194" s="9"/>
      <c r="SF194" s="9"/>
      <c r="SG194" s="9"/>
      <c r="SH194" s="9"/>
      <c r="SI194" s="9"/>
      <c r="SJ194" s="9"/>
      <c r="SK194" s="9"/>
      <c r="SL194" s="9"/>
      <c r="SM194" s="9"/>
      <c r="SN194" s="9"/>
      <c r="SO194" s="9"/>
      <c r="SP194" s="9"/>
      <c r="SQ194" s="9"/>
      <c r="SR194" s="9"/>
      <c r="SS194" s="9"/>
      <c r="ST194" s="9"/>
      <c r="SU194" s="9"/>
      <c r="SV194" s="9"/>
      <c r="SW194" s="9"/>
      <c r="SX194" s="9"/>
      <c r="SY194" s="9"/>
      <c r="SZ194" s="9"/>
      <c r="TA194" s="9"/>
      <c r="TB194" s="9"/>
      <c r="TC194" s="9"/>
      <c r="TD194" s="9"/>
      <c r="TE194" s="9"/>
      <c r="TF194" s="9"/>
      <c r="TG194" s="9"/>
      <c r="TH194" s="9"/>
      <c r="TI194" s="9"/>
      <c r="TJ194" s="9"/>
      <c r="TK194" s="9"/>
      <c r="TL194" s="9"/>
      <c r="TM194" s="9"/>
      <c r="TN194" s="9"/>
      <c r="TO194" s="9"/>
      <c r="TP194" s="9"/>
      <c r="TQ194" s="9"/>
      <c r="TR194" s="9"/>
      <c r="TS194" s="9"/>
      <c r="TT194" s="9"/>
      <c r="TU194" s="9"/>
      <c r="TV194" s="9"/>
      <c r="TW194" s="9"/>
      <c r="TX194" s="9"/>
      <c r="TY194" s="9"/>
      <c r="TZ194" s="9"/>
      <c r="UA194" s="9"/>
      <c r="UB194" s="9"/>
      <c r="UC194" s="9"/>
      <c r="UD194" s="9"/>
      <c r="UE194" s="9"/>
      <c r="UF194" s="9"/>
      <c r="UG194" s="9"/>
      <c r="UH194" s="9"/>
      <c r="UI194" s="9"/>
      <c r="UJ194" s="9"/>
      <c r="UK194" s="9"/>
      <c r="UL194" s="9"/>
      <c r="UM194" s="9"/>
      <c r="UN194" s="9"/>
      <c r="UO194" s="9"/>
      <c r="UP194" s="9"/>
      <c r="UQ194" s="9"/>
      <c r="UR194" s="9"/>
      <c r="US194" s="9"/>
      <c r="UT194" s="9"/>
      <c r="UU194" s="9"/>
      <c r="UV194" s="9"/>
      <c r="UW194" s="9"/>
      <c r="UX194" s="9"/>
      <c r="UY194" s="9"/>
      <c r="UZ194" s="9"/>
      <c r="VA194" s="9"/>
      <c r="VB194" s="9"/>
      <c r="VC194" s="9"/>
      <c r="VD194" s="9"/>
      <c r="VE194" s="9"/>
      <c r="VF194" s="9"/>
      <c r="VG194" s="9"/>
      <c r="VH194" s="9"/>
      <c r="VI194" s="9"/>
      <c r="VJ194" s="9"/>
      <c r="VK194" s="9"/>
      <c r="VL194" s="9"/>
      <c r="VM194" s="9"/>
      <c r="VN194" s="9"/>
      <c r="VO194" s="9"/>
      <c r="VP194" s="9"/>
      <c r="VQ194" s="9"/>
      <c r="VR194" s="9"/>
      <c r="VS194" s="9"/>
      <c r="VT194" s="9"/>
      <c r="VU194" s="9"/>
      <c r="VV194" s="9"/>
      <c r="VW194" s="9"/>
      <c r="VX194" s="9"/>
      <c r="VY194" s="9"/>
      <c r="VZ194" s="9"/>
      <c r="WA194" s="9"/>
      <c r="WB194" s="9"/>
      <c r="WC194" s="9"/>
      <c r="WD194" s="9"/>
      <c r="WE194" s="9"/>
      <c r="WF194" s="9"/>
      <c r="WG194" s="9"/>
      <c r="WH194" s="9"/>
      <c r="WI194" s="9"/>
      <c r="WJ194" s="9"/>
      <c r="WK194" s="9"/>
      <c r="WL194" s="9"/>
      <c r="WM194" s="9"/>
      <c r="WN194" s="9"/>
      <c r="WO194" s="9"/>
      <c r="WP194" s="9"/>
      <c r="WQ194" s="9"/>
      <c r="WR194" s="9"/>
      <c r="WS194" s="9"/>
      <c r="WT194" s="9"/>
      <c r="WU194" s="9"/>
      <c r="WV194" s="9"/>
      <c r="WW194" s="9"/>
      <c r="WX194" s="9"/>
      <c r="WY194" s="9"/>
      <c r="WZ194" s="9"/>
      <c r="XA194" s="9"/>
      <c r="XB194" s="9"/>
      <c r="XC194" s="9"/>
      <c r="XD194" s="9"/>
      <c r="XE194" s="9"/>
      <c r="XF194" s="9"/>
      <c r="XG194" s="9"/>
      <c r="XH194" s="9"/>
      <c r="XI194" s="9"/>
      <c r="XJ194" s="9"/>
      <c r="XK194" s="9"/>
      <c r="XL194" s="9"/>
      <c r="XM194" s="9"/>
      <c r="XN194" s="9"/>
      <c r="XO194" s="9"/>
      <c r="XP194" s="9"/>
      <c r="XQ194" s="9"/>
      <c r="XR194" s="9"/>
      <c r="XS194" s="9"/>
      <c r="XT194" s="9"/>
      <c r="XU194" s="9"/>
      <c r="XV194" s="9"/>
      <c r="XW194" s="9"/>
      <c r="XX194" s="9"/>
      <c r="XY194" s="9"/>
      <c r="XZ194" s="9"/>
      <c r="YA194" s="9"/>
      <c r="YB194" s="9"/>
      <c r="YC194" s="9"/>
      <c r="YD194" s="9"/>
      <c r="YE194" s="9"/>
      <c r="YF194" s="9"/>
      <c r="YG194" s="9"/>
      <c r="YH194" s="9"/>
      <c r="YI194" s="9"/>
      <c r="YJ194" s="9"/>
      <c r="YK194" s="9"/>
      <c r="YL194" s="9"/>
      <c r="YM194" s="9"/>
      <c r="YN194" s="9"/>
      <c r="YO194" s="9"/>
      <c r="YP194" s="9"/>
      <c r="YQ194" s="9"/>
      <c r="YR194" s="9"/>
      <c r="YS194" s="9"/>
      <c r="YT194" s="9"/>
      <c r="YU194" s="9"/>
      <c r="YV194" s="9"/>
      <c r="YW194" s="9"/>
      <c r="YX194" s="9"/>
      <c r="YY194" s="9"/>
      <c r="YZ194" s="9"/>
      <c r="ZA194" s="9"/>
      <c r="ZB194" s="9"/>
      <c r="ZC194" s="9"/>
      <c r="ZD194" s="9"/>
      <c r="ZE194" s="9"/>
      <c r="ZF194" s="9"/>
      <c r="ZG194" s="9"/>
      <c r="ZH194" s="9"/>
      <c r="ZI194" s="9"/>
      <c r="ZJ194" s="9"/>
      <c r="ZK194" s="9"/>
      <c r="ZL194" s="9"/>
      <c r="ZM194" s="9"/>
      <c r="ZN194" s="9"/>
      <c r="ZO194" s="9"/>
      <c r="ZP194" s="9"/>
      <c r="ZQ194" s="9"/>
      <c r="ZR194" s="9"/>
      <c r="ZS194" s="9"/>
      <c r="ZT194" s="9"/>
      <c r="ZU194" s="9"/>
      <c r="ZV194" s="9"/>
      <c r="ZW194" s="9"/>
      <c r="ZX194" s="9"/>
      <c r="ZY194" s="9"/>
      <c r="ZZ194" s="9"/>
      <c r="AAA194" s="9"/>
      <c r="AAB194" s="9"/>
      <c r="AAC194" s="9"/>
      <c r="AAD194" s="9"/>
      <c r="AAE194" s="9"/>
      <c r="AAF194" s="9"/>
      <c r="AAG194" s="9"/>
      <c r="AAH194" s="9"/>
      <c r="AAI194" s="9"/>
      <c r="AAJ194" s="9"/>
      <c r="AAK194" s="9"/>
      <c r="AAL194" s="9"/>
      <c r="AAM194" s="9"/>
      <c r="AAN194" s="9"/>
      <c r="AAO194" s="9"/>
      <c r="AAP194" s="9"/>
      <c r="AAQ194" s="9"/>
      <c r="AAR194" s="9"/>
      <c r="AAS194" s="9"/>
      <c r="AAT194" s="9"/>
      <c r="AAU194" s="9"/>
      <c r="AAV194" s="9"/>
      <c r="AAW194" s="9"/>
      <c r="AAX194" s="9"/>
      <c r="AAY194" s="9"/>
      <c r="AAZ194" s="9"/>
      <c r="ABA194" s="9"/>
      <c r="ABB194" s="9"/>
      <c r="ABC194" s="9"/>
      <c r="ABD194" s="9"/>
      <c r="ABE194" s="9"/>
      <c r="ABF194" s="9"/>
      <c r="ABG194" s="9"/>
      <c r="ABH194" s="9"/>
      <c r="ABI194" s="9"/>
      <c r="ABJ194" s="9"/>
      <c r="ABK194" s="9"/>
      <c r="ABL194" s="9"/>
      <c r="ABM194" s="9"/>
      <c r="ABN194" s="9"/>
      <c r="ABO194" s="9"/>
      <c r="ABP194" s="9"/>
      <c r="ABQ194" s="9"/>
      <c r="ABR194" s="9"/>
      <c r="ABS194" s="9"/>
      <c r="ABT194" s="9"/>
      <c r="ABU194" s="9"/>
      <c r="ABV194" s="9"/>
      <c r="ABW194" s="9"/>
      <c r="ABX194" s="9"/>
      <c r="ABY194" s="9"/>
      <c r="ABZ194" s="9"/>
      <c r="ACA194" s="9"/>
      <c r="ACB194" s="9"/>
      <c r="ACC194" s="9"/>
      <c r="ACD194" s="9"/>
      <c r="ACE194" s="9"/>
      <c r="ACF194" s="9"/>
      <c r="ACG194" s="9"/>
      <c r="ACH194" s="9"/>
      <c r="ACI194" s="9"/>
      <c r="ACJ194" s="9"/>
      <c r="ACK194" s="9"/>
      <c r="ACL194" s="9"/>
      <c r="ACM194" s="9"/>
      <c r="ACN194" s="9"/>
      <c r="ACO194" s="9"/>
      <c r="ACP194" s="9"/>
      <c r="ACQ194" s="9"/>
      <c r="ACR194" s="9"/>
      <c r="ACS194" s="9"/>
      <c r="ACT194" s="9"/>
      <c r="ACU194" s="9"/>
      <c r="ACV194" s="9"/>
      <c r="ACW194" s="9"/>
      <c r="ACX194" s="9"/>
      <c r="ACY194" s="9"/>
      <c r="ACZ194" s="9"/>
      <c r="ADA194" s="9"/>
      <c r="ADB194" s="9"/>
      <c r="ADC194" s="9"/>
      <c r="ADD194" s="9"/>
      <c r="ADE194" s="9"/>
      <c r="ADF194" s="9"/>
      <c r="ADG194" s="9"/>
      <c r="ADH194" s="9"/>
      <c r="ADI194" s="9"/>
      <c r="ADJ194" s="9"/>
      <c r="ADK194" s="9"/>
      <c r="ADL194" s="9"/>
      <c r="ADM194" s="9"/>
      <c r="ADN194" s="9"/>
      <c r="ADO194" s="9"/>
      <c r="ADP194" s="9"/>
      <c r="ADQ194" s="9"/>
      <c r="ADR194" s="9"/>
      <c r="ADS194" s="9"/>
      <c r="ADT194" s="9"/>
      <c r="ADU194" s="9"/>
      <c r="ADV194" s="9"/>
      <c r="ADW194" s="9"/>
      <c r="ADX194" s="9"/>
      <c r="ADY194" s="9"/>
      <c r="ADZ194" s="9"/>
      <c r="AEA194" s="9"/>
      <c r="AEB194" s="9"/>
      <c r="AEC194" s="9"/>
      <c r="AED194" s="9"/>
      <c r="AEE194" s="9"/>
      <c r="AEF194" s="9"/>
      <c r="AEG194" s="9"/>
      <c r="AEH194" s="9"/>
      <c r="AEI194" s="9"/>
      <c r="AEJ194" s="9"/>
      <c r="AEK194" s="9"/>
      <c r="AEL194" s="9"/>
      <c r="AEM194" s="9"/>
      <c r="AEN194" s="9"/>
      <c r="AEO194" s="9"/>
      <c r="AEP194" s="9"/>
      <c r="AEQ194" s="9"/>
      <c r="AER194" s="9"/>
      <c r="AES194" s="9"/>
      <c r="AET194" s="9"/>
      <c r="AEU194" s="9"/>
      <c r="AEV194" s="9"/>
      <c r="AEW194" s="9"/>
      <c r="AEX194" s="9"/>
      <c r="AEY194" s="9"/>
      <c r="AEZ194" s="9"/>
      <c r="AFA194" s="9"/>
      <c r="AFB194" s="9"/>
      <c r="AFC194" s="9"/>
      <c r="AFD194" s="9"/>
      <c r="AFE194" s="9"/>
      <c r="AFF194" s="9"/>
      <c r="AFG194" s="9"/>
      <c r="AFH194" s="9"/>
      <c r="AFI194" s="9"/>
      <c r="AFJ194" s="9"/>
      <c r="AFK194" s="9"/>
      <c r="AFL194" s="9"/>
      <c r="AFM194" s="9"/>
      <c r="AFN194" s="9"/>
      <c r="AFO194" s="9"/>
      <c r="AFP194" s="9"/>
      <c r="AFQ194" s="9"/>
      <c r="AFR194" s="9"/>
      <c r="AFS194" s="9"/>
      <c r="AFT194" s="9"/>
      <c r="AFU194" s="9"/>
      <c r="AFV194" s="9"/>
      <c r="AFW194" s="9"/>
      <c r="AFX194" s="9"/>
      <c r="AFY194" s="9"/>
      <c r="AFZ194" s="9"/>
      <c r="AGA194" s="9"/>
      <c r="AGB194" s="9"/>
      <c r="AGC194" s="9"/>
      <c r="AGD194" s="9"/>
      <c r="AGE194" s="9"/>
      <c r="AGF194" s="9"/>
      <c r="AGG194" s="9"/>
      <c r="AGH194" s="9"/>
      <c r="AGI194" s="9"/>
      <c r="AGJ194" s="9"/>
      <c r="AGK194" s="9"/>
      <c r="AGL194" s="9"/>
      <c r="AGM194" s="9"/>
      <c r="AGN194" s="9"/>
      <c r="AGO194" s="9"/>
      <c r="AGP194" s="9"/>
      <c r="AGQ194" s="9"/>
      <c r="AGR194" s="9"/>
      <c r="AGS194" s="9"/>
      <c r="AGT194" s="9"/>
      <c r="AGU194" s="9"/>
      <c r="AGV194" s="9"/>
      <c r="AGW194" s="9"/>
      <c r="AGX194" s="9"/>
      <c r="AGY194" s="9"/>
      <c r="AGZ194" s="9"/>
      <c r="AHA194" s="9"/>
      <c r="AHB194" s="9"/>
      <c r="AHC194" s="9"/>
      <c r="AHD194" s="9"/>
      <c r="AHE194" s="9"/>
      <c r="AHF194" s="9"/>
      <c r="AHG194" s="9"/>
      <c r="AHH194" s="9"/>
      <c r="AHI194" s="9"/>
      <c r="AHJ194" s="9"/>
      <c r="AHK194" s="9"/>
      <c r="AHL194" s="9"/>
      <c r="AHM194" s="9"/>
      <c r="AHN194" s="9"/>
      <c r="AHO194" s="9"/>
      <c r="AHP194" s="9"/>
      <c r="AHQ194" s="9"/>
      <c r="AHR194" s="9"/>
      <c r="AHS194" s="9"/>
      <c r="AHT194" s="9"/>
      <c r="AHU194" s="9"/>
      <c r="AHV194" s="9"/>
      <c r="AHW194" s="9"/>
      <c r="AHX194" s="9"/>
      <c r="AHY194" s="9"/>
      <c r="AHZ194" s="9"/>
      <c r="AIA194" s="9"/>
      <c r="AIB194" s="9"/>
      <c r="AIC194" s="9"/>
      <c r="AID194" s="9"/>
      <c r="AIE194" s="9"/>
      <c r="AIF194" s="9"/>
      <c r="AIG194" s="9"/>
      <c r="AIH194" s="9"/>
      <c r="AII194" s="9"/>
      <c r="AIJ194" s="9"/>
      <c r="AIK194" s="9"/>
      <c r="AIL194" s="9"/>
      <c r="AIM194" s="9"/>
      <c r="AIN194" s="9"/>
      <c r="AIO194" s="9"/>
      <c r="AIP194" s="9"/>
      <c r="AIQ194" s="9"/>
      <c r="AIR194" s="9"/>
      <c r="AIS194" s="9"/>
      <c r="AIT194" s="9"/>
      <c r="AIU194" s="9"/>
      <c r="AIV194" s="9"/>
      <c r="AIW194" s="9"/>
      <c r="AIX194" s="9"/>
      <c r="AIY194" s="9"/>
      <c r="AIZ194" s="9"/>
      <c r="AJA194" s="9"/>
      <c r="AJB194" s="9"/>
      <c r="AJC194" s="9"/>
      <c r="AJD194" s="9"/>
      <c r="AJE194" s="9"/>
      <c r="AJF194" s="9"/>
      <c r="AJG194" s="9"/>
      <c r="AJH194" s="9"/>
      <c r="AJI194" s="9"/>
      <c r="AJJ194" s="9"/>
      <c r="AJK194" s="9"/>
      <c r="AJL194" s="9"/>
      <c r="AJM194" s="9"/>
      <c r="AJN194" s="9"/>
      <c r="AJO194" s="9"/>
      <c r="AJP194" s="9"/>
      <c r="AJQ194" s="9"/>
      <c r="AJR194" s="9"/>
      <c r="AJS194" s="9"/>
      <c r="AJT194" s="9"/>
      <c r="AJU194" s="9"/>
      <c r="AJV194" s="9"/>
      <c r="AJW194" s="9"/>
      <c r="AJX194" s="9"/>
      <c r="AJY194" s="9"/>
      <c r="AJZ194" s="9"/>
      <c r="AKA194" s="9"/>
      <c r="AKB194" s="9"/>
      <c r="AKC194" s="9"/>
      <c r="AKD194" s="9"/>
      <c r="AKE194" s="9"/>
      <c r="AKF194" s="9"/>
      <c r="AKG194" s="9"/>
      <c r="AKH194" s="9"/>
      <c r="AKI194" s="9"/>
      <c r="AKJ194" s="9"/>
      <c r="AKK194" s="9"/>
      <c r="AKL194" s="9"/>
      <c r="AKM194" s="9"/>
      <c r="AKN194" s="9"/>
      <c r="AKO194" s="9"/>
      <c r="AKP194" s="9"/>
      <c r="AKQ194" s="9"/>
      <c r="AKR194" s="9"/>
      <c r="AKS194" s="9"/>
      <c r="AKT194" s="9"/>
      <c r="AKU194" s="9"/>
      <c r="AKV194" s="9"/>
      <c r="AKW194" s="9"/>
      <c r="AKX194" s="9"/>
      <c r="AKY194" s="9"/>
      <c r="AKZ194" s="9"/>
      <c r="ALA194" s="9"/>
      <c r="ALB194" s="9"/>
      <c r="ALC194" s="9"/>
      <c r="ALD194" s="9"/>
      <c r="ALE194" s="9"/>
      <c r="ALF194" s="9"/>
      <c r="ALG194" s="9"/>
      <c r="ALH194" s="9"/>
      <c r="ALI194" s="9"/>
      <c r="ALJ194" s="9"/>
      <c r="ALK194" s="9"/>
      <c r="ALL194" s="9"/>
      <c r="ALM194" s="9"/>
      <c r="ALN194" s="9"/>
      <c r="ALO194" s="9"/>
      <c r="ALP194" s="9"/>
      <c r="ALQ194" s="9"/>
      <c r="ALR194" s="9"/>
      <c r="ALS194" s="9"/>
      <c r="ALT194" s="9"/>
      <c r="ALU194" s="9"/>
      <c r="ALV194" s="9"/>
      <c r="ALW194" s="9"/>
      <c r="ALX194" s="9"/>
      <c r="ALY194" s="9"/>
      <c r="ALZ194" s="9"/>
      <c r="AMA194" s="9"/>
      <c r="AMB194" s="9"/>
      <c r="AMC194" s="9"/>
      <c r="AMD194" s="9"/>
      <c r="AME194" s="9"/>
      <c r="AMF194" s="9"/>
      <c r="AMG194" s="9"/>
      <c r="AMH194" s="9"/>
    </row>
    <row r="195" spans="1:1022" s="5" customFormat="1" x14ac:dyDescent="0.25">
      <c r="A195" s="9"/>
      <c r="B195" s="9"/>
      <c r="C195" s="32"/>
      <c r="D195" s="9"/>
      <c r="E195" s="25">
        <v>9</v>
      </c>
      <c r="F195" s="42" t="s">
        <v>47</v>
      </c>
      <c r="G195" s="2">
        <v>88</v>
      </c>
      <c r="H195" s="50"/>
      <c r="I195" s="54"/>
      <c r="J195" s="54"/>
      <c r="M195" s="54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  <c r="IW195" s="9"/>
      <c r="IX195" s="9"/>
      <c r="IY195" s="9"/>
      <c r="IZ195" s="9"/>
      <c r="JA195" s="9"/>
      <c r="JB195" s="9"/>
      <c r="JC195" s="9"/>
      <c r="JD195" s="9"/>
      <c r="JE195" s="9"/>
      <c r="JF195" s="9"/>
      <c r="JG195" s="9"/>
      <c r="JH195" s="9"/>
      <c r="JI195" s="9"/>
      <c r="JJ195" s="9"/>
      <c r="JK195" s="9"/>
      <c r="JL195" s="9"/>
      <c r="JM195" s="9"/>
      <c r="JN195" s="9"/>
      <c r="JO195" s="9"/>
      <c r="JP195" s="9"/>
      <c r="JQ195" s="9"/>
      <c r="JR195" s="9"/>
      <c r="JS195" s="9"/>
      <c r="JT195" s="9"/>
      <c r="JU195" s="9"/>
      <c r="JV195" s="9"/>
      <c r="JW195" s="9"/>
      <c r="JX195" s="9"/>
      <c r="JY195" s="9"/>
      <c r="JZ195" s="9"/>
      <c r="KA195" s="9"/>
      <c r="KB195" s="9"/>
      <c r="KC195" s="9"/>
      <c r="KD195" s="9"/>
      <c r="KE195" s="9"/>
      <c r="KF195" s="9"/>
      <c r="KG195" s="9"/>
      <c r="KH195" s="9"/>
      <c r="KI195" s="9"/>
      <c r="KJ195" s="9"/>
      <c r="KK195" s="9"/>
      <c r="KL195" s="9"/>
      <c r="KM195" s="9"/>
      <c r="KN195" s="9"/>
      <c r="KO195" s="9"/>
      <c r="KP195" s="9"/>
      <c r="KQ195" s="9"/>
      <c r="KR195" s="9"/>
      <c r="KS195" s="9"/>
      <c r="KT195" s="9"/>
      <c r="KU195" s="9"/>
      <c r="KV195" s="9"/>
      <c r="KW195" s="9"/>
      <c r="KX195" s="9"/>
      <c r="KY195" s="9"/>
      <c r="KZ195" s="9"/>
      <c r="LA195" s="9"/>
      <c r="LB195" s="9"/>
      <c r="LC195" s="9"/>
      <c r="LD195" s="9"/>
      <c r="LE195" s="9"/>
      <c r="LF195" s="9"/>
      <c r="LG195" s="9"/>
      <c r="LH195" s="9"/>
      <c r="LI195" s="9"/>
      <c r="LJ195" s="9"/>
      <c r="LK195" s="9"/>
      <c r="LL195" s="9"/>
      <c r="LM195" s="9"/>
      <c r="LN195" s="9"/>
      <c r="LO195" s="9"/>
      <c r="LP195" s="9"/>
      <c r="LQ195" s="9"/>
      <c r="LR195" s="9"/>
      <c r="LS195" s="9"/>
      <c r="LT195" s="9"/>
      <c r="LU195" s="9"/>
      <c r="LV195" s="9"/>
      <c r="LW195" s="9"/>
      <c r="LX195" s="9"/>
      <c r="LY195" s="9"/>
      <c r="LZ195" s="9"/>
      <c r="MA195" s="9"/>
      <c r="MB195" s="9"/>
      <c r="MC195" s="9"/>
      <c r="MD195" s="9"/>
      <c r="ME195" s="9"/>
      <c r="MF195" s="9"/>
      <c r="MG195" s="9"/>
      <c r="MH195" s="9"/>
      <c r="MI195" s="9"/>
      <c r="MJ195" s="9"/>
      <c r="MK195" s="9"/>
      <c r="ML195" s="9"/>
      <c r="MM195" s="9"/>
      <c r="MN195" s="9"/>
      <c r="MO195" s="9"/>
      <c r="MP195" s="9"/>
      <c r="MQ195" s="9"/>
      <c r="MR195" s="9"/>
      <c r="MS195" s="9"/>
      <c r="MT195" s="9"/>
      <c r="MU195" s="9"/>
      <c r="MV195" s="9"/>
      <c r="MW195" s="9"/>
      <c r="MX195" s="9"/>
      <c r="MY195" s="9"/>
      <c r="MZ195" s="9"/>
      <c r="NA195" s="9"/>
      <c r="NB195" s="9"/>
      <c r="NC195" s="9"/>
      <c r="ND195" s="9"/>
      <c r="NE195" s="9"/>
      <c r="NF195" s="9"/>
      <c r="NG195" s="9"/>
      <c r="NH195" s="9"/>
      <c r="NI195" s="9"/>
      <c r="NJ195" s="9"/>
      <c r="NK195" s="9"/>
      <c r="NL195" s="9"/>
      <c r="NM195" s="9"/>
      <c r="NN195" s="9"/>
      <c r="NO195" s="9"/>
      <c r="NP195" s="9"/>
      <c r="NQ195" s="9"/>
      <c r="NR195" s="9"/>
      <c r="NS195" s="9"/>
      <c r="NT195" s="9"/>
      <c r="NU195" s="9"/>
      <c r="NV195" s="9"/>
      <c r="NW195" s="9"/>
      <c r="NX195" s="9"/>
      <c r="NY195" s="9"/>
      <c r="NZ195" s="9"/>
      <c r="OA195" s="9"/>
      <c r="OB195" s="9"/>
      <c r="OC195" s="9"/>
      <c r="OD195" s="9"/>
      <c r="OE195" s="9"/>
      <c r="OF195" s="9"/>
      <c r="OG195" s="9"/>
      <c r="OH195" s="9"/>
      <c r="OI195" s="9"/>
      <c r="OJ195" s="9"/>
      <c r="OK195" s="9"/>
      <c r="OL195" s="9"/>
      <c r="OM195" s="9"/>
      <c r="ON195" s="9"/>
      <c r="OO195" s="9"/>
      <c r="OP195" s="9"/>
      <c r="OQ195" s="9"/>
      <c r="OR195" s="9"/>
      <c r="OS195" s="9"/>
      <c r="OT195" s="9"/>
      <c r="OU195" s="9"/>
      <c r="OV195" s="9"/>
      <c r="OW195" s="9"/>
      <c r="OX195" s="9"/>
      <c r="OY195" s="9"/>
      <c r="OZ195" s="9"/>
      <c r="PA195" s="9"/>
      <c r="PB195" s="9"/>
      <c r="PC195" s="9"/>
      <c r="PD195" s="9"/>
      <c r="PE195" s="9"/>
      <c r="PF195" s="9"/>
      <c r="PG195" s="9"/>
      <c r="PH195" s="9"/>
      <c r="PI195" s="9"/>
      <c r="PJ195" s="9"/>
      <c r="PK195" s="9"/>
      <c r="PL195" s="9"/>
      <c r="PM195" s="9"/>
      <c r="PN195" s="9"/>
      <c r="PO195" s="9"/>
      <c r="PP195" s="9"/>
      <c r="PQ195" s="9"/>
      <c r="PR195" s="9"/>
      <c r="PS195" s="9"/>
      <c r="PT195" s="9"/>
      <c r="PU195" s="9"/>
      <c r="PV195" s="9"/>
      <c r="PW195" s="9"/>
      <c r="PX195" s="9"/>
      <c r="PY195" s="9"/>
      <c r="PZ195" s="9"/>
      <c r="QA195" s="9"/>
      <c r="QB195" s="9"/>
      <c r="QC195" s="9"/>
      <c r="QD195" s="9"/>
      <c r="QE195" s="9"/>
      <c r="QF195" s="9"/>
      <c r="QG195" s="9"/>
      <c r="QH195" s="9"/>
      <c r="QI195" s="9"/>
      <c r="QJ195" s="9"/>
      <c r="QK195" s="9"/>
      <c r="QL195" s="9"/>
      <c r="QM195" s="9"/>
      <c r="QN195" s="9"/>
      <c r="QO195" s="9"/>
      <c r="QP195" s="9"/>
      <c r="QQ195" s="9"/>
      <c r="QR195" s="9"/>
      <c r="QS195" s="9"/>
      <c r="QT195" s="9"/>
      <c r="QU195" s="9"/>
      <c r="QV195" s="9"/>
      <c r="QW195" s="9"/>
      <c r="QX195" s="9"/>
      <c r="QY195" s="9"/>
      <c r="QZ195" s="9"/>
      <c r="RA195" s="9"/>
      <c r="RB195" s="9"/>
      <c r="RC195" s="9"/>
      <c r="RD195" s="9"/>
      <c r="RE195" s="9"/>
      <c r="RF195" s="9"/>
      <c r="RG195" s="9"/>
      <c r="RH195" s="9"/>
      <c r="RI195" s="9"/>
      <c r="RJ195" s="9"/>
      <c r="RK195" s="9"/>
      <c r="RL195" s="9"/>
      <c r="RM195" s="9"/>
      <c r="RN195" s="9"/>
      <c r="RO195" s="9"/>
      <c r="RP195" s="9"/>
      <c r="RQ195" s="9"/>
      <c r="RR195" s="9"/>
      <c r="RS195" s="9"/>
      <c r="RT195" s="9"/>
      <c r="RU195" s="9"/>
      <c r="RV195" s="9"/>
      <c r="RW195" s="9"/>
      <c r="RX195" s="9"/>
      <c r="RY195" s="9"/>
      <c r="RZ195" s="9"/>
      <c r="SA195" s="9"/>
      <c r="SB195" s="9"/>
      <c r="SC195" s="9"/>
      <c r="SD195" s="9"/>
      <c r="SE195" s="9"/>
      <c r="SF195" s="9"/>
      <c r="SG195" s="9"/>
      <c r="SH195" s="9"/>
      <c r="SI195" s="9"/>
      <c r="SJ195" s="9"/>
      <c r="SK195" s="9"/>
      <c r="SL195" s="9"/>
      <c r="SM195" s="9"/>
      <c r="SN195" s="9"/>
      <c r="SO195" s="9"/>
      <c r="SP195" s="9"/>
      <c r="SQ195" s="9"/>
      <c r="SR195" s="9"/>
      <c r="SS195" s="9"/>
      <c r="ST195" s="9"/>
      <c r="SU195" s="9"/>
      <c r="SV195" s="9"/>
      <c r="SW195" s="9"/>
      <c r="SX195" s="9"/>
      <c r="SY195" s="9"/>
      <c r="SZ195" s="9"/>
      <c r="TA195" s="9"/>
      <c r="TB195" s="9"/>
      <c r="TC195" s="9"/>
      <c r="TD195" s="9"/>
      <c r="TE195" s="9"/>
      <c r="TF195" s="9"/>
      <c r="TG195" s="9"/>
      <c r="TH195" s="9"/>
      <c r="TI195" s="9"/>
      <c r="TJ195" s="9"/>
      <c r="TK195" s="9"/>
      <c r="TL195" s="9"/>
      <c r="TM195" s="9"/>
      <c r="TN195" s="9"/>
      <c r="TO195" s="9"/>
      <c r="TP195" s="9"/>
      <c r="TQ195" s="9"/>
      <c r="TR195" s="9"/>
      <c r="TS195" s="9"/>
      <c r="TT195" s="9"/>
      <c r="TU195" s="9"/>
      <c r="TV195" s="9"/>
      <c r="TW195" s="9"/>
      <c r="TX195" s="9"/>
      <c r="TY195" s="9"/>
      <c r="TZ195" s="9"/>
      <c r="UA195" s="9"/>
      <c r="UB195" s="9"/>
      <c r="UC195" s="9"/>
      <c r="UD195" s="9"/>
      <c r="UE195" s="9"/>
      <c r="UF195" s="9"/>
      <c r="UG195" s="9"/>
      <c r="UH195" s="9"/>
      <c r="UI195" s="9"/>
      <c r="UJ195" s="9"/>
      <c r="UK195" s="9"/>
      <c r="UL195" s="9"/>
      <c r="UM195" s="9"/>
      <c r="UN195" s="9"/>
      <c r="UO195" s="9"/>
      <c r="UP195" s="9"/>
      <c r="UQ195" s="9"/>
      <c r="UR195" s="9"/>
      <c r="US195" s="9"/>
      <c r="UT195" s="9"/>
      <c r="UU195" s="9"/>
      <c r="UV195" s="9"/>
      <c r="UW195" s="9"/>
      <c r="UX195" s="9"/>
      <c r="UY195" s="9"/>
      <c r="UZ195" s="9"/>
      <c r="VA195" s="9"/>
      <c r="VB195" s="9"/>
      <c r="VC195" s="9"/>
      <c r="VD195" s="9"/>
      <c r="VE195" s="9"/>
      <c r="VF195" s="9"/>
      <c r="VG195" s="9"/>
      <c r="VH195" s="9"/>
      <c r="VI195" s="9"/>
      <c r="VJ195" s="9"/>
      <c r="VK195" s="9"/>
      <c r="VL195" s="9"/>
      <c r="VM195" s="9"/>
      <c r="VN195" s="9"/>
      <c r="VO195" s="9"/>
      <c r="VP195" s="9"/>
      <c r="VQ195" s="9"/>
      <c r="VR195" s="9"/>
      <c r="VS195" s="9"/>
      <c r="VT195" s="9"/>
      <c r="VU195" s="9"/>
      <c r="VV195" s="9"/>
      <c r="VW195" s="9"/>
      <c r="VX195" s="9"/>
      <c r="VY195" s="9"/>
      <c r="VZ195" s="9"/>
      <c r="WA195" s="9"/>
      <c r="WB195" s="9"/>
      <c r="WC195" s="9"/>
      <c r="WD195" s="9"/>
      <c r="WE195" s="9"/>
      <c r="WF195" s="9"/>
      <c r="WG195" s="9"/>
      <c r="WH195" s="9"/>
      <c r="WI195" s="9"/>
      <c r="WJ195" s="9"/>
      <c r="WK195" s="9"/>
      <c r="WL195" s="9"/>
      <c r="WM195" s="9"/>
      <c r="WN195" s="9"/>
      <c r="WO195" s="9"/>
      <c r="WP195" s="9"/>
      <c r="WQ195" s="9"/>
      <c r="WR195" s="9"/>
      <c r="WS195" s="9"/>
      <c r="WT195" s="9"/>
      <c r="WU195" s="9"/>
      <c r="WV195" s="9"/>
      <c r="WW195" s="9"/>
      <c r="WX195" s="9"/>
      <c r="WY195" s="9"/>
      <c r="WZ195" s="9"/>
      <c r="XA195" s="9"/>
      <c r="XB195" s="9"/>
      <c r="XC195" s="9"/>
      <c r="XD195" s="9"/>
      <c r="XE195" s="9"/>
      <c r="XF195" s="9"/>
      <c r="XG195" s="9"/>
      <c r="XH195" s="9"/>
      <c r="XI195" s="9"/>
      <c r="XJ195" s="9"/>
      <c r="XK195" s="9"/>
      <c r="XL195" s="9"/>
      <c r="XM195" s="9"/>
      <c r="XN195" s="9"/>
      <c r="XO195" s="9"/>
      <c r="XP195" s="9"/>
      <c r="XQ195" s="9"/>
      <c r="XR195" s="9"/>
      <c r="XS195" s="9"/>
      <c r="XT195" s="9"/>
      <c r="XU195" s="9"/>
      <c r="XV195" s="9"/>
      <c r="XW195" s="9"/>
      <c r="XX195" s="9"/>
      <c r="XY195" s="9"/>
      <c r="XZ195" s="9"/>
      <c r="YA195" s="9"/>
      <c r="YB195" s="9"/>
      <c r="YC195" s="9"/>
      <c r="YD195" s="9"/>
      <c r="YE195" s="9"/>
      <c r="YF195" s="9"/>
      <c r="YG195" s="9"/>
      <c r="YH195" s="9"/>
      <c r="YI195" s="9"/>
      <c r="YJ195" s="9"/>
      <c r="YK195" s="9"/>
      <c r="YL195" s="9"/>
      <c r="YM195" s="9"/>
      <c r="YN195" s="9"/>
      <c r="YO195" s="9"/>
      <c r="YP195" s="9"/>
      <c r="YQ195" s="9"/>
      <c r="YR195" s="9"/>
      <c r="YS195" s="9"/>
      <c r="YT195" s="9"/>
      <c r="YU195" s="9"/>
      <c r="YV195" s="9"/>
      <c r="YW195" s="9"/>
      <c r="YX195" s="9"/>
      <c r="YY195" s="9"/>
      <c r="YZ195" s="9"/>
      <c r="ZA195" s="9"/>
      <c r="ZB195" s="9"/>
      <c r="ZC195" s="9"/>
      <c r="ZD195" s="9"/>
      <c r="ZE195" s="9"/>
      <c r="ZF195" s="9"/>
      <c r="ZG195" s="9"/>
      <c r="ZH195" s="9"/>
      <c r="ZI195" s="9"/>
      <c r="ZJ195" s="9"/>
      <c r="ZK195" s="9"/>
      <c r="ZL195" s="9"/>
      <c r="ZM195" s="9"/>
      <c r="ZN195" s="9"/>
      <c r="ZO195" s="9"/>
      <c r="ZP195" s="9"/>
      <c r="ZQ195" s="9"/>
      <c r="ZR195" s="9"/>
      <c r="ZS195" s="9"/>
      <c r="ZT195" s="9"/>
      <c r="ZU195" s="9"/>
      <c r="ZV195" s="9"/>
      <c r="ZW195" s="9"/>
      <c r="ZX195" s="9"/>
      <c r="ZY195" s="9"/>
      <c r="ZZ195" s="9"/>
      <c r="AAA195" s="9"/>
      <c r="AAB195" s="9"/>
      <c r="AAC195" s="9"/>
      <c r="AAD195" s="9"/>
      <c r="AAE195" s="9"/>
      <c r="AAF195" s="9"/>
      <c r="AAG195" s="9"/>
      <c r="AAH195" s="9"/>
      <c r="AAI195" s="9"/>
      <c r="AAJ195" s="9"/>
      <c r="AAK195" s="9"/>
      <c r="AAL195" s="9"/>
      <c r="AAM195" s="9"/>
      <c r="AAN195" s="9"/>
      <c r="AAO195" s="9"/>
      <c r="AAP195" s="9"/>
      <c r="AAQ195" s="9"/>
      <c r="AAR195" s="9"/>
      <c r="AAS195" s="9"/>
      <c r="AAT195" s="9"/>
      <c r="AAU195" s="9"/>
      <c r="AAV195" s="9"/>
      <c r="AAW195" s="9"/>
      <c r="AAX195" s="9"/>
      <c r="AAY195" s="9"/>
      <c r="AAZ195" s="9"/>
      <c r="ABA195" s="9"/>
      <c r="ABB195" s="9"/>
      <c r="ABC195" s="9"/>
      <c r="ABD195" s="9"/>
      <c r="ABE195" s="9"/>
      <c r="ABF195" s="9"/>
      <c r="ABG195" s="9"/>
      <c r="ABH195" s="9"/>
      <c r="ABI195" s="9"/>
      <c r="ABJ195" s="9"/>
      <c r="ABK195" s="9"/>
      <c r="ABL195" s="9"/>
      <c r="ABM195" s="9"/>
      <c r="ABN195" s="9"/>
      <c r="ABO195" s="9"/>
      <c r="ABP195" s="9"/>
      <c r="ABQ195" s="9"/>
      <c r="ABR195" s="9"/>
      <c r="ABS195" s="9"/>
      <c r="ABT195" s="9"/>
      <c r="ABU195" s="9"/>
      <c r="ABV195" s="9"/>
      <c r="ABW195" s="9"/>
      <c r="ABX195" s="9"/>
      <c r="ABY195" s="9"/>
      <c r="ABZ195" s="9"/>
      <c r="ACA195" s="9"/>
      <c r="ACB195" s="9"/>
      <c r="ACC195" s="9"/>
      <c r="ACD195" s="9"/>
      <c r="ACE195" s="9"/>
      <c r="ACF195" s="9"/>
      <c r="ACG195" s="9"/>
      <c r="ACH195" s="9"/>
      <c r="ACI195" s="9"/>
      <c r="ACJ195" s="9"/>
      <c r="ACK195" s="9"/>
      <c r="ACL195" s="9"/>
      <c r="ACM195" s="9"/>
      <c r="ACN195" s="9"/>
      <c r="ACO195" s="9"/>
      <c r="ACP195" s="9"/>
      <c r="ACQ195" s="9"/>
      <c r="ACR195" s="9"/>
      <c r="ACS195" s="9"/>
      <c r="ACT195" s="9"/>
      <c r="ACU195" s="9"/>
      <c r="ACV195" s="9"/>
      <c r="ACW195" s="9"/>
      <c r="ACX195" s="9"/>
      <c r="ACY195" s="9"/>
      <c r="ACZ195" s="9"/>
      <c r="ADA195" s="9"/>
      <c r="ADB195" s="9"/>
      <c r="ADC195" s="9"/>
      <c r="ADD195" s="9"/>
      <c r="ADE195" s="9"/>
      <c r="ADF195" s="9"/>
      <c r="ADG195" s="9"/>
      <c r="ADH195" s="9"/>
      <c r="ADI195" s="9"/>
      <c r="ADJ195" s="9"/>
      <c r="ADK195" s="9"/>
      <c r="ADL195" s="9"/>
      <c r="ADM195" s="9"/>
      <c r="ADN195" s="9"/>
      <c r="ADO195" s="9"/>
      <c r="ADP195" s="9"/>
      <c r="ADQ195" s="9"/>
      <c r="ADR195" s="9"/>
      <c r="ADS195" s="9"/>
      <c r="ADT195" s="9"/>
      <c r="ADU195" s="9"/>
      <c r="ADV195" s="9"/>
      <c r="ADW195" s="9"/>
      <c r="ADX195" s="9"/>
      <c r="ADY195" s="9"/>
      <c r="ADZ195" s="9"/>
      <c r="AEA195" s="9"/>
      <c r="AEB195" s="9"/>
      <c r="AEC195" s="9"/>
      <c r="AED195" s="9"/>
      <c r="AEE195" s="9"/>
      <c r="AEF195" s="9"/>
      <c r="AEG195" s="9"/>
      <c r="AEH195" s="9"/>
      <c r="AEI195" s="9"/>
      <c r="AEJ195" s="9"/>
      <c r="AEK195" s="9"/>
      <c r="AEL195" s="9"/>
      <c r="AEM195" s="9"/>
      <c r="AEN195" s="9"/>
      <c r="AEO195" s="9"/>
      <c r="AEP195" s="9"/>
      <c r="AEQ195" s="9"/>
      <c r="AER195" s="9"/>
      <c r="AES195" s="9"/>
      <c r="AET195" s="9"/>
      <c r="AEU195" s="9"/>
      <c r="AEV195" s="9"/>
      <c r="AEW195" s="9"/>
      <c r="AEX195" s="9"/>
      <c r="AEY195" s="9"/>
      <c r="AEZ195" s="9"/>
      <c r="AFA195" s="9"/>
      <c r="AFB195" s="9"/>
      <c r="AFC195" s="9"/>
      <c r="AFD195" s="9"/>
      <c r="AFE195" s="9"/>
      <c r="AFF195" s="9"/>
      <c r="AFG195" s="9"/>
      <c r="AFH195" s="9"/>
      <c r="AFI195" s="9"/>
      <c r="AFJ195" s="9"/>
      <c r="AFK195" s="9"/>
      <c r="AFL195" s="9"/>
      <c r="AFM195" s="9"/>
      <c r="AFN195" s="9"/>
      <c r="AFO195" s="9"/>
      <c r="AFP195" s="9"/>
      <c r="AFQ195" s="9"/>
      <c r="AFR195" s="9"/>
      <c r="AFS195" s="9"/>
      <c r="AFT195" s="9"/>
      <c r="AFU195" s="9"/>
      <c r="AFV195" s="9"/>
      <c r="AFW195" s="9"/>
      <c r="AFX195" s="9"/>
      <c r="AFY195" s="9"/>
      <c r="AFZ195" s="9"/>
      <c r="AGA195" s="9"/>
      <c r="AGB195" s="9"/>
      <c r="AGC195" s="9"/>
      <c r="AGD195" s="9"/>
      <c r="AGE195" s="9"/>
      <c r="AGF195" s="9"/>
      <c r="AGG195" s="9"/>
      <c r="AGH195" s="9"/>
      <c r="AGI195" s="9"/>
      <c r="AGJ195" s="9"/>
      <c r="AGK195" s="9"/>
      <c r="AGL195" s="9"/>
      <c r="AGM195" s="9"/>
      <c r="AGN195" s="9"/>
      <c r="AGO195" s="9"/>
      <c r="AGP195" s="9"/>
      <c r="AGQ195" s="9"/>
      <c r="AGR195" s="9"/>
      <c r="AGS195" s="9"/>
      <c r="AGT195" s="9"/>
      <c r="AGU195" s="9"/>
      <c r="AGV195" s="9"/>
      <c r="AGW195" s="9"/>
      <c r="AGX195" s="9"/>
      <c r="AGY195" s="9"/>
      <c r="AGZ195" s="9"/>
      <c r="AHA195" s="9"/>
      <c r="AHB195" s="9"/>
      <c r="AHC195" s="9"/>
      <c r="AHD195" s="9"/>
      <c r="AHE195" s="9"/>
      <c r="AHF195" s="9"/>
      <c r="AHG195" s="9"/>
      <c r="AHH195" s="9"/>
      <c r="AHI195" s="9"/>
      <c r="AHJ195" s="9"/>
      <c r="AHK195" s="9"/>
      <c r="AHL195" s="9"/>
      <c r="AHM195" s="9"/>
      <c r="AHN195" s="9"/>
      <c r="AHO195" s="9"/>
      <c r="AHP195" s="9"/>
      <c r="AHQ195" s="9"/>
      <c r="AHR195" s="9"/>
      <c r="AHS195" s="9"/>
      <c r="AHT195" s="9"/>
      <c r="AHU195" s="9"/>
      <c r="AHV195" s="9"/>
      <c r="AHW195" s="9"/>
      <c r="AHX195" s="9"/>
      <c r="AHY195" s="9"/>
      <c r="AHZ195" s="9"/>
      <c r="AIA195" s="9"/>
      <c r="AIB195" s="9"/>
      <c r="AIC195" s="9"/>
      <c r="AID195" s="9"/>
      <c r="AIE195" s="9"/>
      <c r="AIF195" s="9"/>
      <c r="AIG195" s="9"/>
      <c r="AIH195" s="9"/>
      <c r="AII195" s="9"/>
      <c r="AIJ195" s="9"/>
      <c r="AIK195" s="9"/>
      <c r="AIL195" s="9"/>
      <c r="AIM195" s="9"/>
      <c r="AIN195" s="9"/>
      <c r="AIO195" s="9"/>
      <c r="AIP195" s="9"/>
      <c r="AIQ195" s="9"/>
      <c r="AIR195" s="9"/>
      <c r="AIS195" s="9"/>
      <c r="AIT195" s="9"/>
      <c r="AIU195" s="9"/>
      <c r="AIV195" s="9"/>
      <c r="AIW195" s="9"/>
      <c r="AIX195" s="9"/>
      <c r="AIY195" s="9"/>
      <c r="AIZ195" s="9"/>
      <c r="AJA195" s="9"/>
      <c r="AJB195" s="9"/>
      <c r="AJC195" s="9"/>
      <c r="AJD195" s="9"/>
      <c r="AJE195" s="9"/>
      <c r="AJF195" s="9"/>
      <c r="AJG195" s="9"/>
      <c r="AJH195" s="9"/>
      <c r="AJI195" s="9"/>
      <c r="AJJ195" s="9"/>
      <c r="AJK195" s="9"/>
      <c r="AJL195" s="9"/>
      <c r="AJM195" s="9"/>
      <c r="AJN195" s="9"/>
      <c r="AJO195" s="9"/>
      <c r="AJP195" s="9"/>
      <c r="AJQ195" s="9"/>
      <c r="AJR195" s="9"/>
      <c r="AJS195" s="9"/>
      <c r="AJT195" s="9"/>
      <c r="AJU195" s="9"/>
      <c r="AJV195" s="9"/>
      <c r="AJW195" s="9"/>
      <c r="AJX195" s="9"/>
      <c r="AJY195" s="9"/>
      <c r="AJZ195" s="9"/>
      <c r="AKA195" s="9"/>
      <c r="AKB195" s="9"/>
      <c r="AKC195" s="9"/>
      <c r="AKD195" s="9"/>
      <c r="AKE195" s="9"/>
      <c r="AKF195" s="9"/>
      <c r="AKG195" s="9"/>
      <c r="AKH195" s="9"/>
      <c r="AKI195" s="9"/>
      <c r="AKJ195" s="9"/>
      <c r="AKK195" s="9"/>
      <c r="AKL195" s="9"/>
      <c r="AKM195" s="9"/>
      <c r="AKN195" s="9"/>
      <c r="AKO195" s="9"/>
      <c r="AKP195" s="9"/>
      <c r="AKQ195" s="9"/>
      <c r="AKR195" s="9"/>
      <c r="AKS195" s="9"/>
      <c r="AKT195" s="9"/>
      <c r="AKU195" s="9"/>
      <c r="AKV195" s="9"/>
      <c r="AKW195" s="9"/>
      <c r="AKX195" s="9"/>
      <c r="AKY195" s="9"/>
      <c r="AKZ195" s="9"/>
      <c r="ALA195" s="9"/>
      <c r="ALB195" s="9"/>
      <c r="ALC195" s="9"/>
      <c r="ALD195" s="9"/>
      <c r="ALE195" s="9"/>
      <c r="ALF195" s="9"/>
      <c r="ALG195" s="9"/>
      <c r="ALH195" s="9"/>
      <c r="ALI195" s="9"/>
      <c r="ALJ195" s="9"/>
      <c r="ALK195" s="9"/>
      <c r="ALL195" s="9"/>
      <c r="ALM195" s="9"/>
      <c r="ALN195" s="9"/>
      <c r="ALO195" s="9"/>
      <c r="ALP195" s="9"/>
      <c r="ALQ195" s="9"/>
      <c r="ALR195" s="9"/>
      <c r="ALS195" s="9"/>
      <c r="ALT195" s="9"/>
      <c r="ALU195" s="9"/>
      <c r="ALV195" s="9"/>
      <c r="ALW195" s="9"/>
      <c r="ALX195" s="9"/>
      <c r="ALY195" s="9"/>
      <c r="ALZ195" s="9"/>
      <c r="AMA195" s="9"/>
      <c r="AMB195" s="9"/>
      <c r="AMC195" s="9"/>
      <c r="AMD195" s="9"/>
      <c r="AME195" s="9"/>
      <c r="AMF195" s="9"/>
      <c r="AMG195" s="9"/>
      <c r="AMH195" s="9"/>
    </row>
  </sheetData>
  <autoFilter ref="B130:K130">
    <sortState ref="B131:K149">
      <sortCondition ref="K130"/>
    </sortState>
  </autoFilter>
  <mergeCells count="3">
    <mergeCell ref="E184:G184"/>
    <mergeCell ref="A4:M4"/>
    <mergeCell ref="A5:M5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16" firstPageNumber="0" orientation="landscape" r:id="rId1"/>
  <rowBreaks count="8" manualBreakCount="8">
    <brk id="27" max="16383" man="1"/>
    <brk id="41" max="12" man="1"/>
    <brk id="66" max="16383" man="1"/>
    <brk id="86" max="12" man="1"/>
    <brk id="111" max="16383" man="1"/>
    <brk id="127" max="12" man="1"/>
    <brk id="150" max="16383" man="1"/>
    <brk id="1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INSCRITOS</vt:lpstr>
      <vt:lpstr>SÉRIES</vt:lpstr>
      <vt:lpstr>RESULTADOS</vt:lpstr>
      <vt:lpstr>INSCRITOS!Área_de_Impressão</vt:lpstr>
      <vt:lpstr>RESULTADOS!Títulos_de_Impressão</vt:lpstr>
      <vt:lpstr>SÉRIES!Títulos_de_Impressão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2019-05-25T16:36:39Z</cp:lastPrinted>
  <dcterms:created xsi:type="dcterms:W3CDTF">2016-04-26T14:30:14Z</dcterms:created>
  <dcterms:modified xsi:type="dcterms:W3CDTF">2019-05-28T15:58:50Z</dcterms:modified>
  <dc:language>pt-PT</dc:language>
</cp:coreProperties>
</file>