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reira\Desktop\2019\REGIÕES\ALGARVE\2019_04_14_II Triatlo Valter Pais - Alvor\INSCRIÇÕES E RESULTADOS\"/>
    </mc:Choice>
  </mc:AlternateContent>
  <bookViews>
    <workbookView xWindow="0" yWindow="0" windowWidth="19200" windowHeight="12885" tabRatio="799" firstSheet="1" activeTab="1"/>
  </bookViews>
  <sheets>
    <sheet name="INSCRITOS" sheetId="1" state="hidden" r:id="rId1"/>
    <sheet name="Geral" sheetId="10" r:id="rId2"/>
    <sheet name="Fem-Masc" sheetId="19" r:id="rId3"/>
    <sheet name="Escaloes e Grupos de Idade" sheetId="17" r:id="rId4"/>
    <sheet name="Equipas" sheetId="8" r:id="rId5"/>
    <sheet name="Estafetas" sheetId="12" r:id="rId6"/>
  </sheets>
  <definedNames>
    <definedName name="_xlnm.Print_Area" localSheetId="4">Equipas!$A$1:$I$43</definedName>
    <definedName name="_xlnm.Print_Area" localSheetId="3">'Escaloes e Grupos de Idade'!$A$1:$I$128</definedName>
    <definedName name="_xlnm.Print_Area" localSheetId="5">Estafetas!$A$1:$I$14</definedName>
    <definedName name="_xlnm.Print_Area" localSheetId="1">Geral!$A$1:$I$116</definedName>
    <definedName name="_xlnm.Print_Area" localSheetId="0">INSCRITOS!$A$1:$K$20</definedName>
    <definedName name="_xlnm.Print_Titles" localSheetId="4">Equipas!$1:$3</definedName>
    <definedName name="_xlnm.Print_Titles" localSheetId="3">'Escaloes e Grupos de Idade'!$1:$3</definedName>
    <definedName name="_xlnm.Print_Titles" localSheetId="5">Estafetas!$1:$3</definedName>
    <definedName name="_xlnm.Print_Titles" localSheetId="1">Geral!$1:$3</definedName>
  </definedNames>
  <calcPr calcId="152511" iterateDelta="1E-4"/>
</workbook>
</file>

<file path=xl/calcChain.xml><?xml version="1.0" encoding="utf-8"?>
<calcChain xmlns="http://schemas.openxmlformats.org/spreadsheetml/2006/main">
  <c r="G41" i="17" l="1"/>
  <c r="F41" i="17"/>
  <c r="E41" i="17"/>
  <c r="D41" i="17"/>
  <c r="C41" i="17"/>
  <c r="G40" i="17"/>
  <c r="F40" i="17"/>
  <c r="E40" i="17"/>
  <c r="D40" i="17"/>
  <c r="C40" i="17"/>
  <c r="G39" i="17"/>
  <c r="F39" i="17"/>
  <c r="E39" i="17"/>
  <c r="D39" i="17"/>
  <c r="C39" i="17"/>
  <c r="G38" i="17"/>
  <c r="F38" i="17"/>
  <c r="E38" i="17"/>
  <c r="D38" i="17"/>
  <c r="C38" i="17"/>
  <c r="G37" i="17"/>
  <c r="F37" i="17"/>
  <c r="E37" i="17"/>
  <c r="D37" i="17"/>
  <c r="C37" i="17"/>
  <c r="G36" i="17"/>
  <c r="F36" i="17"/>
  <c r="E36" i="17"/>
  <c r="D36" i="17"/>
  <c r="C36" i="17"/>
  <c r="G35" i="17"/>
  <c r="F35" i="17"/>
  <c r="E35" i="17"/>
  <c r="D35" i="17"/>
  <c r="C35" i="17"/>
  <c r="G34" i="17"/>
  <c r="F34" i="17"/>
  <c r="E34" i="17"/>
  <c r="D34" i="17"/>
  <c r="C34" i="17"/>
  <c r="G33" i="17"/>
  <c r="F33" i="17"/>
  <c r="E33" i="17"/>
  <c r="D33" i="17"/>
  <c r="C33" i="17"/>
  <c r="G32" i="17"/>
  <c r="F32" i="17"/>
  <c r="E32" i="17"/>
  <c r="D32" i="17"/>
  <c r="C32" i="17"/>
  <c r="G31" i="17"/>
  <c r="F31" i="17"/>
  <c r="E31" i="17"/>
  <c r="D31" i="17"/>
  <c r="C31" i="17"/>
  <c r="G30" i="17"/>
  <c r="F30" i="17"/>
  <c r="E30" i="17"/>
  <c r="D30" i="17"/>
  <c r="C30" i="17"/>
  <c r="G29" i="17"/>
  <c r="F29" i="17"/>
  <c r="E29" i="17"/>
  <c r="D29" i="17"/>
  <c r="C29" i="17"/>
  <c r="G28" i="17"/>
  <c r="F28" i="17"/>
  <c r="E28" i="17"/>
  <c r="D28" i="17"/>
  <c r="C28" i="17"/>
  <c r="G27" i="17"/>
  <c r="F27" i="17"/>
  <c r="E27" i="17"/>
  <c r="D27" i="17"/>
  <c r="C27" i="17"/>
  <c r="G26" i="17"/>
  <c r="F26" i="17"/>
  <c r="E26" i="17"/>
  <c r="D26" i="17"/>
  <c r="C26" i="17"/>
  <c r="G25" i="17"/>
  <c r="F25" i="17"/>
  <c r="E25" i="17"/>
  <c r="D25" i="17"/>
  <c r="C25" i="17"/>
  <c r="G24" i="17"/>
  <c r="F24" i="17"/>
  <c r="E24" i="17"/>
  <c r="D24" i="17"/>
  <c r="C24" i="17"/>
  <c r="G23" i="17"/>
  <c r="F23" i="17"/>
  <c r="E23" i="17"/>
  <c r="D23" i="17"/>
  <c r="C23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G12" i="17"/>
  <c r="F12" i="17"/>
  <c r="E12" i="17"/>
  <c r="D12" i="17"/>
  <c r="C12" i="17"/>
  <c r="G9" i="17"/>
  <c r="F9" i="17"/>
  <c r="E9" i="17"/>
  <c r="D9" i="17"/>
  <c r="C9" i="17"/>
  <c r="G8" i="17"/>
  <c r="F8" i="17"/>
  <c r="E8" i="17"/>
  <c r="D8" i="17"/>
  <c r="C8" i="17"/>
  <c r="G7" i="17"/>
  <c r="F7" i="17"/>
  <c r="E7" i="17"/>
  <c r="D7" i="17"/>
  <c r="C7" i="17"/>
  <c r="G106" i="17"/>
  <c r="F106" i="17"/>
  <c r="E106" i="17"/>
  <c r="D106" i="17"/>
  <c r="C106" i="17"/>
  <c r="G105" i="17"/>
  <c r="F105" i="17"/>
  <c r="E105" i="17"/>
  <c r="D105" i="17"/>
  <c r="C105" i="17"/>
  <c r="G104" i="17"/>
  <c r="F104" i="17"/>
  <c r="E104" i="17"/>
  <c r="D104" i="17"/>
  <c r="C104" i="17"/>
  <c r="G103" i="17"/>
  <c r="F103" i="17"/>
  <c r="E103" i="17"/>
  <c r="D103" i="17"/>
  <c r="C103" i="17"/>
  <c r="G100" i="17"/>
  <c r="F100" i="17"/>
  <c r="E100" i="17"/>
  <c r="D100" i="17"/>
  <c r="C100" i="17"/>
  <c r="G99" i="17"/>
  <c r="F99" i="17"/>
  <c r="E99" i="17"/>
  <c r="D99" i="17"/>
  <c r="C99" i="17"/>
  <c r="G98" i="17"/>
  <c r="F98" i="17"/>
  <c r="E98" i="17"/>
  <c r="D98" i="17"/>
  <c r="C98" i="17"/>
  <c r="G98" i="19"/>
  <c r="F98" i="19"/>
  <c r="E98" i="19"/>
  <c r="D98" i="19"/>
  <c r="C98" i="19"/>
  <c r="G97" i="19"/>
  <c r="F97" i="19"/>
  <c r="E97" i="19"/>
  <c r="D97" i="19"/>
  <c r="C97" i="19"/>
  <c r="G96" i="19"/>
  <c r="F96" i="19"/>
  <c r="E96" i="19"/>
  <c r="D96" i="19"/>
  <c r="C96" i="19"/>
  <c r="G95" i="19"/>
  <c r="F95" i="19"/>
  <c r="E95" i="19"/>
  <c r="D95" i="19"/>
  <c r="C95" i="19"/>
  <c r="G94" i="19"/>
  <c r="F94" i="19"/>
  <c r="E94" i="19"/>
  <c r="D94" i="19"/>
  <c r="C94" i="19"/>
  <c r="G93" i="19"/>
  <c r="F93" i="19"/>
  <c r="E93" i="19"/>
  <c r="D93" i="19"/>
  <c r="C93" i="19"/>
  <c r="G92" i="19"/>
  <c r="F92" i="19"/>
  <c r="E92" i="19"/>
  <c r="D92" i="19"/>
  <c r="C92" i="19"/>
  <c r="G91" i="19"/>
  <c r="F91" i="19"/>
  <c r="E91" i="19"/>
  <c r="D91" i="19"/>
  <c r="C91" i="19"/>
  <c r="G90" i="19"/>
  <c r="F90" i="19"/>
  <c r="E90" i="19"/>
  <c r="D90" i="19"/>
  <c r="C90" i="19"/>
  <c r="G89" i="19"/>
  <c r="F89" i="19"/>
  <c r="E89" i="19"/>
  <c r="D89" i="19"/>
  <c r="C89" i="19"/>
  <c r="G88" i="19"/>
  <c r="F88" i="19"/>
  <c r="E88" i="19"/>
  <c r="D88" i="19"/>
  <c r="C88" i="19"/>
  <c r="G87" i="19"/>
  <c r="F87" i="19"/>
  <c r="E87" i="19"/>
  <c r="D87" i="19"/>
  <c r="C87" i="19"/>
  <c r="G86" i="19"/>
  <c r="F86" i="19"/>
  <c r="E86" i="19"/>
  <c r="D86" i="19"/>
  <c r="C86" i="19"/>
  <c r="G85" i="19"/>
  <c r="F85" i="19"/>
  <c r="E85" i="19"/>
  <c r="D85" i="19"/>
  <c r="C85" i="19"/>
  <c r="G84" i="19"/>
  <c r="F84" i="19"/>
  <c r="E84" i="19"/>
  <c r="D84" i="19"/>
  <c r="C84" i="19"/>
  <c r="G83" i="19"/>
  <c r="F83" i="19"/>
  <c r="E83" i="19"/>
  <c r="D83" i="19"/>
  <c r="C83" i="19"/>
  <c r="G82" i="19"/>
  <c r="F82" i="19"/>
  <c r="E82" i="19"/>
  <c r="D82" i="19"/>
  <c r="C82" i="19"/>
  <c r="G81" i="19"/>
  <c r="F81" i="19"/>
  <c r="E81" i="19"/>
  <c r="D81" i="19"/>
  <c r="C81" i="19"/>
  <c r="G80" i="19"/>
  <c r="F80" i="19"/>
  <c r="E80" i="19"/>
  <c r="D80" i="19"/>
  <c r="C80" i="19"/>
  <c r="G79" i="19"/>
  <c r="F79" i="19"/>
  <c r="E79" i="19"/>
  <c r="D79" i="19"/>
  <c r="C79" i="19"/>
  <c r="G78" i="19"/>
  <c r="F78" i="19"/>
  <c r="E78" i="19"/>
  <c r="D78" i="19"/>
  <c r="C78" i="19"/>
  <c r="G77" i="19"/>
  <c r="F77" i="19"/>
  <c r="E77" i="19"/>
  <c r="D77" i="19"/>
  <c r="C77" i="19"/>
  <c r="G76" i="19"/>
  <c r="F76" i="19"/>
  <c r="E76" i="19"/>
  <c r="D76" i="19"/>
  <c r="C76" i="19"/>
  <c r="G75" i="19"/>
  <c r="F75" i="19"/>
  <c r="E75" i="19"/>
  <c r="D75" i="19"/>
  <c r="C75" i="19"/>
  <c r="G74" i="19"/>
  <c r="F74" i="19"/>
  <c r="E74" i="19"/>
  <c r="D74" i="19"/>
  <c r="C74" i="19"/>
  <c r="G73" i="19"/>
  <c r="F73" i="19"/>
  <c r="E73" i="19"/>
  <c r="D73" i="19"/>
  <c r="C73" i="19"/>
  <c r="G72" i="19"/>
  <c r="F72" i="19"/>
  <c r="E72" i="19"/>
  <c r="D72" i="19"/>
  <c r="C72" i="19"/>
  <c r="G71" i="19"/>
  <c r="F71" i="19"/>
  <c r="E71" i="19"/>
  <c r="D71" i="19"/>
  <c r="C71" i="19"/>
  <c r="G70" i="19"/>
  <c r="F70" i="19"/>
  <c r="E70" i="19"/>
  <c r="D70" i="19"/>
  <c r="C70" i="19"/>
  <c r="G69" i="19"/>
  <c r="F69" i="19"/>
  <c r="E69" i="19"/>
  <c r="D69" i="19"/>
  <c r="C69" i="19"/>
  <c r="G68" i="19"/>
  <c r="F68" i="19"/>
  <c r="E68" i="19"/>
  <c r="D68" i="19"/>
  <c r="C68" i="19"/>
  <c r="G67" i="19"/>
  <c r="F67" i="19"/>
  <c r="E67" i="19"/>
  <c r="D67" i="19"/>
  <c r="C67" i="19"/>
  <c r="G66" i="19"/>
  <c r="F66" i="19"/>
  <c r="E66" i="19"/>
  <c r="D66" i="19"/>
  <c r="C66" i="19"/>
  <c r="G65" i="19"/>
  <c r="F65" i="19"/>
  <c r="E65" i="19"/>
  <c r="D65" i="19"/>
  <c r="C65" i="19"/>
  <c r="G64" i="19"/>
  <c r="F64" i="19"/>
  <c r="E64" i="19"/>
  <c r="D64" i="19"/>
  <c r="C64" i="19"/>
  <c r="G63" i="19"/>
  <c r="F63" i="19"/>
  <c r="E63" i="19"/>
  <c r="D63" i="19"/>
  <c r="C63" i="19"/>
  <c r="G62" i="19"/>
  <c r="F62" i="19"/>
  <c r="E62" i="19"/>
  <c r="D62" i="19"/>
  <c r="C62" i="19"/>
  <c r="G61" i="19"/>
  <c r="F61" i="19"/>
  <c r="E61" i="19"/>
  <c r="D61" i="19"/>
  <c r="C61" i="19"/>
  <c r="G60" i="19"/>
  <c r="F60" i="19"/>
  <c r="E60" i="19"/>
  <c r="D60" i="19"/>
  <c r="C60" i="19"/>
  <c r="G59" i="19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5" i="19"/>
  <c r="F55" i="19"/>
  <c r="E55" i="19"/>
  <c r="D55" i="19"/>
  <c r="C55" i="19"/>
  <c r="G54" i="19"/>
  <c r="F54" i="19"/>
  <c r="E54" i="19"/>
  <c r="D54" i="19"/>
  <c r="C54" i="19"/>
  <c r="G53" i="19"/>
  <c r="F53" i="19"/>
  <c r="E53" i="19"/>
  <c r="D53" i="19"/>
  <c r="C53" i="19"/>
  <c r="G52" i="19"/>
  <c r="F52" i="19"/>
  <c r="E52" i="19"/>
  <c r="D52" i="19"/>
  <c r="C52" i="19"/>
  <c r="G51" i="19"/>
  <c r="F51" i="19"/>
  <c r="E51" i="19"/>
  <c r="D51" i="19"/>
  <c r="C51" i="19"/>
  <c r="G50" i="19"/>
  <c r="F50" i="19"/>
  <c r="E50" i="19"/>
  <c r="D50" i="19"/>
  <c r="C50" i="19"/>
  <c r="G49" i="19"/>
  <c r="F49" i="19"/>
  <c r="E49" i="19"/>
  <c r="D49" i="19"/>
  <c r="C49" i="19"/>
  <c r="G48" i="19"/>
  <c r="F48" i="19"/>
  <c r="E48" i="19"/>
  <c r="D48" i="19"/>
  <c r="C48" i="19"/>
  <c r="G47" i="19"/>
  <c r="F47" i="19"/>
  <c r="E47" i="19"/>
  <c r="D47" i="19"/>
  <c r="C47" i="19"/>
  <c r="G46" i="19"/>
  <c r="F46" i="19"/>
  <c r="E46" i="19"/>
  <c r="D46" i="19"/>
  <c r="C46" i="19"/>
  <c r="G45" i="19"/>
  <c r="F45" i="19"/>
  <c r="E45" i="19"/>
  <c r="D45" i="19"/>
  <c r="C45" i="19"/>
  <c r="G44" i="19"/>
  <c r="F44" i="19"/>
  <c r="E44" i="19"/>
  <c r="D44" i="19"/>
  <c r="C44" i="19"/>
  <c r="G43" i="19"/>
  <c r="F43" i="19"/>
  <c r="E43" i="19"/>
  <c r="D43" i="19"/>
  <c r="C43" i="19"/>
  <c r="G42" i="19"/>
  <c r="F42" i="19"/>
  <c r="E42" i="19"/>
  <c r="D42" i="19"/>
  <c r="C42" i="19"/>
  <c r="G41" i="19"/>
  <c r="F41" i="19"/>
  <c r="E41" i="19"/>
  <c r="D41" i="19"/>
  <c r="C41" i="19"/>
  <c r="G40" i="19"/>
  <c r="F40" i="19"/>
  <c r="E40" i="19"/>
  <c r="D40" i="19"/>
  <c r="C40" i="19"/>
  <c r="G39" i="19"/>
  <c r="F39" i="19"/>
  <c r="E39" i="19"/>
  <c r="D39" i="19"/>
  <c r="C39" i="19"/>
  <c r="G38" i="19"/>
  <c r="F38" i="19"/>
  <c r="E38" i="19"/>
  <c r="D38" i="19"/>
  <c r="C38" i="19"/>
  <c r="G37" i="19"/>
  <c r="F37" i="19"/>
  <c r="E37" i="19"/>
  <c r="D37" i="19"/>
  <c r="C37" i="19"/>
  <c r="G36" i="19"/>
  <c r="F36" i="19"/>
  <c r="E36" i="19"/>
  <c r="D36" i="19"/>
  <c r="C36" i="19"/>
  <c r="G35" i="19"/>
  <c r="F35" i="19"/>
  <c r="E35" i="19"/>
  <c r="D35" i="19"/>
  <c r="C35" i="19"/>
  <c r="G34" i="19"/>
  <c r="F34" i="19"/>
  <c r="E34" i="19"/>
  <c r="D34" i="19"/>
  <c r="C34" i="19"/>
  <c r="G33" i="19"/>
  <c r="F33" i="19"/>
  <c r="E33" i="19"/>
  <c r="D33" i="19"/>
  <c r="C33" i="19"/>
  <c r="G32" i="19"/>
  <c r="F32" i="19"/>
  <c r="E32" i="19"/>
  <c r="D32" i="19"/>
  <c r="C32" i="19"/>
  <c r="G31" i="19"/>
  <c r="F31" i="19"/>
  <c r="E31" i="19"/>
  <c r="D31" i="19"/>
  <c r="C31" i="19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24" i="19"/>
  <c r="F24" i="19"/>
  <c r="E24" i="19"/>
  <c r="D24" i="19"/>
  <c r="C24" i="19"/>
  <c r="G23" i="19"/>
  <c r="F23" i="19"/>
  <c r="E23" i="19"/>
  <c r="D23" i="19"/>
  <c r="C23" i="19"/>
  <c r="G22" i="19"/>
  <c r="F22" i="19"/>
  <c r="E22" i="19"/>
  <c r="D22" i="19"/>
  <c r="C22" i="19"/>
  <c r="G21" i="19"/>
  <c r="F21" i="19"/>
  <c r="E21" i="19"/>
  <c r="D21" i="19"/>
  <c r="C21" i="19"/>
  <c r="G20" i="19"/>
  <c r="F20" i="19"/>
  <c r="E20" i="19"/>
  <c r="D20" i="19"/>
  <c r="C20" i="19"/>
  <c r="G19" i="19"/>
  <c r="F19" i="19"/>
  <c r="E19" i="19"/>
  <c r="D19" i="19"/>
  <c r="C19" i="19"/>
  <c r="G18" i="19"/>
  <c r="F18" i="19"/>
  <c r="E18" i="19"/>
  <c r="D18" i="19"/>
  <c r="C18" i="19"/>
  <c r="G17" i="19"/>
  <c r="F17" i="19"/>
  <c r="E17" i="19"/>
  <c r="D17" i="19"/>
  <c r="C17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C7" i="8" l="1"/>
  <c r="D7" i="8"/>
  <c r="E7" i="8"/>
  <c r="F7" i="8"/>
  <c r="G7" i="8"/>
  <c r="H7" i="8"/>
  <c r="C8" i="8"/>
  <c r="D8" i="8"/>
  <c r="E8" i="8"/>
  <c r="F8" i="8"/>
  <c r="G8" i="8"/>
  <c r="H8" i="8"/>
  <c r="C9" i="8"/>
  <c r="D9" i="8"/>
  <c r="E9" i="8"/>
  <c r="F9" i="8"/>
  <c r="G9" i="8"/>
  <c r="H9" i="8"/>
  <c r="G124" i="17"/>
  <c r="F124" i="17"/>
  <c r="E124" i="17"/>
  <c r="D124" i="17"/>
  <c r="C124" i="17"/>
  <c r="G121" i="17"/>
  <c r="F121" i="17"/>
  <c r="E121" i="17"/>
  <c r="D121" i="17"/>
  <c r="C121" i="17"/>
  <c r="G118" i="17"/>
  <c r="F118" i="17"/>
  <c r="E118" i="17"/>
  <c r="D118" i="17"/>
  <c r="C118" i="17"/>
  <c r="G127" i="17"/>
  <c r="F127" i="17"/>
  <c r="E127" i="17"/>
  <c r="D127" i="17"/>
  <c r="C127" i="17"/>
  <c r="G117" i="17"/>
  <c r="F117" i="17"/>
  <c r="E117" i="17"/>
  <c r="D117" i="17"/>
  <c r="C117" i="17"/>
  <c r="G116" i="17"/>
  <c r="F116" i="17"/>
  <c r="E116" i="17"/>
  <c r="D116" i="17"/>
  <c r="C116" i="17"/>
  <c r="G115" i="17"/>
  <c r="F115" i="17"/>
  <c r="E115" i="17"/>
  <c r="D115" i="17"/>
  <c r="C115" i="17"/>
  <c r="G111" i="17"/>
  <c r="F111" i="17"/>
  <c r="E111" i="17"/>
  <c r="D111" i="17"/>
  <c r="C111" i="17"/>
  <c r="G114" i="17"/>
  <c r="F114" i="17"/>
  <c r="E114" i="17"/>
  <c r="D114" i="17"/>
  <c r="C114" i="17"/>
  <c r="G110" i="17"/>
  <c r="F110" i="17"/>
  <c r="E110" i="17"/>
  <c r="D110" i="17"/>
  <c r="C110" i="17"/>
  <c r="G109" i="17"/>
  <c r="F109" i="17"/>
  <c r="E109" i="17"/>
  <c r="D109" i="17"/>
  <c r="C109" i="17"/>
  <c r="G76" i="17"/>
  <c r="F76" i="17"/>
  <c r="E76" i="17"/>
  <c r="D76" i="17"/>
  <c r="C76" i="17"/>
  <c r="G60" i="17"/>
  <c r="F60" i="17"/>
  <c r="E60" i="17"/>
  <c r="D60" i="17"/>
  <c r="C60" i="17"/>
  <c r="G89" i="17"/>
  <c r="F89" i="17"/>
  <c r="E89" i="17"/>
  <c r="D89" i="17"/>
  <c r="C89" i="17"/>
  <c r="G92" i="17"/>
  <c r="F92" i="17"/>
  <c r="E92" i="17"/>
  <c r="D92" i="17"/>
  <c r="C92" i="17"/>
  <c r="G75" i="17"/>
  <c r="F75" i="17"/>
  <c r="E75" i="17"/>
  <c r="D75" i="17"/>
  <c r="C75" i="17"/>
  <c r="G68" i="17"/>
  <c r="F68" i="17"/>
  <c r="E68" i="17"/>
  <c r="D68" i="17"/>
  <c r="C68" i="17"/>
  <c r="G59" i="17"/>
  <c r="F59" i="17"/>
  <c r="E59" i="17"/>
  <c r="D59" i="17"/>
  <c r="C59" i="17"/>
  <c r="G67" i="17"/>
  <c r="F67" i="17"/>
  <c r="E67" i="17"/>
  <c r="D67" i="17"/>
  <c r="C67" i="17"/>
  <c r="G66" i="17"/>
  <c r="F66" i="17"/>
  <c r="E66" i="17"/>
  <c r="D66" i="17"/>
  <c r="C66" i="17"/>
  <c r="G80" i="17"/>
  <c r="F80" i="17"/>
  <c r="E80" i="17"/>
  <c r="D80" i="17"/>
  <c r="C80" i="17"/>
  <c r="G58" i="17"/>
  <c r="F58" i="17"/>
  <c r="E58" i="17"/>
  <c r="D58" i="17"/>
  <c r="C58" i="17"/>
  <c r="G57" i="17"/>
  <c r="F57" i="17"/>
  <c r="E57" i="17"/>
  <c r="D57" i="17"/>
  <c r="C57" i="17"/>
  <c r="G74" i="17"/>
  <c r="F74" i="17"/>
  <c r="E74" i="17"/>
  <c r="D74" i="17"/>
  <c r="C74" i="17"/>
  <c r="G56" i="17"/>
  <c r="F56" i="17"/>
  <c r="E56" i="17"/>
  <c r="D56" i="17"/>
  <c r="C56" i="17"/>
  <c r="G86" i="17"/>
  <c r="F86" i="17"/>
  <c r="E86" i="17"/>
  <c r="D86" i="17"/>
  <c r="C86" i="17"/>
  <c r="G55" i="17"/>
  <c r="F55" i="17"/>
  <c r="E55" i="17"/>
  <c r="D55" i="17"/>
  <c r="C55" i="17"/>
  <c r="G73" i="17"/>
  <c r="F73" i="17"/>
  <c r="E73" i="17"/>
  <c r="D73" i="17"/>
  <c r="C73" i="17"/>
  <c r="G54" i="17"/>
  <c r="F54" i="17"/>
  <c r="E54" i="17"/>
  <c r="D54" i="17"/>
  <c r="C54" i="17"/>
  <c r="G85" i="17"/>
  <c r="F85" i="17"/>
  <c r="E85" i="17"/>
  <c r="D85" i="17"/>
  <c r="C85" i="17"/>
  <c r="G72" i="17"/>
  <c r="F72" i="17"/>
  <c r="E72" i="17"/>
  <c r="D72" i="17"/>
  <c r="C72" i="17"/>
  <c r="G53" i="17"/>
  <c r="F53" i="17"/>
  <c r="E53" i="17"/>
  <c r="D53" i="17"/>
  <c r="C53" i="17"/>
  <c r="G71" i="17"/>
  <c r="F71" i="17"/>
  <c r="E71" i="17"/>
  <c r="D71" i="17"/>
  <c r="C71" i="17"/>
  <c r="G52" i="17"/>
  <c r="F52" i="17"/>
  <c r="E52" i="17"/>
  <c r="D52" i="17"/>
  <c r="C52" i="17"/>
  <c r="G65" i="17"/>
  <c r="F65" i="17"/>
  <c r="E65" i="17"/>
  <c r="D65" i="17"/>
  <c r="C65" i="17"/>
  <c r="G64" i="17"/>
  <c r="F64" i="17"/>
  <c r="E64" i="17"/>
  <c r="D64" i="17"/>
  <c r="C64" i="17"/>
  <c r="G63" i="17"/>
  <c r="F63" i="17"/>
  <c r="E63" i="17"/>
  <c r="D63" i="17"/>
  <c r="C63" i="17"/>
  <c r="G51" i="17"/>
  <c r="F51" i="17"/>
  <c r="E51" i="17"/>
  <c r="D51" i="17"/>
  <c r="C51" i="17"/>
  <c r="G50" i="17"/>
  <c r="F50" i="17"/>
  <c r="E50" i="17"/>
  <c r="D50" i="17"/>
  <c r="C50" i="17"/>
  <c r="G49" i="17"/>
  <c r="F49" i="17"/>
  <c r="E49" i="17"/>
  <c r="D49" i="17"/>
  <c r="C49" i="17"/>
  <c r="G84" i="17"/>
  <c r="F84" i="17"/>
  <c r="E84" i="17"/>
  <c r="D84" i="17"/>
  <c r="C84" i="17"/>
  <c r="G83" i="17"/>
  <c r="F83" i="17"/>
  <c r="E83" i="17"/>
  <c r="D83" i="17"/>
  <c r="C83" i="17"/>
  <c r="G48" i="17"/>
  <c r="F48" i="17"/>
  <c r="E48" i="17"/>
  <c r="D48" i="17"/>
  <c r="C48" i="17"/>
  <c r="G47" i="17"/>
  <c r="F47" i="17"/>
  <c r="E47" i="17"/>
  <c r="D47" i="17"/>
  <c r="C47" i="17"/>
  <c r="G79" i="17"/>
  <c r="F79" i="17"/>
  <c r="E79" i="17"/>
  <c r="D79" i="17"/>
  <c r="C79" i="17"/>
  <c r="G46" i="17"/>
  <c r="F46" i="17"/>
  <c r="E46" i="17"/>
  <c r="D46" i="17"/>
  <c r="C46" i="17"/>
  <c r="G45" i="17"/>
  <c r="F45" i="17"/>
  <c r="E45" i="17"/>
  <c r="D45" i="17"/>
  <c r="C45" i="17"/>
  <c r="G44" i="17"/>
  <c r="F44" i="17"/>
  <c r="E44" i="17"/>
  <c r="D44" i="17"/>
  <c r="C44" i="17"/>
  <c r="G98" i="10"/>
  <c r="F98" i="10"/>
  <c r="E98" i="10"/>
  <c r="D98" i="10"/>
  <c r="C98" i="10"/>
  <c r="G96" i="10"/>
  <c r="F96" i="10"/>
  <c r="E96" i="10"/>
  <c r="D96" i="10"/>
  <c r="C96" i="10"/>
  <c r="G95" i="10"/>
  <c r="F95" i="10"/>
  <c r="E95" i="10"/>
  <c r="D95" i="10"/>
  <c r="C95" i="10"/>
  <c r="G94" i="10"/>
  <c r="F94" i="10"/>
  <c r="E94" i="10"/>
  <c r="D94" i="10"/>
  <c r="C94" i="10"/>
  <c r="G93" i="10"/>
  <c r="F93" i="10"/>
  <c r="E93" i="10"/>
  <c r="D93" i="10"/>
  <c r="C93" i="10"/>
  <c r="G92" i="10"/>
  <c r="F92" i="10"/>
  <c r="E92" i="10"/>
  <c r="D92" i="10"/>
  <c r="C92" i="10"/>
  <c r="G90" i="10"/>
  <c r="F90" i="10"/>
  <c r="E90" i="10"/>
  <c r="D90" i="10"/>
  <c r="C90" i="10"/>
  <c r="G89" i="10"/>
  <c r="F89" i="10"/>
  <c r="E89" i="10"/>
  <c r="D89" i="10"/>
  <c r="C89" i="10"/>
  <c r="G88" i="10"/>
  <c r="F88" i="10"/>
  <c r="E88" i="10"/>
  <c r="D88" i="10"/>
  <c r="C88" i="10"/>
  <c r="G87" i="10"/>
  <c r="F87" i="10"/>
  <c r="E87" i="10"/>
  <c r="D87" i="10"/>
  <c r="C87" i="10"/>
  <c r="G86" i="10"/>
  <c r="F86" i="10"/>
  <c r="E86" i="10"/>
  <c r="D86" i="10"/>
  <c r="C86" i="10"/>
  <c r="G84" i="10"/>
  <c r="F84" i="10"/>
  <c r="E84" i="10"/>
  <c r="D84" i="10"/>
  <c r="C84" i="10"/>
  <c r="G81" i="10"/>
  <c r="F81" i="10"/>
  <c r="E81" i="10"/>
  <c r="D81" i="10"/>
  <c r="C81" i="10"/>
  <c r="G79" i="10"/>
  <c r="F79" i="10"/>
  <c r="E79" i="10"/>
  <c r="D79" i="10"/>
  <c r="C79" i="10"/>
  <c r="G75" i="10"/>
  <c r="F75" i="10"/>
  <c r="E75" i="10"/>
  <c r="D75" i="10"/>
  <c r="C75" i="10"/>
  <c r="G65" i="10"/>
  <c r="F65" i="10"/>
  <c r="E65" i="10"/>
  <c r="D65" i="10"/>
  <c r="C65" i="10"/>
  <c r="G53" i="10"/>
  <c r="F53" i="10"/>
  <c r="E53" i="10"/>
  <c r="D53" i="10"/>
  <c r="C53" i="10"/>
  <c r="G52" i="10"/>
  <c r="F52" i="10"/>
  <c r="E52" i="10"/>
  <c r="D52" i="10"/>
  <c r="C52" i="10"/>
  <c r="G50" i="10"/>
  <c r="F50" i="10"/>
  <c r="E50" i="10"/>
  <c r="D50" i="10"/>
  <c r="C50" i="10"/>
  <c r="G49" i="10"/>
  <c r="F49" i="10"/>
  <c r="E49" i="10"/>
  <c r="D49" i="10"/>
  <c r="C49" i="10"/>
  <c r="C91" i="10"/>
  <c r="D91" i="10"/>
  <c r="E91" i="10"/>
  <c r="F91" i="10"/>
  <c r="G91" i="10"/>
  <c r="C97" i="10"/>
  <c r="D97" i="10"/>
  <c r="E97" i="10"/>
  <c r="F97" i="10"/>
  <c r="G97" i="10"/>
  <c r="G11" i="10"/>
  <c r="G12" i="10"/>
  <c r="I7" i="8" l="1"/>
  <c r="H43" i="8"/>
  <c r="H42" i="8"/>
  <c r="H41" i="8"/>
  <c r="H40" i="8"/>
  <c r="H39" i="8"/>
  <c r="H38" i="8"/>
  <c r="H37" i="8"/>
  <c r="H36" i="8"/>
  <c r="H35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I35" i="8" l="1"/>
  <c r="G83" i="10" l="1"/>
  <c r="F83" i="10"/>
  <c r="E83" i="10"/>
  <c r="D83" i="10"/>
  <c r="C83" i="10"/>
  <c r="G82" i="10"/>
  <c r="F82" i="10"/>
  <c r="E82" i="10"/>
  <c r="D82" i="10"/>
  <c r="C82" i="10"/>
  <c r="G80" i="10"/>
  <c r="F80" i="10"/>
  <c r="E80" i="10"/>
  <c r="D80" i="10"/>
  <c r="C80" i="10"/>
  <c r="G78" i="10"/>
  <c r="F78" i="10"/>
  <c r="E78" i="10"/>
  <c r="D78" i="10"/>
  <c r="C78" i="10"/>
  <c r="G51" i="10"/>
  <c r="F51" i="10"/>
  <c r="E51" i="10"/>
  <c r="D51" i="10"/>
  <c r="C51" i="10"/>
  <c r="G44" i="10"/>
  <c r="F44" i="10"/>
  <c r="E44" i="10"/>
  <c r="D44" i="10"/>
  <c r="C44" i="10"/>
  <c r="G74" i="10"/>
  <c r="F74" i="10"/>
  <c r="E74" i="10"/>
  <c r="D74" i="10"/>
  <c r="C74" i="10"/>
  <c r="G73" i="10"/>
  <c r="F73" i="10"/>
  <c r="E73" i="10"/>
  <c r="D73" i="10"/>
  <c r="C73" i="10"/>
  <c r="G59" i="10"/>
  <c r="F59" i="10"/>
  <c r="E59" i="10"/>
  <c r="D59" i="10"/>
  <c r="C59" i="10"/>
  <c r="G71" i="10"/>
  <c r="F71" i="10"/>
  <c r="E71" i="10"/>
  <c r="D71" i="10"/>
  <c r="C71" i="10"/>
  <c r="G68" i="10"/>
  <c r="F68" i="10"/>
  <c r="E68" i="10"/>
  <c r="D68" i="10"/>
  <c r="C68" i="10"/>
  <c r="G60" i="10"/>
  <c r="F60" i="10"/>
  <c r="E60" i="10"/>
  <c r="D60" i="10"/>
  <c r="C60" i="10"/>
  <c r="G56" i="10"/>
  <c r="F56" i="10"/>
  <c r="E56" i="10"/>
  <c r="D56" i="10"/>
  <c r="C56" i="10"/>
  <c r="G31" i="10"/>
  <c r="F31" i="10"/>
  <c r="E31" i="10"/>
  <c r="D31" i="10"/>
  <c r="C31" i="10"/>
  <c r="G69" i="10"/>
  <c r="F69" i="10"/>
  <c r="E69" i="10"/>
  <c r="D69" i="10"/>
  <c r="C69" i="10"/>
  <c r="G41" i="10"/>
  <c r="F41" i="10"/>
  <c r="E41" i="10"/>
  <c r="D41" i="10"/>
  <c r="C41" i="10"/>
  <c r="G29" i="10"/>
  <c r="F29" i="10"/>
  <c r="E29" i="10"/>
  <c r="D29" i="10"/>
  <c r="C29" i="10"/>
  <c r="G28" i="10"/>
  <c r="F28" i="10"/>
  <c r="E28" i="10"/>
  <c r="D28" i="10"/>
  <c r="C28" i="10"/>
  <c r="G17" i="10"/>
  <c r="F17" i="10"/>
  <c r="E17" i="10"/>
  <c r="D17" i="10"/>
  <c r="C17" i="10"/>
  <c r="G85" i="10"/>
  <c r="F85" i="10"/>
  <c r="E85" i="10"/>
  <c r="D85" i="10"/>
  <c r="C85" i="10"/>
  <c r="G76" i="10"/>
  <c r="F76" i="10"/>
  <c r="E76" i="10"/>
  <c r="D76" i="10"/>
  <c r="C76" i="10"/>
  <c r="G72" i="10"/>
  <c r="F72" i="10"/>
  <c r="E72" i="10"/>
  <c r="D72" i="10"/>
  <c r="C72" i="10"/>
  <c r="G64" i="10"/>
  <c r="F64" i="10"/>
  <c r="E64" i="10"/>
  <c r="D64" i="10"/>
  <c r="C64" i="10"/>
  <c r="G62" i="10"/>
  <c r="F62" i="10"/>
  <c r="E62" i="10"/>
  <c r="D62" i="10"/>
  <c r="C62" i="10"/>
  <c r="G61" i="10"/>
  <c r="F61" i="10"/>
  <c r="E61" i="10"/>
  <c r="D61" i="10"/>
  <c r="C61" i="10"/>
  <c r="G58" i="10"/>
  <c r="F58" i="10"/>
  <c r="E58" i="10"/>
  <c r="D58" i="10"/>
  <c r="C58" i="10"/>
  <c r="G57" i="10"/>
  <c r="F57" i="10"/>
  <c r="E57" i="10"/>
  <c r="D57" i="10"/>
  <c r="C57" i="10"/>
  <c r="G54" i="10"/>
  <c r="F54" i="10"/>
  <c r="E54" i="10"/>
  <c r="D54" i="10"/>
  <c r="C54" i="10"/>
  <c r="G48" i="10"/>
  <c r="F48" i="10"/>
  <c r="E48" i="10"/>
  <c r="D48" i="10"/>
  <c r="C48" i="10"/>
  <c r="G43" i="10"/>
  <c r="F43" i="10"/>
  <c r="E43" i="10"/>
  <c r="D43" i="10"/>
  <c r="C43" i="10"/>
  <c r="G40" i="10"/>
  <c r="F40" i="10"/>
  <c r="E40" i="10"/>
  <c r="D40" i="10"/>
  <c r="C40" i="10"/>
  <c r="G39" i="10"/>
  <c r="F39" i="10"/>
  <c r="E39" i="10"/>
  <c r="D39" i="10"/>
  <c r="C39" i="10"/>
  <c r="G37" i="10"/>
  <c r="F37" i="10"/>
  <c r="E37" i="10"/>
  <c r="D37" i="10"/>
  <c r="C37" i="10"/>
  <c r="G35" i="10"/>
  <c r="F35" i="10"/>
  <c r="E35" i="10"/>
  <c r="D35" i="10"/>
  <c r="C35" i="10"/>
  <c r="G34" i="10"/>
  <c r="F34" i="10"/>
  <c r="E34" i="10"/>
  <c r="D34" i="10"/>
  <c r="C34" i="10"/>
  <c r="G30" i="10"/>
  <c r="F30" i="10"/>
  <c r="E30" i="10"/>
  <c r="D30" i="10"/>
  <c r="C30" i="10"/>
  <c r="G25" i="10"/>
  <c r="F25" i="10"/>
  <c r="E25" i="10"/>
  <c r="D25" i="10"/>
  <c r="C25" i="10"/>
  <c r="G22" i="10"/>
  <c r="F22" i="10"/>
  <c r="E22" i="10"/>
  <c r="D22" i="10"/>
  <c r="C22" i="10"/>
  <c r="G20" i="10"/>
  <c r="F20" i="10"/>
  <c r="E20" i="10"/>
  <c r="D20" i="10"/>
  <c r="C20" i="10"/>
  <c r="G18" i="10"/>
  <c r="F18" i="10"/>
  <c r="E18" i="10"/>
  <c r="D18" i="10"/>
  <c r="C18" i="10"/>
  <c r="F12" i="10"/>
  <c r="E12" i="10"/>
  <c r="D12" i="10"/>
  <c r="C12" i="10"/>
  <c r="G77" i="10"/>
  <c r="F77" i="10"/>
  <c r="E77" i="10"/>
  <c r="D77" i="10"/>
  <c r="C77" i="10"/>
  <c r="G67" i="10"/>
  <c r="F67" i="10"/>
  <c r="E67" i="10"/>
  <c r="D67" i="10"/>
  <c r="C67" i="10"/>
  <c r="G66" i="10"/>
  <c r="F66" i="10"/>
  <c r="E66" i="10"/>
  <c r="D66" i="10"/>
  <c r="C66" i="10"/>
  <c r="G63" i="10"/>
  <c r="F63" i="10"/>
  <c r="E63" i="10"/>
  <c r="D63" i="10"/>
  <c r="C63" i="10"/>
  <c r="G55" i="10"/>
  <c r="F55" i="10"/>
  <c r="E55" i="10"/>
  <c r="D55" i="10"/>
  <c r="C55" i="10"/>
  <c r="G47" i="10"/>
  <c r="F47" i="10"/>
  <c r="E47" i="10"/>
  <c r="D47" i="10"/>
  <c r="C47" i="10"/>
  <c r="G46" i="10"/>
  <c r="F46" i="10"/>
  <c r="E46" i="10"/>
  <c r="D46" i="10"/>
  <c r="C46" i="10"/>
  <c r="G45" i="10"/>
  <c r="F45" i="10"/>
  <c r="E45" i="10"/>
  <c r="D45" i="10"/>
  <c r="C45" i="10"/>
  <c r="G42" i="10"/>
  <c r="F42" i="10"/>
  <c r="E42" i="10"/>
  <c r="D42" i="10"/>
  <c r="C42" i="10"/>
  <c r="G38" i="10"/>
  <c r="F38" i="10"/>
  <c r="E38" i="10"/>
  <c r="D38" i="10"/>
  <c r="C38" i="10"/>
  <c r="G36" i="10"/>
  <c r="F36" i="10"/>
  <c r="E36" i="10"/>
  <c r="D36" i="10"/>
  <c r="C36" i="10"/>
  <c r="G33" i="10"/>
  <c r="F33" i="10"/>
  <c r="E33" i="10"/>
  <c r="D33" i="10"/>
  <c r="C33" i="10"/>
  <c r="G32" i="10"/>
  <c r="F32" i="10"/>
  <c r="E32" i="10"/>
  <c r="D32" i="10"/>
  <c r="C32" i="10"/>
  <c r="G27" i="10"/>
  <c r="F27" i="10"/>
  <c r="E27" i="10"/>
  <c r="D27" i="10"/>
  <c r="C27" i="10"/>
  <c r="G26" i="10"/>
  <c r="F26" i="10"/>
  <c r="E26" i="10"/>
  <c r="D26" i="10"/>
  <c r="C26" i="10"/>
  <c r="G24" i="10"/>
  <c r="F24" i="10"/>
  <c r="E24" i="10"/>
  <c r="D24" i="10"/>
  <c r="C24" i="10"/>
  <c r="G23" i="10"/>
  <c r="F23" i="10"/>
  <c r="E23" i="10"/>
  <c r="D23" i="10"/>
  <c r="C23" i="10"/>
  <c r="G21" i="10"/>
  <c r="F21" i="10"/>
  <c r="E21" i="10"/>
  <c r="D21" i="10"/>
  <c r="C21" i="10"/>
  <c r="G19" i="10"/>
  <c r="F19" i="10"/>
  <c r="E19" i="10"/>
  <c r="D19" i="10"/>
  <c r="C19" i="10"/>
  <c r="G16" i="10"/>
  <c r="F16" i="10"/>
  <c r="E16" i="10"/>
  <c r="D16" i="10"/>
  <c r="C16" i="10"/>
  <c r="G15" i="10"/>
  <c r="F15" i="10"/>
  <c r="E15" i="10"/>
  <c r="D15" i="10"/>
  <c r="C15" i="10"/>
  <c r="G14" i="10"/>
  <c r="F14" i="10"/>
  <c r="E14" i="10"/>
  <c r="D14" i="10"/>
  <c r="C14" i="10"/>
  <c r="G13" i="10"/>
  <c r="F13" i="10"/>
  <c r="E13" i="10"/>
  <c r="D13" i="10"/>
  <c r="C13" i="10"/>
  <c r="F11" i="10"/>
  <c r="E11" i="10"/>
  <c r="D11" i="10"/>
  <c r="C11" i="10"/>
  <c r="G10" i="10"/>
  <c r="F10" i="10"/>
  <c r="E10" i="10"/>
  <c r="D10" i="10"/>
  <c r="C10" i="10"/>
  <c r="G9" i="10"/>
  <c r="F9" i="10"/>
  <c r="E9" i="10"/>
  <c r="D9" i="10"/>
  <c r="C9" i="10"/>
  <c r="G8" i="10"/>
  <c r="F8" i="10"/>
  <c r="E8" i="10"/>
  <c r="D8" i="10"/>
  <c r="C8" i="10"/>
  <c r="G70" i="10"/>
  <c r="F70" i="10"/>
  <c r="E70" i="10"/>
  <c r="D70" i="10"/>
  <c r="C70" i="10"/>
  <c r="G7" i="10"/>
  <c r="F7" i="10"/>
  <c r="E7" i="10"/>
  <c r="D7" i="10"/>
  <c r="C7" i="10"/>
  <c r="I41" i="8" l="1"/>
  <c r="I19" i="8"/>
  <c r="I22" i="8"/>
  <c r="I25" i="8"/>
  <c r="I10" i="8"/>
  <c r="I13" i="8"/>
  <c r="I16" i="8"/>
  <c r="I38" i="8"/>
  <c r="G43" i="8"/>
  <c r="F43" i="8"/>
  <c r="E43" i="8"/>
  <c r="D43" i="8"/>
  <c r="C43" i="8"/>
  <c r="G42" i="8"/>
  <c r="F42" i="8"/>
  <c r="E42" i="8"/>
  <c r="D42" i="8"/>
  <c r="C42" i="8"/>
  <c r="G41" i="8"/>
  <c r="F41" i="8"/>
  <c r="E41" i="8"/>
  <c r="D41" i="8"/>
  <c r="C41" i="8"/>
  <c r="G36" i="8"/>
  <c r="F36" i="8"/>
  <c r="E36" i="8"/>
  <c r="D36" i="8"/>
  <c r="C36" i="8"/>
  <c r="G35" i="8"/>
  <c r="F35" i="8"/>
  <c r="E35" i="8"/>
  <c r="D35" i="8"/>
  <c r="C35" i="8"/>
  <c r="G37" i="8"/>
  <c r="F37" i="8"/>
  <c r="E37" i="8"/>
  <c r="D37" i="8"/>
  <c r="C37" i="8"/>
  <c r="G40" i="8"/>
  <c r="F40" i="8"/>
  <c r="E40" i="8"/>
  <c r="D40" i="8"/>
  <c r="C40" i="8"/>
  <c r="G39" i="8"/>
  <c r="F39" i="8"/>
  <c r="E39" i="8"/>
  <c r="D39" i="8"/>
  <c r="C39" i="8"/>
  <c r="G38" i="8"/>
  <c r="F38" i="8"/>
  <c r="E38" i="8"/>
  <c r="D38" i="8"/>
  <c r="C38" i="8"/>
  <c r="G27" i="8"/>
  <c r="F27" i="8"/>
  <c r="E27" i="8"/>
  <c r="D27" i="8"/>
  <c r="C27" i="8"/>
  <c r="G26" i="8"/>
  <c r="F26" i="8"/>
  <c r="E26" i="8"/>
  <c r="D26" i="8"/>
  <c r="C26" i="8"/>
  <c r="G24" i="8"/>
  <c r="F24" i="8"/>
  <c r="E24" i="8"/>
  <c r="D24" i="8"/>
  <c r="C24" i="8"/>
  <c r="G23" i="8"/>
  <c r="F23" i="8"/>
  <c r="E23" i="8"/>
  <c r="D23" i="8"/>
  <c r="C23" i="8"/>
  <c r="G21" i="8"/>
  <c r="F21" i="8"/>
  <c r="E21" i="8"/>
  <c r="D21" i="8"/>
  <c r="C21" i="8"/>
  <c r="G15" i="8"/>
  <c r="F15" i="8"/>
  <c r="E15" i="8"/>
  <c r="D15" i="8"/>
  <c r="C15" i="8"/>
  <c r="G22" i="8"/>
  <c r="F22" i="8"/>
  <c r="E22" i="8"/>
  <c r="D22" i="8"/>
  <c r="C22" i="8"/>
  <c r="G20" i="8"/>
  <c r="F20" i="8"/>
  <c r="E20" i="8"/>
  <c r="D20" i="8"/>
  <c r="C20" i="8"/>
  <c r="G18" i="8"/>
  <c r="F18" i="8"/>
  <c r="E18" i="8"/>
  <c r="D18" i="8"/>
  <c r="C18" i="8"/>
  <c r="G19" i="8"/>
  <c r="F19" i="8"/>
  <c r="E19" i="8"/>
  <c r="D19" i="8"/>
  <c r="C19" i="8"/>
  <c r="G17" i="8"/>
  <c r="F17" i="8"/>
  <c r="E17" i="8"/>
  <c r="D17" i="8"/>
  <c r="C17" i="8"/>
  <c r="G12" i="8"/>
  <c r="F12" i="8"/>
  <c r="E12" i="8"/>
  <c r="D12" i="8"/>
  <c r="C12" i="8"/>
  <c r="G14" i="8"/>
  <c r="F14" i="8"/>
  <c r="E14" i="8"/>
  <c r="D14" i="8"/>
  <c r="C14" i="8"/>
  <c r="G16" i="8"/>
  <c r="F16" i="8"/>
  <c r="E16" i="8"/>
  <c r="D16" i="8"/>
  <c r="C16" i="8"/>
  <c r="G11" i="8"/>
  <c r="F11" i="8"/>
  <c r="E11" i="8"/>
  <c r="D11" i="8"/>
  <c r="C11" i="8"/>
  <c r="G25" i="8"/>
  <c r="F25" i="8"/>
  <c r="E25" i="8"/>
  <c r="D25" i="8"/>
  <c r="C25" i="8"/>
  <c r="G13" i="8"/>
  <c r="F13" i="8"/>
  <c r="E13" i="8"/>
  <c r="D13" i="8"/>
  <c r="C13" i="8"/>
  <c r="G10" i="8"/>
  <c r="F10" i="8"/>
  <c r="E10" i="8"/>
  <c r="D10" i="8"/>
  <c r="C10" i="8"/>
</calcChain>
</file>

<file path=xl/sharedStrings.xml><?xml version="1.0" encoding="utf-8"?>
<sst xmlns="http://schemas.openxmlformats.org/spreadsheetml/2006/main" count="641" uniqueCount="179">
  <si>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</si>
  <si>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</si>
  <si>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</si>
  <si>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</si>
  <si>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</si>
  <si>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</si>
  <si>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</si>
  <si>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</si>
  <si>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F</t>
  </si>
  <si>
    <t>M</t>
  </si>
  <si>
    <t>Futebol Clube de Ferreiras</t>
  </si>
  <si>
    <t>Bike Clube S. Brás</t>
  </si>
  <si>
    <t>Hugo Santos</t>
  </si>
  <si>
    <t>João Bacalhau</t>
  </si>
  <si>
    <t>CAD</t>
  </si>
  <si>
    <t>Leões do Sul</t>
  </si>
  <si>
    <t>JUN</t>
  </si>
  <si>
    <t>Jana Advani</t>
  </si>
  <si>
    <t>Henrique Encarnação</t>
  </si>
  <si>
    <t>Pos</t>
  </si>
  <si>
    <t>Tempo</t>
  </si>
  <si>
    <t>MASCULINOS</t>
  </si>
  <si>
    <t>FEMININOS</t>
  </si>
  <si>
    <t>Tempo Total</t>
  </si>
  <si>
    <t>II TRIATLO VALTER PAIS - CIRCUITO DE ESTRADA DO ALGARVE - 1ª ETAPA</t>
  </si>
  <si>
    <t>14 DE ABRIL DE 2019</t>
  </si>
  <si>
    <r>
      <t>Cadetes </t>
    </r>
    <r>
      <rPr>
        <sz val="11"/>
        <color rgb="FF000000"/>
        <rFont val="Calibri"/>
        <family val="2"/>
      </rPr>
      <t>16 e 17 anos</t>
    </r>
    <r>
      <rPr>
        <sz val="11"/>
        <color rgb="FF222222"/>
        <rFont val="Calibri"/>
        <family val="2"/>
      </rPr>
      <t> (nascidos entre 2002 e 2003)</t>
    </r>
  </si>
  <si>
    <r>
      <t>Juniores </t>
    </r>
    <r>
      <rPr>
        <sz val="11"/>
        <color rgb="FF000000"/>
        <rFont val="Calibri"/>
        <family val="2"/>
      </rPr>
      <t>18 e 19 anos</t>
    </r>
    <r>
      <rPr>
        <sz val="11"/>
        <color rgb="FF222222"/>
        <rFont val="Calibri"/>
        <family val="2"/>
      </rPr>
      <t> (nascidos entre 2000 e 2001)</t>
    </r>
  </si>
  <si>
    <t>20/39 (nascidos entre 1980 e 1999)</t>
  </si>
  <si>
    <t>40/44 (nascidos entre 1975 e 1979)</t>
  </si>
  <si>
    <t>45/49 (nascidos entre 1970 e 1974)</t>
  </si>
  <si>
    <t>50/54 (nascidos entre 1965 e 1969)</t>
  </si>
  <si>
    <t>55/59 (nascidos entre 1960 e 1964)</t>
  </si>
  <si>
    <t>60/64 (nascidos entre 1955 e 1959)</t>
  </si>
  <si>
    <t>65/69 (nascidos entre 1950 e 1954)</t>
  </si>
  <si>
    <t>70 e mais anos (nascidos em 1949 e antes)</t>
  </si>
  <si>
    <t>Jorge Ramos/Luis Mota/Hugo Neto</t>
  </si>
  <si>
    <t>Estafeta</t>
  </si>
  <si>
    <t>Os Alvores</t>
  </si>
  <si>
    <t>Equipa</t>
  </si>
  <si>
    <t>Nomes</t>
  </si>
  <si>
    <t>Rita Roma/Maria Teixeira/Sofia Dias</t>
  </si>
  <si>
    <t>Três mulheres</t>
  </si>
  <si>
    <t>Rui Jorge/Carla Pinto/José Dantas</t>
  </si>
  <si>
    <t>Misturados</t>
  </si>
  <si>
    <t>Centro de Ciclismo de Portimão</t>
  </si>
  <si>
    <t>Vela de Tavira</t>
  </si>
  <si>
    <t>Simon Taylor</t>
  </si>
  <si>
    <t>ADECT</t>
  </si>
  <si>
    <t>O2 Triatlo - S´look</t>
  </si>
  <si>
    <t>Gregor Möller</t>
  </si>
  <si>
    <t>CCD / INTERMARCHÉ LAGOS</t>
  </si>
  <si>
    <t>Linda Clarkson</t>
  </si>
  <si>
    <t>Núcleo Sportinguista de Vila Real de Santo António</t>
  </si>
  <si>
    <t>Louletano</t>
  </si>
  <si>
    <t>Suzi Steinhofel</t>
  </si>
  <si>
    <t>Lusitano / Frusoal</t>
  </si>
  <si>
    <t>Aquático Clube de Silves</t>
  </si>
  <si>
    <t>PORTINADO</t>
  </si>
  <si>
    <t>Gustavo Ganhao</t>
  </si>
  <si>
    <t>Fernando Pita</t>
  </si>
  <si>
    <t>Pedro Rodrigues</t>
  </si>
  <si>
    <t>Wanda Giao</t>
  </si>
  <si>
    <t>Dina Martins</t>
  </si>
  <si>
    <t>Laura Coelho</t>
  </si>
  <si>
    <t>FCFerreiras/AlgarExperience</t>
  </si>
  <si>
    <t>Mista</t>
  </si>
  <si>
    <t>Joana Cristóvão/ Talita Soares/Luís Silva</t>
  </si>
  <si>
    <t>Jan D'hoedt</t>
  </si>
  <si>
    <t>Bélgica/ Não Federado</t>
  </si>
  <si>
    <t>Ana Bárbara/ Patrícia Gonçalves/ Filipa Zeferino</t>
  </si>
  <si>
    <t>Fem</t>
  </si>
  <si>
    <t>Masc</t>
  </si>
  <si>
    <t>TripleWomen</t>
  </si>
  <si>
    <t>Hugo Ferraz/ Miguel Serra/ Filipe Moreira</t>
  </si>
  <si>
    <t>João Pais/ Miguel Rodrigues/ Rodrigo Rodrigues</t>
  </si>
  <si>
    <t>Equipa para o triatlo O2 - Zélia</t>
  </si>
  <si>
    <t>Crossfit Portimão</t>
  </si>
  <si>
    <t>Amelia Drumm</t>
  </si>
  <si>
    <t>Irlanda</t>
  </si>
  <si>
    <t xml:space="preserve">Inês Silva/ Eugénia Valentim/ Barbara Ferreira </t>
  </si>
  <si>
    <t>Individual</t>
  </si>
  <si>
    <t>GRCD Leião Triatlo/ Outra região</t>
  </si>
  <si>
    <t>40/44</t>
  </si>
  <si>
    <t>45/49</t>
  </si>
  <si>
    <t>50/54</t>
  </si>
  <si>
    <t>55/59</t>
  </si>
  <si>
    <t>60/64</t>
  </si>
  <si>
    <t>65/69</t>
  </si>
  <si>
    <t>70 +</t>
  </si>
  <si>
    <t>Não federado</t>
  </si>
  <si>
    <t>Daniela Proença</t>
  </si>
  <si>
    <t>Mariana Cabrita</t>
  </si>
  <si>
    <t>Tiago Santos</t>
  </si>
  <si>
    <t>Pedro Guerreiro</t>
  </si>
  <si>
    <t>João Baganha</t>
  </si>
  <si>
    <t>João Coelho</t>
  </si>
  <si>
    <t>Luís Caetano</t>
  </si>
  <si>
    <t>João Pais</t>
  </si>
  <si>
    <t>Eduardo Afonso</t>
  </si>
  <si>
    <t>Soraia Santos</t>
  </si>
  <si>
    <t>Cristina Pereira</t>
  </si>
  <si>
    <t>Ricardo Correia</t>
  </si>
  <si>
    <t>João Oliveira</t>
  </si>
  <si>
    <t>Sérgio Viegas</t>
  </si>
  <si>
    <t>Filipe Conceição</t>
  </si>
  <si>
    <t>Luís Catarino</t>
  </si>
  <si>
    <t>Nuno Barros</t>
  </si>
  <si>
    <t>Diogo Vieira</t>
  </si>
  <si>
    <t>Lee Eaton</t>
  </si>
  <si>
    <t>Steve Hyett</t>
  </si>
  <si>
    <t>Fábio Torrado</t>
  </si>
  <si>
    <t>Jorge Santos</t>
  </si>
  <si>
    <t>Diogo Gamito</t>
  </si>
  <si>
    <t>Daniel Leão</t>
  </si>
  <si>
    <t>Luís Rocha</t>
  </si>
  <si>
    <t>Amândio Norberto</t>
  </si>
  <si>
    <t>Fábio Ferreira</t>
  </si>
  <si>
    <t>Igor s Guerreiro</t>
  </si>
  <si>
    <t>Rafael Batista</t>
  </si>
  <si>
    <t>João Teixeira</t>
  </si>
  <si>
    <t>João Inocentes</t>
  </si>
  <si>
    <t>Marco Cristo</t>
  </si>
  <si>
    <t>Adelino Rosa</t>
  </si>
  <si>
    <t>Samantha Miller</t>
  </si>
  <si>
    <t>Luís Trindade</t>
  </si>
  <si>
    <t>José Varela</t>
  </si>
  <si>
    <t>Ana Carolina Sabóia</t>
  </si>
  <si>
    <t>Lourenço Albuquerque</t>
  </si>
  <si>
    <t>Maria Romão</t>
  </si>
  <si>
    <t>Guilherme Vairinhos</t>
  </si>
  <si>
    <t>Clara Rodrigues</t>
  </si>
  <si>
    <t>João Chagas</t>
  </si>
  <si>
    <t>Fábio Munhoz</t>
  </si>
  <si>
    <t>Roberto Elvira</t>
  </si>
  <si>
    <t>Marco Canelas</t>
  </si>
  <si>
    <t>Fernando Matias</t>
  </si>
  <si>
    <t>Ana Lúcia Águeda</t>
  </si>
  <si>
    <t>Nelson Mestre</t>
  </si>
  <si>
    <t>DAVID COSTA</t>
  </si>
  <si>
    <t>Hugo Viegas</t>
  </si>
  <si>
    <t>João Mestre</t>
  </si>
  <si>
    <t>Cláudia Santos</t>
  </si>
  <si>
    <t>Pedro Santos</t>
  </si>
  <si>
    <t>Luís Guimarães</t>
  </si>
  <si>
    <t>José Alberto Domingos</t>
  </si>
  <si>
    <t>Sérgio Panão</t>
  </si>
  <si>
    <t>Armando Gomes</t>
  </si>
  <si>
    <t>Brian Fortune</t>
  </si>
  <si>
    <t>Tomas Metcalfe</t>
  </si>
  <si>
    <t>Nelson Dias</t>
  </si>
  <si>
    <t>Vasco Adrião</t>
  </si>
  <si>
    <t>Paulo Geadas</t>
  </si>
  <si>
    <t>Américo Sequeira</t>
  </si>
  <si>
    <t>António Raposo</t>
  </si>
  <si>
    <t>José Faustino</t>
  </si>
  <si>
    <t>Dário Lima Pereira</t>
  </si>
  <si>
    <t>Rui Jesus</t>
  </si>
  <si>
    <t>Tiago Rodrigues</t>
  </si>
  <si>
    <t>João Virtuoso</t>
  </si>
  <si>
    <t>Paulo Ajuda</t>
  </si>
  <si>
    <t>Luis Carlos Martins</t>
  </si>
  <si>
    <t>Hugo Durão</t>
  </si>
  <si>
    <t>Mário Torrinha</t>
  </si>
  <si>
    <t>Maria João Custódio</t>
  </si>
  <si>
    <t>Belmira Cruz-Centro Ciclismo Portimão-A Horta da Granja 2</t>
  </si>
  <si>
    <t>Belmira Cruz-Centro Ciclismo Portimão-A Horta da Granja 1</t>
  </si>
  <si>
    <t>Silvano Melo/Leandro Fonseca</t>
  </si>
  <si>
    <t>Canada/Não federado</t>
  </si>
  <si>
    <t>Wendy McLeod</t>
  </si>
  <si>
    <t>Isabel Augusto</t>
  </si>
  <si>
    <t>Nuno Neves</t>
  </si>
  <si>
    <t>Dan McLeod</t>
  </si>
  <si>
    <t>Canada Não Federado</t>
  </si>
  <si>
    <t>Jonathan James Maguire</t>
  </si>
  <si>
    <t>GERAL</t>
  </si>
  <si>
    <t>n</t>
  </si>
  <si>
    <t>ESTAFETAS GERAL</t>
  </si>
  <si>
    <t>20/39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</si>
</sst>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.00"/>
    <numFmt numFmtId="165" formatCode="mm:ss.00;@"/>
    <numFmt numFmtId="166" formatCode="dd&quot;-&quot;mm&quot;-&quot;yyyy"/>
  </numFmts>
  <fonts count="7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2" borderId="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2" xfId="0" applyFont="1" applyBorder="1" applyAlignment="1"/>
    <xf numFmtId="164" fontId="0" fillId="0" borderId="0" xfId="0" applyNumberFormat="1" applyBorder="1" applyAlignment="1">
      <alignment vertical="center"/>
    </xf>
    <xf numFmtId="165" fontId="2" fillId="3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4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4" fontId="5" fillId="0" borderId="2" xfId="0" applyNumberFormat="1" applyFont="1" applyBorder="1" applyAlignment="1"/>
    <xf numFmtId="0" fontId="5" fillId="0" borderId="2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21" fontId="0" fillId="0" borderId="2" xfId="0" applyNumberFormat="1" applyBorder="1" applyAlignment="1">
      <alignment vertical="center"/>
    </xf>
    <xf numFmtId="46" fontId="0" fillId="0" borderId="2" xfId="0" applyNumberFormat="1" applyBorder="1" applyAlignment="1">
      <alignment vertical="center"/>
    </xf>
    <xf numFmtId="0" fontId="0" fillId="0" borderId="2" xfId="0" applyFont="1" applyBorder="1"/>
    <xf numFmtId="0" fontId="0" fillId="0" borderId="2" xfId="0" applyFont="1" applyBorder="1" applyAlignment="1"/>
    <xf numFmtId="0" fontId="5" fillId="0" borderId="8" xfId="0" applyFont="1" applyFill="1" applyBorder="1" applyAlignment="1">
      <alignment vertical="center"/>
    </xf>
    <xf numFmtId="166" fontId="0" fillId="0" borderId="2" xfId="0" applyNumberFormat="1" applyFont="1" applyBorder="1" applyAlignment="1"/>
    <xf numFmtId="14" fontId="5" fillId="0" borderId="9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5" fillId="7" borderId="8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5" fillId="7" borderId="8" xfId="0" applyNumberFormat="1" applyFont="1" applyFill="1" applyBorder="1" applyAlignment="1">
      <alignment vertical="center"/>
    </xf>
    <xf numFmtId="0" fontId="0" fillId="6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14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0" fillId="0" borderId="2" xfId="0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6" fontId="0" fillId="0" borderId="5" xfId="0" applyNumberForma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6" fontId="0" fillId="0" borderId="11" xfId="0" applyNumberFormat="1" applyBorder="1" applyAlignment="1">
      <alignment vertical="center"/>
    </xf>
    <xf numFmtId="0" fontId="0" fillId="0" borderId="11" xfId="0" applyBorder="1"/>
    <xf numFmtId="0" fontId="1" fillId="0" borderId="0" xfId="0" applyFont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right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46" fontId="0" fillId="6" borderId="2" xfId="0" applyNumberForma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7"/>
  <sheetViews>
    <sheetView topLeftCell="A97" zoomScaleNormal="100" zoomScaleSheetLayoutView="100" workbookViewId="0">
      <selection activeCell="C87" sqref="C87"/>
    </sheetView>
  </sheetViews>
  <sheetFormatPr defaultRowHeight="15" x14ac:dyDescent="0.25"/>
  <cols>
    <col min="1" max="1" width="7.85546875" style="1" bestFit="1" customWidth="1"/>
    <col min="2" max="2" width="10" style="1" bestFit="1" customWidth="1"/>
    <col min="3" max="3" width="16" style="1" bestFit="1" customWidth="1"/>
    <col min="4" max="4" width="22.85546875" style="2" customWidth="1"/>
    <col min="5" max="5" width="11.85546875" style="1" bestFit="1" customWidth="1"/>
    <col min="6" max="6" width="7.7109375" style="1" bestFit="1" customWidth="1"/>
    <col min="7" max="7" width="4.42578125" style="1" customWidth="1"/>
    <col min="8" max="8" width="52.7109375" style="3" bestFit="1" customWidth="1"/>
    <col min="9" max="9" width="13.140625" style="2"/>
    <col min="10" max="10" width="9.140625" style="2"/>
    <col min="11" max="11" width="55.5703125" style="2"/>
    <col min="12" max="1025" width="9.140625" style="2"/>
  </cols>
  <sheetData>
    <row r="1" spans="1:1025" s="33" customFormat="1" ht="15.75" thickBot="1" x14ac:dyDescent="0.3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2" t="s">
        <v>7</v>
      </c>
      <c r="I1" s="41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</row>
    <row r="2" spans="1:1025" ht="15.75" thickBot="1" x14ac:dyDescent="0.3">
      <c r="A2" s="44">
        <v>5005</v>
      </c>
      <c r="B2" s="44">
        <v>103291</v>
      </c>
      <c r="C2" s="34" t="s">
        <v>83</v>
      </c>
      <c r="D2" s="44" t="s">
        <v>97</v>
      </c>
      <c r="E2" s="45">
        <v>28727</v>
      </c>
      <c r="F2" s="46" t="s">
        <v>9</v>
      </c>
      <c r="G2" s="34"/>
      <c r="H2" s="44" t="s">
        <v>48</v>
      </c>
      <c r="I2" s="37"/>
      <c r="K2" s="31" t="s">
        <v>26</v>
      </c>
    </row>
    <row r="3" spans="1:1025" ht="15.75" thickBot="1" x14ac:dyDescent="0.3">
      <c r="A3" s="44">
        <v>5007</v>
      </c>
      <c r="B3" s="44">
        <v>103670</v>
      </c>
      <c r="C3" s="34" t="s">
        <v>83</v>
      </c>
      <c r="D3" s="44" t="s">
        <v>98</v>
      </c>
      <c r="E3" s="45">
        <v>28565</v>
      </c>
      <c r="F3" s="46" t="s">
        <v>9</v>
      </c>
      <c r="G3" s="34"/>
      <c r="H3" s="44" t="s">
        <v>48</v>
      </c>
      <c r="I3" s="37"/>
      <c r="K3" s="32" t="s">
        <v>27</v>
      </c>
    </row>
    <row r="4" spans="1:1025" ht="15.75" thickBot="1" x14ac:dyDescent="0.3">
      <c r="A4" s="44">
        <v>5006</v>
      </c>
      <c r="B4" s="44">
        <v>103293</v>
      </c>
      <c r="C4" s="34" t="s">
        <v>83</v>
      </c>
      <c r="D4" s="44" t="s">
        <v>99</v>
      </c>
      <c r="E4" s="45">
        <v>28537</v>
      </c>
      <c r="F4" s="46" t="s">
        <v>9</v>
      </c>
      <c r="G4" s="34"/>
      <c r="H4" s="44" t="s">
        <v>48</v>
      </c>
      <c r="I4" s="37"/>
      <c r="K4" s="32" t="s">
        <v>28</v>
      </c>
    </row>
    <row r="5" spans="1:1025" ht="15.75" thickBot="1" x14ac:dyDescent="0.3">
      <c r="A5" s="44">
        <v>5298</v>
      </c>
      <c r="B5" s="44">
        <v>105769</v>
      </c>
      <c r="C5" s="34" t="s">
        <v>83</v>
      </c>
      <c r="D5" s="44" t="s">
        <v>100</v>
      </c>
      <c r="E5" s="45">
        <v>27564</v>
      </c>
      <c r="F5" s="46" t="s">
        <v>8</v>
      </c>
      <c r="G5" s="34"/>
      <c r="H5" s="44" t="s">
        <v>48</v>
      </c>
      <c r="I5" s="37"/>
      <c r="K5" s="32" t="s">
        <v>29</v>
      </c>
    </row>
    <row r="6" spans="1:1025" ht="15.75" thickBot="1" x14ac:dyDescent="0.3">
      <c r="A6" s="44">
        <v>3770</v>
      </c>
      <c r="B6" s="44">
        <v>105770</v>
      </c>
      <c r="C6" s="34" t="s">
        <v>178</v>
      </c>
      <c r="D6" s="44" t="s">
        <v>91</v>
      </c>
      <c r="E6" s="45">
        <v>32708</v>
      </c>
      <c r="F6" s="46" t="s">
        <v>8</v>
      </c>
      <c r="G6" s="34"/>
      <c r="H6" s="44" t="s">
        <v>48</v>
      </c>
      <c r="I6" s="37"/>
      <c r="K6" s="32" t="s">
        <v>30</v>
      </c>
    </row>
    <row r="7" spans="1:1025" ht="15.75" thickBot="1" x14ac:dyDescent="0.3">
      <c r="A7" s="44">
        <v>3179</v>
      </c>
      <c r="B7" s="44">
        <v>102129</v>
      </c>
      <c r="C7" s="61" t="s">
        <v>178</v>
      </c>
      <c r="D7" s="44" t="s">
        <v>92</v>
      </c>
      <c r="E7" s="45">
        <v>32401</v>
      </c>
      <c r="F7" s="46" t="s">
        <v>8</v>
      </c>
      <c r="G7" s="34"/>
      <c r="H7" s="44" t="s">
        <v>48</v>
      </c>
      <c r="I7" s="37"/>
      <c r="K7" s="32" t="s">
        <v>31</v>
      </c>
    </row>
    <row r="8" spans="1:1025" ht="15.75" thickBot="1" x14ac:dyDescent="0.3">
      <c r="A8" s="44">
        <v>3184</v>
      </c>
      <c r="B8" s="44">
        <v>102130</v>
      </c>
      <c r="C8" s="61" t="s">
        <v>178</v>
      </c>
      <c r="D8" s="44" t="s">
        <v>93</v>
      </c>
      <c r="E8" s="45">
        <v>32151</v>
      </c>
      <c r="F8" s="46" t="s">
        <v>9</v>
      </c>
      <c r="G8" s="34"/>
      <c r="H8" s="44" t="s">
        <v>48</v>
      </c>
      <c r="I8" s="37"/>
      <c r="K8" s="32" t="s">
        <v>32</v>
      </c>
    </row>
    <row r="9" spans="1:1025" ht="15.75" thickBot="1" x14ac:dyDescent="0.3">
      <c r="A9" s="44">
        <v>3316</v>
      </c>
      <c r="B9" s="44">
        <v>105097</v>
      </c>
      <c r="C9" s="61" t="s">
        <v>178</v>
      </c>
      <c r="D9" s="44" t="s">
        <v>94</v>
      </c>
      <c r="E9" s="45">
        <v>31250</v>
      </c>
      <c r="F9" s="46" t="s">
        <v>9</v>
      </c>
      <c r="G9" s="34"/>
      <c r="H9" s="44" t="s">
        <v>48</v>
      </c>
      <c r="I9" s="37"/>
      <c r="K9" s="32" t="s">
        <v>33</v>
      </c>
    </row>
    <row r="10" spans="1:1025" ht="15.75" thickBot="1" x14ac:dyDescent="0.3">
      <c r="A10" s="44">
        <v>3201</v>
      </c>
      <c r="B10" s="44">
        <v>103295</v>
      </c>
      <c r="C10" s="61" t="s">
        <v>178</v>
      </c>
      <c r="D10" s="44" t="s">
        <v>95</v>
      </c>
      <c r="E10" s="45">
        <v>30222</v>
      </c>
      <c r="F10" s="46" t="s">
        <v>9</v>
      </c>
      <c r="G10" s="34"/>
      <c r="H10" s="44" t="s">
        <v>48</v>
      </c>
      <c r="I10" s="37"/>
      <c r="K10" s="32" t="s">
        <v>34</v>
      </c>
    </row>
    <row r="11" spans="1:1025" ht="15.75" thickBot="1" x14ac:dyDescent="0.3">
      <c r="A11" s="44">
        <v>3192</v>
      </c>
      <c r="B11" s="44">
        <v>103292</v>
      </c>
      <c r="C11" s="61" t="s">
        <v>178</v>
      </c>
      <c r="D11" s="44" t="s">
        <v>96</v>
      </c>
      <c r="E11" s="45">
        <v>29869</v>
      </c>
      <c r="F11" s="46" t="s">
        <v>9</v>
      </c>
      <c r="G11" s="34"/>
      <c r="H11" s="44" t="s">
        <v>48</v>
      </c>
      <c r="I11" s="37"/>
      <c r="K11" s="32" t="s">
        <v>35</v>
      </c>
    </row>
    <row r="12" spans="1:1025" x14ac:dyDescent="0.25">
      <c r="A12" s="44">
        <v>4724</v>
      </c>
      <c r="B12" s="44">
        <v>102564</v>
      </c>
      <c r="C12" s="34" t="s">
        <v>84</v>
      </c>
      <c r="D12" s="44" t="s">
        <v>103</v>
      </c>
      <c r="E12" s="45">
        <v>25959</v>
      </c>
      <c r="F12" s="46" t="s">
        <v>9</v>
      </c>
      <c r="G12" s="34"/>
      <c r="H12" s="44" t="s">
        <v>57</v>
      </c>
      <c r="I12" s="37"/>
    </row>
    <row r="13" spans="1:1025" x14ac:dyDescent="0.25">
      <c r="A13" s="44">
        <v>3091</v>
      </c>
      <c r="B13" s="44">
        <v>100420</v>
      </c>
      <c r="C13" s="61" t="s">
        <v>178</v>
      </c>
      <c r="D13" s="44" t="s">
        <v>101</v>
      </c>
      <c r="E13" s="45">
        <v>30607</v>
      </c>
      <c r="F13" s="46" t="s">
        <v>8</v>
      </c>
      <c r="G13" s="34"/>
      <c r="H13" s="44" t="s">
        <v>57</v>
      </c>
      <c r="I13" s="37"/>
    </row>
    <row r="14" spans="1:1025" x14ac:dyDescent="0.25">
      <c r="A14" s="44">
        <v>3553</v>
      </c>
      <c r="B14" s="44">
        <v>102037</v>
      </c>
      <c r="C14" s="61" t="s">
        <v>178</v>
      </c>
      <c r="D14" s="44" t="s">
        <v>102</v>
      </c>
      <c r="E14" s="45">
        <v>29394</v>
      </c>
      <c r="F14" s="46" t="s">
        <v>9</v>
      </c>
      <c r="G14" s="34"/>
      <c r="H14" s="44" t="s">
        <v>57</v>
      </c>
      <c r="I14" s="37"/>
      <c r="K14"/>
    </row>
    <row r="15" spans="1:1025" x14ac:dyDescent="0.25">
      <c r="A15" s="40">
        <v>4688</v>
      </c>
      <c r="B15" s="34"/>
      <c r="C15" s="34" t="s">
        <v>83</v>
      </c>
      <c r="D15" s="40" t="s">
        <v>104</v>
      </c>
      <c r="E15" s="43">
        <v>27632</v>
      </c>
      <c r="F15" s="34" t="s">
        <v>9</v>
      </c>
      <c r="G15" s="35"/>
      <c r="H15" s="36" t="s">
        <v>11</v>
      </c>
      <c r="I15" s="38"/>
    </row>
    <row r="16" spans="1:1025" x14ac:dyDescent="0.25">
      <c r="A16" s="40">
        <v>4199</v>
      </c>
      <c r="B16" s="40">
        <v>101405</v>
      </c>
      <c r="C16" s="34" t="s">
        <v>85</v>
      </c>
      <c r="D16" s="40" t="s">
        <v>105</v>
      </c>
      <c r="E16" s="43">
        <v>24238</v>
      </c>
      <c r="F16" s="34" t="s">
        <v>9</v>
      </c>
      <c r="G16" s="34"/>
      <c r="H16" s="36" t="s">
        <v>11</v>
      </c>
      <c r="I16" s="37"/>
    </row>
    <row r="17" spans="1:11" x14ac:dyDescent="0.25">
      <c r="A17" s="44">
        <v>4955</v>
      </c>
      <c r="B17" s="44">
        <v>103942</v>
      </c>
      <c r="C17" s="34" t="s">
        <v>83</v>
      </c>
      <c r="D17" s="44" t="s">
        <v>108</v>
      </c>
      <c r="E17" s="45">
        <v>28105</v>
      </c>
      <c r="F17" s="46" t="s">
        <v>9</v>
      </c>
      <c r="G17" s="34"/>
      <c r="H17" s="44" t="s">
        <v>51</v>
      </c>
      <c r="I17" s="37"/>
    </row>
    <row r="18" spans="1:11" x14ac:dyDescent="0.25">
      <c r="A18" s="44">
        <v>5424</v>
      </c>
      <c r="B18" s="44">
        <v>105486</v>
      </c>
      <c r="C18" s="34" t="s">
        <v>83</v>
      </c>
      <c r="D18" s="44" t="s">
        <v>109</v>
      </c>
      <c r="E18" s="45">
        <v>27984</v>
      </c>
      <c r="F18" s="46" t="s">
        <v>9</v>
      </c>
      <c r="G18" s="34"/>
      <c r="H18" s="44" t="s">
        <v>51</v>
      </c>
      <c r="I18" s="37"/>
      <c r="K18"/>
    </row>
    <row r="19" spans="1:11" x14ac:dyDescent="0.25">
      <c r="A19" s="44">
        <v>4163</v>
      </c>
      <c r="B19" s="44">
        <v>103570</v>
      </c>
      <c r="C19" s="34" t="s">
        <v>87</v>
      </c>
      <c r="D19" s="44" t="s">
        <v>110</v>
      </c>
      <c r="E19" s="45">
        <v>21788</v>
      </c>
      <c r="F19" s="46" t="s">
        <v>9</v>
      </c>
      <c r="G19" s="34"/>
      <c r="H19" s="44" t="s">
        <v>51</v>
      </c>
      <c r="I19" s="37"/>
      <c r="K19" s="29"/>
    </row>
    <row r="20" spans="1:11" x14ac:dyDescent="0.25">
      <c r="A20" s="44">
        <v>3298</v>
      </c>
      <c r="B20" s="44">
        <v>103392</v>
      </c>
      <c r="C20" s="61" t="s">
        <v>178</v>
      </c>
      <c r="D20" s="44" t="s">
        <v>106</v>
      </c>
      <c r="E20" s="45">
        <v>32308</v>
      </c>
      <c r="F20" s="46" t="s">
        <v>9</v>
      </c>
      <c r="G20" s="34"/>
      <c r="H20" s="44" t="s">
        <v>51</v>
      </c>
      <c r="I20" s="37"/>
      <c r="K20" s="30"/>
    </row>
    <row r="21" spans="1:11" x14ac:dyDescent="0.25">
      <c r="A21" s="44">
        <v>3821</v>
      </c>
      <c r="B21" s="44">
        <v>103941</v>
      </c>
      <c r="C21" s="61" t="s">
        <v>178</v>
      </c>
      <c r="D21" s="44" t="s">
        <v>107</v>
      </c>
      <c r="E21" s="45">
        <v>30403</v>
      </c>
      <c r="F21" s="46" t="s">
        <v>9</v>
      </c>
      <c r="G21" s="34"/>
      <c r="H21" s="44" t="s">
        <v>51</v>
      </c>
      <c r="I21" s="38"/>
    </row>
    <row r="22" spans="1:11" x14ac:dyDescent="0.25">
      <c r="A22" s="44">
        <v>3273</v>
      </c>
      <c r="B22" s="44">
        <v>105050</v>
      </c>
      <c r="C22" s="61" t="s">
        <v>178</v>
      </c>
      <c r="D22" s="44" t="s">
        <v>111</v>
      </c>
      <c r="E22" s="45">
        <v>31456</v>
      </c>
      <c r="F22" s="46" t="s">
        <v>9</v>
      </c>
      <c r="G22" s="34"/>
      <c r="H22" s="44" t="s">
        <v>45</v>
      </c>
      <c r="I22" s="38"/>
    </row>
    <row r="23" spans="1:11" x14ac:dyDescent="0.25">
      <c r="A23" s="44">
        <v>3280</v>
      </c>
      <c r="B23" s="44">
        <v>105052</v>
      </c>
      <c r="C23" s="61" t="s">
        <v>178</v>
      </c>
      <c r="D23" s="44" t="s">
        <v>112</v>
      </c>
      <c r="E23" s="45">
        <v>30810</v>
      </c>
      <c r="F23" s="46" t="s">
        <v>9</v>
      </c>
      <c r="G23" s="34"/>
      <c r="H23" s="44" t="s">
        <v>45</v>
      </c>
      <c r="I23" s="38"/>
    </row>
    <row r="24" spans="1:11" x14ac:dyDescent="0.25">
      <c r="A24" s="39">
        <v>5156</v>
      </c>
      <c r="B24" s="39">
        <v>105272</v>
      </c>
      <c r="C24" s="34" t="s">
        <v>83</v>
      </c>
      <c r="D24" s="39" t="s">
        <v>12</v>
      </c>
      <c r="E24" s="43">
        <v>28196</v>
      </c>
      <c r="F24" s="34" t="s">
        <v>9</v>
      </c>
      <c r="G24" s="34"/>
      <c r="H24" s="36" t="s">
        <v>10</v>
      </c>
      <c r="I24" s="38"/>
    </row>
    <row r="25" spans="1:11" x14ac:dyDescent="0.25">
      <c r="A25" s="39">
        <v>4768</v>
      </c>
      <c r="B25" s="39">
        <v>104434</v>
      </c>
      <c r="C25" s="34" t="s">
        <v>83</v>
      </c>
      <c r="D25" s="39" t="s">
        <v>63</v>
      </c>
      <c r="E25" s="43">
        <v>27908</v>
      </c>
      <c r="F25" s="34" t="s">
        <v>8</v>
      </c>
      <c r="G25" s="34"/>
      <c r="H25" s="36" t="s">
        <v>10</v>
      </c>
      <c r="I25" s="38"/>
    </row>
    <row r="26" spans="1:11" x14ac:dyDescent="0.25">
      <c r="A26" s="39">
        <v>5234</v>
      </c>
      <c r="B26" s="39">
        <v>106116</v>
      </c>
      <c r="C26" s="34" t="s">
        <v>89</v>
      </c>
      <c r="D26" s="39" t="s">
        <v>52</v>
      </c>
      <c r="E26" s="43">
        <v>17799</v>
      </c>
      <c r="F26" s="34" t="s">
        <v>8</v>
      </c>
      <c r="G26" s="34"/>
      <c r="H26" s="36" t="s">
        <v>10</v>
      </c>
      <c r="I26" s="38"/>
    </row>
    <row r="27" spans="1:11" x14ac:dyDescent="0.25">
      <c r="A27" s="39">
        <v>5246</v>
      </c>
      <c r="B27" s="39">
        <v>105476</v>
      </c>
      <c r="C27" s="61" t="s">
        <v>178</v>
      </c>
      <c r="D27" s="39" t="s">
        <v>64</v>
      </c>
      <c r="E27" s="43">
        <v>31159</v>
      </c>
      <c r="F27" s="34" t="s">
        <v>8</v>
      </c>
      <c r="G27" s="34"/>
      <c r="H27" s="36" t="s">
        <v>10</v>
      </c>
      <c r="I27" s="38"/>
    </row>
    <row r="28" spans="1:11" x14ac:dyDescent="0.25">
      <c r="A28" s="39">
        <v>3565</v>
      </c>
      <c r="B28" s="39">
        <v>103563</v>
      </c>
      <c r="C28" s="61" t="s">
        <v>178</v>
      </c>
      <c r="D28" s="39" t="s">
        <v>13</v>
      </c>
      <c r="E28" s="43">
        <v>29765</v>
      </c>
      <c r="F28" s="34" t="s">
        <v>9</v>
      </c>
      <c r="G28" s="34"/>
      <c r="H28" s="36" t="s">
        <v>10</v>
      </c>
      <c r="I28" s="38"/>
    </row>
    <row r="29" spans="1:11" x14ac:dyDescent="0.25">
      <c r="A29" s="44">
        <v>4900</v>
      </c>
      <c r="B29" s="44">
        <v>103456</v>
      </c>
      <c r="C29" s="34" t="s">
        <v>84</v>
      </c>
      <c r="D29" s="44" t="s">
        <v>115</v>
      </c>
      <c r="E29" s="45">
        <v>27095</v>
      </c>
      <c r="F29" s="46" t="s">
        <v>9</v>
      </c>
      <c r="G29" s="34"/>
      <c r="H29" s="44" t="s">
        <v>15</v>
      </c>
      <c r="I29" s="38"/>
    </row>
    <row r="30" spans="1:11" x14ac:dyDescent="0.25">
      <c r="A30" s="44">
        <v>4571</v>
      </c>
      <c r="B30" s="44">
        <v>101957</v>
      </c>
      <c r="C30" s="34" t="s">
        <v>89</v>
      </c>
      <c r="D30" s="44" t="s">
        <v>116</v>
      </c>
      <c r="E30" s="45">
        <v>17486</v>
      </c>
      <c r="F30" s="46" t="s">
        <v>9</v>
      </c>
      <c r="G30" s="34"/>
      <c r="H30" s="44" t="s">
        <v>15</v>
      </c>
      <c r="I30" s="38"/>
    </row>
    <row r="31" spans="1:11" x14ac:dyDescent="0.25">
      <c r="A31" s="44">
        <v>5243</v>
      </c>
      <c r="B31" s="44">
        <v>102646</v>
      </c>
      <c r="C31" s="34" t="s">
        <v>83</v>
      </c>
      <c r="D31" s="44" t="s">
        <v>121</v>
      </c>
      <c r="E31" s="45">
        <v>29153</v>
      </c>
      <c r="F31" s="46" t="s">
        <v>9</v>
      </c>
      <c r="G31" s="34"/>
      <c r="H31" s="44" t="s">
        <v>54</v>
      </c>
      <c r="I31" s="38"/>
    </row>
    <row r="32" spans="1:11" x14ac:dyDescent="0.25">
      <c r="A32" s="44">
        <v>4899</v>
      </c>
      <c r="B32" s="44">
        <v>104455</v>
      </c>
      <c r="C32" s="34" t="s">
        <v>83</v>
      </c>
      <c r="D32" s="44" t="s">
        <v>17</v>
      </c>
      <c r="E32" s="45">
        <v>28749</v>
      </c>
      <c r="F32" s="46" t="s">
        <v>8</v>
      </c>
      <c r="G32" s="34"/>
      <c r="H32" s="44" t="s">
        <v>54</v>
      </c>
      <c r="I32" s="38"/>
    </row>
    <row r="33" spans="1:9" x14ac:dyDescent="0.25">
      <c r="A33" s="44">
        <v>5062</v>
      </c>
      <c r="B33" s="44">
        <v>104941</v>
      </c>
      <c r="C33" s="34" t="s">
        <v>83</v>
      </c>
      <c r="D33" s="44" t="s">
        <v>122</v>
      </c>
      <c r="E33" s="45">
        <v>28382</v>
      </c>
      <c r="F33" s="46" t="s">
        <v>9</v>
      </c>
      <c r="G33" s="34"/>
      <c r="H33" s="44" t="s">
        <v>54</v>
      </c>
      <c r="I33" s="38"/>
    </row>
    <row r="34" spans="1:9" x14ac:dyDescent="0.25">
      <c r="A34" s="44">
        <v>4745</v>
      </c>
      <c r="B34" s="44">
        <v>104396</v>
      </c>
      <c r="C34" s="34" t="s">
        <v>84</v>
      </c>
      <c r="D34" s="44" t="s">
        <v>123</v>
      </c>
      <c r="E34" s="45">
        <v>26155</v>
      </c>
      <c r="F34" s="46" t="s">
        <v>9</v>
      </c>
      <c r="G34" s="34"/>
      <c r="H34" s="44" t="s">
        <v>54</v>
      </c>
      <c r="I34" s="38"/>
    </row>
    <row r="35" spans="1:9" x14ac:dyDescent="0.25">
      <c r="A35" s="44">
        <v>5223</v>
      </c>
      <c r="B35" s="44">
        <v>105626</v>
      </c>
      <c r="C35" s="34" t="s">
        <v>84</v>
      </c>
      <c r="D35" s="44" t="s">
        <v>124</v>
      </c>
      <c r="E35" s="45">
        <v>25766</v>
      </c>
      <c r="F35" s="46" t="s">
        <v>8</v>
      </c>
      <c r="G35" s="34"/>
      <c r="H35" s="44" t="s">
        <v>54</v>
      </c>
      <c r="I35" s="38"/>
    </row>
    <row r="36" spans="1:9" x14ac:dyDescent="0.25">
      <c r="A36" s="44">
        <v>4500</v>
      </c>
      <c r="B36" s="44">
        <v>102035</v>
      </c>
      <c r="C36" s="34" t="s">
        <v>85</v>
      </c>
      <c r="D36" s="44" t="s">
        <v>125</v>
      </c>
      <c r="E36" s="45">
        <v>25097</v>
      </c>
      <c r="F36" s="46" t="s">
        <v>9</v>
      </c>
      <c r="G36" s="34"/>
      <c r="H36" s="44" t="s">
        <v>54</v>
      </c>
      <c r="I36" s="38"/>
    </row>
    <row r="37" spans="1:9" x14ac:dyDescent="0.25">
      <c r="A37" s="44">
        <v>4039</v>
      </c>
      <c r="B37" s="44">
        <v>101410</v>
      </c>
      <c r="C37" s="34" t="s">
        <v>87</v>
      </c>
      <c r="D37" s="44" t="s">
        <v>126</v>
      </c>
      <c r="E37" s="45">
        <v>21079</v>
      </c>
      <c r="F37" s="46" t="s">
        <v>9</v>
      </c>
      <c r="G37" s="34"/>
      <c r="H37" s="44" t="s">
        <v>54</v>
      </c>
      <c r="I37" s="38"/>
    </row>
    <row r="38" spans="1:9" x14ac:dyDescent="0.25">
      <c r="A38" s="44">
        <v>5222</v>
      </c>
      <c r="B38" s="44">
        <v>105625</v>
      </c>
      <c r="C38" s="34" t="s">
        <v>87</v>
      </c>
      <c r="D38" s="44" t="s">
        <v>55</v>
      </c>
      <c r="E38" s="45">
        <v>20779</v>
      </c>
      <c r="F38" s="46" t="s">
        <v>8</v>
      </c>
      <c r="G38" s="34"/>
      <c r="H38" s="44" t="s">
        <v>54</v>
      </c>
      <c r="I38" s="38"/>
    </row>
    <row r="39" spans="1:9" x14ac:dyDescent="0.25">
      <c r="A39" s="44">
        <v>3531</v>
      </c>
      <c r="B39" s="44">
        <v>105310</v>
      </c>
      <c r="C39" s="61" t="s">
        <v>178</v>
      </c>
      <c r="D39" s="44" t="s">
        <v>117</v>
      </c>
      <c r="E39" s="45">
        <v>33302</v>
      </c>
      <c r="F39" s="46" t="s">
        <v>9</v>
      </c>
      <c r="G39" s="34"/>
      <c r="H39" s="44" t="s">
        <v>54</v>
      </c>
      <c r="I39" s="38"/>
    </row>
    <row r="40" spans="1:9" x14ac:dyDescent="0.25">
      <c r="A40" s="44">
        <v>3433</v>
      </c>
      <c r="B40" s="44">
        <v>101407</v>
      </c>
      <c r="C40" s="61" t="s">
        <v>178</v>
      </c>
      <c r="D40" s="44" t="s">
        <v>118</v>
      </c>
      <c r="E40" s="45">
        <v>30964</v>
      </c>
      <c r="F40" s="46" t="s">
        <v>9</v>
      </c>
      <c r="G40" s="34"/>
      <c r="H40" s="44" t="s">
        <v>54</v>
      </c>
      <c r="I40" s="38"/>
    </row>
    <row r="41" spans="1:9" x14ac:dyDescent="0.25">
      <c r="A41" s="44">
        <v>3115</v>
      </c>
      <c r="B41" s="44">
        <v>102718</v>
      </c>
      <c r="C41" s="61" t="s">
        <v>178</v>
      </c>
      <c r="D41" s="44" t="s">
        <v>119</v>
      </c>
      <c r="E41" s="45">
        <v>30936</v>
      </c>
      <c r="F41" s="46" t="s">
        <v>9</v>
      </c>
      <c r="G41" s="34"/>
      <c r="H41" s="44" t="s">
        <v>54</v>
      </c>
      <c r="I41" s="38"/>
    </row>
    <row r="42" spans="1:9" x14ac:dyDescent="0.25">
      <c r="A42" s="44">
        <v>3983</v>
      </c>
      <c r="B42" s="44">
        <v>104397</v>
      </c>
      <c r="C42" s="61" t="s">
        <v>178</v>
      </c>
      <c r="D42" s="44" t="s">
        <v>120</v>
      </c>
      <c r="E42" s="45">
        <v>29261</v>
      </c>
      <c r="F42" s="46" t="s">
        <v>9</v>
      </c>
      <c r="G42" s="34"/>
      <c r="H42" s="44" t="s">
        <v>54</v>
      </c>
      <c r="I42" s="38"/>
    </row>
    <row r="43" spans="1:9" x14ac:dyDescent="0.25">
      <c r="A43" s="44">
        <v>5259</v>
      </c>
      <c r="B43" s="44">
        <v>101959</v>
      </c>
      <c r="C43" s="34" t="s">
        <v>83</v>
      </c>
      <c r="D43" s="44" t="s">
        <v>139</v>
      </c>
      <c r="E43" s="45">
        <v>29164</v>
      </c>
      <c r="F43" s="46" t="s">
        <v>9</v>
      </c>
      <c r="G43" s="34"/>
      <c r="H43" s="44" t="s">
        <v>56</v>
      </c>
      <c r="I43" s="38"/>
    </row>
    <row r="44" spans="1:9" x14ac:dyDescent="0.25">
      <c r="A44" s="44">
        <v>5275</v>
      </c>
      <c r="B44" s="44">
        <v>105691</v>
      </c>
      <c r="C44" s="34" t="s">
        <v>83</v>
      </c>
      <c r="D44" s="44" t="s">
        <v>140</v>
      </c>
      <c r="E44" s="45">
        <v>29061</v>
      </c>
      <c r="F44" s="46" t="s">
        <v>9</v>
      </c>
      <c r="G44" s="34"/>
      <c r="H44" s="44" t="s">
        <v>56</v>
      </c>
      <c r="I44" s="38"/>
    </row>
    <row r="45" spans="1:9" x14ac:dyDescent="0.25">
      <c r="A45" s="44">
        <v>4931</v>
      </c>
      <c r="B45" s="44">
        <v>101960</v>
      </c>
      <c r="C45" s="34" t="s">
        <v>83</v>
      </c>
      <c r="D45" s="44" t="s">
        <v>141</v>
      </c>
      <c r="E45" s="45">
        <v>28422</v>
      </c>
      <c r="F45" s="46" t="s">
        <v>9</v>
      </c>
      <c r="G45" s="34"/>
      <c r="H45" s="44" t="s">
        <v>56</v>
      </c>
      <c r="I45" s="38"/>
    </row>
    <row r="46" spans="1:9" x14ac:dyDescent="0.25">
      <c r="A46" s="44">
        <v>4809</v>
      </c>
      <c r="B46" s="44">
        <v>103200</v>
      </c>
      <c r="C46" s="34" t="s">
        <v>84</v>
      </c>
      <c r="D46" s="44" t="s">
        <v>142</v>
      </c>
      <c r="E46" s="45">
        <v>26465</v>
      </c>
      <c r="F46" s="46" t="s">
        <v>8</v>
      </c>
      <c r="G46" s="34"/>
      <c r="H46" s="44" t="s">
        <v>56</v>
      </c>
      <c r="I46" s="38"/>
    </row>
    <row r="47" spans="1:9" x14ac:dyDescent="0.25">
      <c r="A47" s="44">
        <v>4939</v>
      </c>
      <c r="B47" s="44">
        <v>103927</v>
      </c>
      <c r="C47" s="34" t="s">
        <v>84</v>
      </c>
      <c r="D47" s="44" t="s">
        <v>143</v>
      </c>
      <c r="E47" s="45">
        <v>26169</v>
      </c>
      <c r="F47" s="46" t="s">
        <v>9</v>
      </c>
      <c r="G47" s="34"/>
      <c r="H47" s="44" t="s">
        <v>56</v>
      </c>
      <c r="I47" s="38"/>
    </row>
    <row r="48" spans="1:9" x14ac:dyDescent="0.25">
      <c r="A48" s="44">
        <v>4805</v>
      </c>
      <c r="B48" s="44">
        <v>103194</v>
      </c>
      <c r="C48" s="34" t="s">
        <v>85</v>
      </c>
      <c r="D48" s="44" t="s">
        <v>144</v>
      </c>
      <c r="E48" s="45">
        <v>25033</v>
      </c>
      <c r="F48" s="46" t="s">
        <v>9</v>
      </c>
      <c r="G48" s="34"/>
      <c r="H48" s="44" t="s">
        <v>56</v>
      </c>
      <c r="I48" s="38"/>
    </row>
    <row r="49" spans="1:22" x14ac:dyDescent="0.25">
      <c r="A49" s="44">
        <v>4601</v>
      </c>
      <c r="B49" s="44">
        <v>100175</v>
      </c>
      <c r="C49" s="34" t="s">
        <v>88</v>
      </c>
      <c r="D49" s="44" t="s">
        <v>145</v>
      </c>
      <c r="E49" s="45">
        <v>18432</v>
      </c>
      <c r="F49" s="46" t="s">
        <v>9</v>
      </c>
      <c r="G49" s="34"/>
      <c r="H49" s="44" t="s">
        <v>56</v>
      </c>
      <c r="I49" s="38"/>
    </row>
    <row r="50" spans="1:22" x14ac:dyDescent="0.25">
      <c r="A50" s="44">
        <v>1702</v>
      </c>
      <c r="B50" s="44">
        <v>104248</v>
      </c>
      <c r="C50" s="34" t="s">
        <v>14</v>
      </c>
      <c r="D50" s="44" t="s">
        <v>127</v>
      </c>
      <c r="E50" s="45">
        <v>37959</v>
      </c>
      <c r="F50" s="46" t="s">
        <v>8</v>
      </c>
      <c r="G50" s="34"/>
      <c r="H50" s="44" t="s">
        <v>56</v>
      </c>
      <c r="I50" s="38"/>
    </row>
    <row r="51" spans="1:22" x14ac:dyDescent="0.25">
      <c r="A51" s="44">
        <v>1701</v>
      </c>
      <c r="B51" s="44">
        <v>105578</v>
      </c>
      <c r="C51" s="34" t="s">
        <v>14</v>
      </c>
      <c r="D51" s="44" t="s">
        <v>128</v>
      </c>
      <c r="E51" s="45">
        <v>37901</v>
      </c>
      <c r="F51" s="46" t="s">
        <v>9</v>
      </c>
      <c r="G51" s="34"/>
      <c r="H51" s="44" t="s">
        <v>56</v>
      </c>
      <c r="I51" s="38"/>
    </row>
    <row r="52" spans="1:22" x14ac:dyDescent="0.25">
      <c r="A52" s="44">
        <v>1613</v>
      </c>
      <c r="B52" s="44">
        <v>104347</v>
      </c>
      <c r="C52" s="34" t="s">
        <v>14</v>
      </c>
      <c r="D52" s="44" t="s">
        <v>129</v>
      </c>
      <c r="E52" s="45">
        <v>37603</v>
      </c>
      <c r="F52" s="46" t="s">
        <v>8</v>
      </c>
      <c r="G52" s="34"/>
      <c r="H52" s="44" t="s">
        <v>56</v>
      </c>
      <c r="I52" s="38"/>
    </row>
    <row r="53" spans="1:22" x14ac:dyDescent="0.25">
      <c r="A53" s="44">
        <v>1616</v>
      </c>
      <c r="B53" s="44">
        <v>104629</v>
      </c>
      <c r="C53" s="34" t="s">
        <v>14</v>
      </c>
      <c r="D53" s="44" t="s">
        <v>130</v>
      </c>
      <c r="E53" s="45">
        <v>37602</v>
      </c>
      <c r="F53" s="46" t="s">
        <v>9</v>
      </c>
      <c r="G53" s="34"/>
      <c r="H53" s="44" t="s">
        <v>56</v>
      </c>
      <c r="I53" s="38"/>
    </row>
    <row r="54" spans="1:22" x14ac:dyDescent="0.25">
      <c r="A54" s="44">
        <v>1617</v>
      </c>
      <c r="B54" s="44">
        <v>104676</v>
      </c>
      <c r="C54" s="34" t="s">
        <v>14</v>
      </c>
      <c r="D54" s="44" t="s">
        <v>131</v>
      </c>
      <c r="E54" s="45">
        <v>37552</v>
      </c>
      <c r="F54" s="46" t="s">
        <v>8</v>
      </c>
      <c r="G54" s="34"/>
      <c r="H54" s="44" t="s">
        <v>56</v>
      </c>
      <c r="I54" s="38"/>
    </row>
    <row r="55" spans="1:22" x14ac:dyDescent="0.25">
      <c r="A55" s="44">
        <v>2130</v>
      </c>
      <c r="B55" s="44">
        <v>103782</v>
      </c>
      <c r="C55" s="34" t="s">
        <v>16</v>
      </c>
      <c r="D55" s="44" t="s">
        <v>132</v>
      </c>
      <c r="E55" s="45">
        <v>36981</v>
      </c>
      <c r="F55" s="46" t="s">
        <v>9</v>
      </c>
      <c r="G55" s="34"/>
      <c r="H55" s="44" t="s">
        <v>56</v>
      </c>
      <c r="I55" s="38"/>
    </row>
    <row r="56" spans="1:22" x14ac:dyDescent="0.25">
      <c r="A56" s="44">
        <v>3064</v>
      </c>
      <c r="B56" s="44">
        <v>103195</v>
      </c>
      <c r="C56" s="61" t="s">
        <v>178</v>
      </c>
      <c r="D56" s="44" t="s">
        <v>133</v>
      </c>
      <c r="E56" s="45">
        <v>30621</v>
      </c>
      <c r="F56" s="46" t="s">
        <v>9</v>
      </c>
      <c r="G56" s="34"/>
      <c r="H56" s="44" t="s">
        <v>56</v>
      </c>
      <c r="I56" s="38"/>
    </row>
    <row r="57" spans="1:22" x14ac:dyDescent="0.25">
      <c r="A57" s="44">
        <v>3994</v>
      </c>
      <c r="B57" s="44">
        <v>104429</v>
      </c>
      <c r="C57" s="61" t="s">
        <v>178</v>
      </c>
      <c r="D57" s="44" t="s">
        <v>134</v>
      </c>
      <c r="E57" s="45">
        <v>30407</v>
      </c>
      <c r="F57" s="46" t="s">
        <v>9</v>
      </c>
      <c r="G57" s="34"/>
      <c r="H57" s="44" t="s">
        <v>56</v>
      </c>
      <c r="I57" s="38"/>
    </row>
    <row r="58" spans="1:22" x14ac:dyDescent="0.25">
      <c r="A58" s="44">
        <v>3125</v>
      </c>
      <c r="B58" s="44">
        <v>104552</v>
      </c>
      <c r="C58" s="61" t="s">
        <v>178</v>
      </c>
      <c r="D58" s="44" t="s">
        <v>135</v>
      </c>
      <c r="E58" s="45">
        <v>30317</v>
      </c>
      <c r="F58" s="46" t="s">
        <v>9</v>
      </c>
      <c r="G58" s="34"/>
      <c r="H58" s="44" t="s">
        <v>56</v>
      </c>
      <c r="I58" s="38"/>
    </row>
    <row r="59" spans="1:22" x14ac:dyDescent="0.25">
      <c r="A59" s="44">
        <v>3855</v>
      </c>
      <c r="B59" s="44">
        <v>103970</v>
      </c>
      <c r="C59" s="61" t="s">
        <v>178</v>
      </c>
      <c r="D59" s="44" t="s">
        <v>136</v>
      </c>
      <c r="E59" s="45">
        <v>29756</v>
      </c>
      <c r="F59" s="46" t="s">
        <v>9</v>
      </c>
      <c r="G59" s="34"/>
      <c r="H59" s="44" t="s">
        <v>56</v>
      </c>
      <c r="I59" s="38"/>
    </row>
    <row r="60" spans="1:22" x14ac:dyDescent="0.25">
      <c r="A60" s="44">
        <v>3007</v>
      </c>
      <c r="B60" s="44">
        <v>103157</v>
      </c>
      <c r="C60" s="61" t="s">
        <v>178</v>
      </c>
      <c r="D60" s="44" t="s">
        <v>137</v>
      </c>
      <c r="E60" s="45">
        <v>29501</v>
      </c>
      <c r="F60" s="46" t="s">
        <v>8</v>
      </c>
      <c r="G60" s="34"/>
      <c r="H60" s="44" t="s">
        <v>56</v>
      </c>
      <c r="I60" s="38"/>
    </row>
    <row r="61" spans="1:22" x14ac:dyDescent="0.25">
      <c r="A61" s="44">
        <v>3837</v>
      </c>
      <c r="B61" s="44">
        <v>101964</v>
      </c>
      <c r="C61" s="61" t="s">
        <v>178</v>
      </c>
      <c r="D61" s="44" t="s">
        <v>138</v>
      </c>
      <c r="E61" s="45">
        <v>29402</v>
      </c>
      <c r="F61" s="46" t="s">
        <v>9</v>
      </c>
      <c r="G61" s="34"/>
      <c r="H61" s="44" t="s">
        <v>56</v>
      </c>
      <c r="I61" s="38"/>
    </row>
    <row r="62" spans="1:22" x14ac:dyDescent="0.25">
      <c r="A62" s="44">
        <v>4922</v>
      </c>
      <c r="B62" s="44">
        <v>103870</v>
      </c>
      <c r="C62" s="34" t="s">
        <v>84</v>
      </c>
      <c r="D62" s="44" t="s">
        <v>147</v>
      </c>
      <c r="E62" s="45">
        <v>26158</v>
      </c>
      <c r="F62" s="46" t="s">
        <v>9</v>
      </c>
      <c r="G62" s="34"/>
      <c r="H62" s="44" t="s">
        <v>53</v>
      </c>
      <c r="I62" s="38"/>
    </row>
    <row r="63" spans="1:22" x14ac:dyDescent="0.25">
      <c r="A63" s="44">
        <v>4723</v>
      </c>
      <c r="B63" s="44">
        <v>101980</v>
      </c>
      <c r="C63" s="34" t="s">
        <v>83</v>
      </c>
      <c r="D63" s="44" t="s">
        <v>151</v>
      </c>
      <c r="E63" s="45">
        <v>27429</v>
      </c>
      <c r="F63" s="46" t="s">
        <v>9</v>
      </c>
      <c r="G63" s="34"/>
      <c r="H63" s="44" t="s">
        <v>49</v>
      </c>
      <c r="I63" s="38"/>
      <c r="J63" s="47"/>
      <c r="K63" s="48"/>
      <c r="L63" s="48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x14ac:dyDescent="0.25">
      <c r="A64" s="44">
        <v>4620</v>
      </c>
      <c r="B64" s="44">
        <v>104309</v>
      </c>
      <c r="C64" s="34" t="s">
        <v>85</v>
      </c>
      <c r="D64" s="44" t="s">
        <v>50</v>
      </c>
      <c r="E64" s="45">
        <v>25322</v>
      </c>
      <c r="F64" s="46" t="s">
        <v>9</v>
      </c>
      <c r="G64" s="34"/>
      <c r="H64" s="44" t="s">
        <v>49</v>
      </c>
      <c r="I64" s="38"/>
      <c r="J64" s="47"/>
      <c r="K64" s="48"/>
      <c r="L64" s="48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x14ac:dyDescent="0.25">
      <c r="A65" s="44">
        <v>4183</v>
      </c>
      <c r="B65" s="44">
        <v>103589</v>
      </c>
      <c r="C65" s="34" t="s">
        <v>85</v>
      </c>
      <c r="D65" s="44" t="s">
        <v>152</v>
      </c>
      <c r="E65" s="45">
        <v>25308</v>
      </c>
      <c r="F65" s="46" t="s">
        <v>9</v>
      </c>
      <c r="G65" s="34"/>
      <c r="H65" s="44" t="s">
        <v>49</v>
      </c>
      <c r="I65" s="38"/>
      <c r="J65" s="47"/>
      <c r="K65" s="48"/>
      <c r="L65" s="48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x14ac:dyDescent="0.25">
      <c r="A66" s="44">
        <v>4622</v>
      </c>
      <c r="B66" s="44">
        <v>103046</v>
      </c>
      <c r="C66" s="34" t="s">
        <v>86</v>
      </c>
      <c r="D66" s="44" t="s">
        <v>153</v>
      </c>
      <c r="E66" s="45">
        <v>22661</v>
      </c>
      <c r="F66" s="46" t="s">
        <v>9</v>
      </c>
      <c r="G66" s="34"/>
      <c r="H66" s="44" t="s">
        <v>49</v>
      </c>
      <c r="I66" s="38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x14ac:dyDescent="0.25">
      <c r="A67" s="44">
        <v>4040</v>
      </c>
      <c r="B67" s="44">
        <v>101970</v>
      </c>
      <c r="C67" s="34" t="s">
        <v>87</v>
      </c>
      <c r="D67" s="44" t="s">
        <v>154</v>
      </c>
      <c r="E67" s="45">
        <v>21400</v>
      </c>
      <c r="F67" s="46" t="s">
        <v>9</v>
      </c>
      <c r="G67" s="34"/>
      <c r="H67" s="44" t="s">
        <v>49</v>
      </c>
      <c r="I67" s="38"/>
    </row>
    <row r="68" spans="1:22" x14ac:dyDescent="0.25">
      <c r="A68" s="44">
        <v>3506</v>
      </c>
      <c r="B68" s="44">
        <v>105257</v>
      </c>
      <c r="C68" s="61" t="s">
        <v>178</v>
      </c>
      <c r="D68" s="44" t="s">
        <v>148</v>
      </c>
      <c r="E68" s="45">
        <v>31485</v>
      </c>
      <c r="F68" s="46" t="s">
        <v>9</v>
      </c>
      <c r="G68" s="34"/>
      <c r="H68" s="44" t="s">
        <v>49</v>
      </c>
      <c r="I68" s="38"/>
    </row>
    <row r="69" spans="1:22" x14ac:dyDescent="0.25">
      <c r="A69" s="44">
        <v>3332</v>
      </c>
      <c r="B69" s="53">
        <v>101979</v>
      </c>
      <c r="C69" s="61" t="s">
        <v>178</v>
      </c>
      <c r="D69" s="44" t="s">
        <v>149</v>
      </c>
      <c r="E69" s="45">
        <v>30977</v>
      </c>
      <c r="F69" s="46" t="s">
        <v>9</v>
      </c>
      <c r="G69" s="34"/>
      <c r="H69" s="44" t="s">
        <v>49</v>
      </c>
      <c r="I69" s="38"/>
    </row>
    <row r="70" spans="1:22" x14ac:dyDescent="0.25">
      <c r="A70" s="44">
        <v>3490</v>
      </c>
      <c r="B70" s="44">
        <v>103379</v>
      </c>
      <c r="C70" s="61" t="s">
        <v>178</v>
      </c>
      <c r="D70" s="44" t="s">
        <v>150</v>
      </c>
      <c r="E70" s="45">
        <v>29653</v>
      </c>
      <c r="F70" s="46" t="s">
        <v>9</v>
      </c>
      <c r="G70" s="34"/>
      <c r="H70" s="44" t="s">
        <v>49</v>
      </c>
      <c r="I70" s="38"/>
    </row>
    <row r="71" spans="1:22" x14ac:dyDescent="0.25">
      <c r="A71" s="40">
        <v>5388</v>
      </c>
      <c r="B71" s="40">
        <v>103242</v>
      </c>
      <c r="C71" s="34" t="s">
        <v>83</v>
      </c>
      <c r="D71" s="40" t="s">
        <v>18</v>
      </c>
      <c r="E71" s="43">
        <v>28949</v>
      </c>
      <c r="F71" s="34" t="s">
        <v>9</v>
      </c>
      <c r="G71" s="35"/>
      <c r="H71" s="40" t="s">
        <v>58</v>
      </c>
      <c r="I71" s="38"/>
    </row>
    <row r="72" spans="1:22" x14ac:dyDescent="0.25">
      <c r="A72" s="40">
        <v>4658</v>
      </c>
      <c r="B72" s="40">
        <v>100561</v>
      </c>
      <c r="C72" s="34" t="s">
        <v>84</v>
      </c>
      <c r="D72" s="40" t="s">
        <v>61</v>
      </c>
      <c r="E72" s="43">
        <v>26861</v>
      </c>
      <c r="F72" s="34" t="s">
        <v>9</v>
      </c>
      <c r="G72" s="35"/>
      <c r="H72" s="40" t="s">
        <v>58</v>
      </c>
      <c r="I72" s="38"/>
    </row>
    <row r="73" spans="1:22" x14ac:dyDescent="0.25">
      <c r="A73" s="40">
        <v>4834</v>
      </c>
      <c r="B73" s="40">
        <v>103245</v>
      </c>
      <c r="C73" s="34" t="s">
        <v>86</v>
      </c>
      <c r="D73" s="40" t="s">
        <v>62</v>
      </c>
      <c r="E73" s="43">
        <v>22738</v>
      </c>
      <c r="F73" s="34" t="s">
        <v>8</v>
      </c>
      <c r="G73" s="35"/>
      <c r="H73" s="40" t="s">
        <v>58</v>
      </c>
      <c r="I73" s="38"/>
    </row>
    <row r="74" spans="1:22" x14ac:dyDescent="0.25">
      <c r="A74" s="40">
        <v>1704</v>
      </c>
      <c r="B74" s="40">
        <v>105413</v>
      </c>
      <c r="C74" s="34" t="s">
        <v>14</v>
      </c>
      <c r="D74" s="40" t="s">
        <v>59</v>
      </c>
      <c r="E74" s="43">
        <v>37802</v>
      </c>
      <c r="F74" s="34" t="s">
        <v>9</v>
      </c>
      <c r="G74" s="35"/>
      <c r="H74" s="40" t="s">
        <v>58</v>
      </c>
      <c r="I74" s="38"/>
    </row>
    <row r="75" spans="1:22" x14ac:dyDescent="0.25">
      <c r="A75" s="40">
        <v>3799</v>
      </c>
      <c r="B75" s="40">
        <v>100560</v>
      </c>
      <c r="C75" s="61" t="s">
        <v>178</v>
      </c>
      <c r="D75" s="40" t="s">
        <v>60</v>
      </c>
      <c r="E75" s="43">
        <v>30040</v>
      </c>
      <c r="F75" s="34" t="s">
        <v>9</v>
      </c>
      <c r="G75" s="35"/>
      <c r="H75" s="40" t="s">
        <v>58</v>
      </c>
      <c r="I75" s="38"/>
    </row>
    <row r="76" spans="1:22" x14ac:dyDescent="0.25">
      <c r="A76" s="44">
        <v>4973</v>
      </c>
      <c r="B76" s="44">
        <v>103982</v>
      </c>
      <c r="C76" s="34" t="s">
        <v>83</v>
      </c>
      <c r="D76" s="44" t="s">
        <v>161</v>
      </c>
      <c r="E76" s="45">
        <v>28302</v>
      </c>
      <c r="F76" s="46" t="s">
        <v>9</v>
      </c>
      <c r="G76" s="34"/>
      <c r="H76" s="44" t="s">
        <v>46</v>
      </c>
      <c r="I76" s="38"/>
    </row>
    <row r="77" spans="1:22" x14ac:dyDescent="0.25">
      <c r="A77" s="44">
        <v>4969</v>
      </c>
      <c r="B77" s="44">
        <v>103851</v>
      </c>
      <c r="C77" s="34" t="s">
        <v>83</v>
      </c>
      <c r="D77" s="44" t="s">
        <v>162</v>
      </c>
      <c r="E77" s="45">
        <v>28205</v>
      </c>
      <c r="F77" s="46" t="s">
        <v>9</v>
      </c>
      <c r="G77" s="34"/>
      <c r="H77" s="44" t="s">
        <v>46</v>
      </c>
      <c r="I77" s="38"/>
    </row>
    <row r="78" spans="1:22" x14ac:dyDescent="0.25">
      <c r="A78" s="44">
        <v>4639</v>
      </c>
      <c r="B78" s="44">
        <v>102234</v>
      </c>
      <c r="C78" s="34" t="s">
        <v>85</v>
      </c>
      <c r="D78" s="44" t="s">
        <v>163</v>
      </c>
      <c r="E78" s="45">
        <v>24856</v>
      </c>
      <c r="F78" s="46" t="s">
        <v>9</v>
      </c>
      <c r="G78" s="34"/>
      <c r="H78" s="44" t="s">
        <v>46</v>
      </c>
      <c r="I78" s="38"/>
    </row>
    <row r="79" spans="1:22" x14ac:dyDescent="0.25">
      <c r="A79" s="44">
        <v>5186</v>
      </c>
      <c r="B79" s="44">
        <v>105351</v>
      </c>
      <c r="C79" s="34" t="s">
        <v>86</v>
      </c>
      <c r="D79" s="44" t="s">
        <v>47</v>
      </c>
      <c r="E79" s="45">
        <v>23371</v>
      </c>
      <c r="F79" s="46" t="s">
        <v>9</v>
      </c>
      <c r="G79" s="34"/>
      <c r="H79" s="44" t="s">
        <v>46</v>
      </c>
      <c r="I79" s="38"/>
    </row>
    <row r="80" spans="1:22" x14ac:dyDescent="0.25">
      <c r="A80" s="44">
        <v>5240</v>
      </c>
      <c r="B80" s="44">
        <v>105684</v>
      </c>
      <c r="C80" s="61" t="s">
        <v>178</v>
      </c>
      <c r="D80" s="44" t="s">
        <v>156</v>
      </c>
      <c r="E80" s="45">
        <v>33348</v>
      </c>
      <c r="F80" s="46" t="s">
        <v>9</v>
      </c>
      <c r="G80" s="34"/>
      <c r="H80" s="44" t="s">
        <v>46</v>
      </c>
      <c r="I80" s="38"/>
    </row>
    <row r="81" spans="1:1025" x14ac:dyDescent="0.25">
      <c r="A81" s="44">
        <v>3194</v>
      </c>
      <c r="B81" s="44">
        <v>103294</v>
      </c>
      <c r="C81" s="61" t="s">
        <v>178</v>
      </c>
      <c r="D81" s="44" t="s">
        <v>157</v>
      </c>
      <c r="E81" s="45">
        <v>31778</v>
      </c>
      <c r="F81" s="46" t="s">
        <v>9</v>
      </c>
      <c r="G81" s="34"/>
      <c r="H81" s="44" t="s">
        <v>46</v>
      </c>
      <c r="I81" s="38"/>
    </row>
    <row r="82" spans="1:1025" x14ac:dyDescent="0.25">
      <c r="A82" s="44">
        <v>3376</v>
      </c>
      <c r="B82" s="44">
        <v>104729</v>
      </c>
      <c r="C82" s="61" t="s">
        <v>178</v>
      </c>
      <c r="D82" s="44" t="s">
        <v>158</v>
      </c>
      <c r="E82" s="45">
        <v>30686</v>
      </c>
      <c r="F82" s="46" t="s">
        <v>9</v>
      </c>
      <c r="G82" s="34"/>
      <c r="H82" s="44" t="s">
        <v>46</v>
      </c>
      <c r="I82" s="38"/>
    </row>
    <row r="83" spans="1:1025" x14ac:dyDescent="0.25">
      <c r="A83" s="44">
        <v>3922</v>
      </c>
      <c r="B83" s="44">
        <v>104212</v>
      </c>
      <c r="C83" s="61" t="s">
        <v>178</v>
      </c>
      <c r="D83" s="44" t="s">
        <v>159</v>
      </c>
      <c r="E83" s="45">
        <v>30406</v>
      </c>
      <c r="F83" s="46" t="s">
        <v>9</v>
      </c>
      <c r="G83" s="34"/>
      <c r="H83" s="44" t="s">
        <v>46</v>
      </c>
      <c r="I83" s="38"/>
    </row>
    <row r="84" spans="1:1025" x14ac:dyDescent="0.25">
      <c r="A84" s="53">
        <v>3894</v>
      </c>
      <c r="B84" s="53">
        <v>104041</v>
      </c>
      <c r="C84" s="61" t="s">
        <v>178</v>
      </c>
      <c r="D84" s="53" t="s">
        <v>160</v>
      </c>
      <c r="E84" s="55">
        <v>29569</v>
      </c>
      <c r="F84" s="57" t="s">
        <v>9</v>
      </c>
      <c r="G84" s="34"/>
      <c r="H84" s="53" t="s">
        <v>46</v>
      </c>
      <c r="I84" s="38"/>
    </row>
    <row r="85" spans="1:1025" x14ac:dyDescent="0.25">
      <c r="A85" s="44">
        <v>5330</v>
      </c>
      <c r="B85" s="44">
        <v>105833</v>
      </c>
      <c r="C85" s="34" t="s">
        <v>85</v>
      </c>
      <c r="D85" s="44" t="s">
        <v>113</v>
      </c>
      <c r="E85" s="45">
        <v>24577</v>
      </c>
      <c r="F85" s="46" t="s">
        <v>9</v>
      </c>
      <c r="G85" s="34"/>
      <c r="H85" s="44" t="s">
        <v>82</v>
      </c>
      <c r="I85" s="38"/>
    </row>
    <row r="86" spans="1:1025" x14ac:dyDescent="0.25">
      <c r="A86" s="68">
        <v>5225</v>
      </c>
      <c r="B86" s="34"/>
      <c r="C86" s="34" t="s">
        <v>87</v>
      </c>
      <c r="D86" s="39" t="s">
        <v>68</v>
      </c>
      <c r="E86" s="43">
        <v>21556</v>
      </c>
      <c r="F86" s="34" t="s">
        <v>9</v>
      </c>
      <c r="G86" s="35"/>
      <c r="H86" s="36" t="s">
        <v>69</v>
      </c>
      <c r="I86" s="37"/>
    </row>
    <row r="87" spans="1:1025" x14ac:dyDescent="0.25">
      <c r="A87" s="68">
        <v>5227</v>
      </c>
      <c r="B87" s="44"/>
      <c r="C87" s="61" t="s">
        <v>178</v>
      </c>
      <c r="D87" s="44" t="s">
        <v>146</v>
      </c>
      <c r="E87" s="45">
        <v>29584</v>
      </c>
      <c r="F87" s="46" t="s">
        <v>9</v>
      </c>
      <c r="G87" s="34"/>
      <c r="H87" s="44" t="s">
        <v>90</v>
      </c>
      <c r="I87" s="38"/>
    </row>
    <row r="88" spans="1:1025" s="59" customFormat="1" x14ac:dyDescent="0.25">
      <c r="A88" s="68">
        <v>5255</v>
      </c>
      <c r="B88" s="51">
        <v>103501</v>
      </c>
      <c r="C88" s="61" t="s">
        <v>85</v>
      </c>
      <c r="D88" s="64" t="s">
        <v>155</v>
      </c>
      <c r="E88" s="43">
        <v>25081</v>
      </c>
      <c r="F88" s="62" t="s">
        <v>9</v>
      </c>
      <c r="G88" s="62"/>
      <c r="H88" s="65" t="s">
        <v>90</v>
      </c>
      <c r="I88" s="63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0"/>
      <c r="IV88" s="60"/>
      <c r="IW88" s="60"/>
      <c r="IX88" s="60"/>
      <c r="IY88" s="60"/>
      <c r="IZ88" s="60"/>
      <c r="JA88" s="60"/>
      <c r="JB88" s="60"/>
      <c r="JC88" s="60"/>
      <c r="JD88" s="60"/>
      <c r="JE88" s="60"/>
      <c r="JF88" s="60"/>
      <c r="JG88" s="60"/>
      <c r="JH88" s="60"/>
      <c r="JI88" s="60"/>
      <c r="JJ88" s="60"/>
      <c r="JK88" s="60"/>
      <c r="JL88" s="60"/>
      <c r="JM88" s="60"/>
      <c r="JN88" s="60"/>
      <c r="JO88" s="60"/>
      <c r="JP88" s="60"/>
      <c r="JQ88" s="60"/>
      <c r="JR88" s="60"/>
      <c r="JS88" s="60"/>
      <c r="JT88" s="60"/>
      <c r="JU88" s="60"/>
      <c r="JV88" s="60"/>
      <c r="JW88" s="60"/>
      <c r="JX88" s="60"/>
      <c r="JY88" s="60"/>
      <c r="JZ88" s="60"/>
      <c r="KA88" s="60"/>
      <c r="KB88" s="60"/>
      <c r="KC88" s="60"/>
      <c r="KD88" s="60"/>
      <c r="KE88" s="60"/>
      <c r="KF88" s="60"/>
      <c r="KG88" s="60"/>
      <c r="KH88" s="60"/>
      <c r="KI88" s="60"/>
      <c r="KJ88" s="60"/>
      <c r="KK88" s="60"/>
      <c r="KL88" s="60"/>
      <c r="KM88" s="60"/>
      <c r="KN88" s="60"/>
      <c r="KO88" s="60"/>
      <c r="KP88" s="60"/>
      <c r="KQ88" s="60"/>
      <c r="KR88" s="60"/>
      <c r="KS88" s="60"/>
      <c r="KT88" s="60"/>
      <c r="KU88" s="60"/>
      <c r="KV88" s="60"/>
      <c r="KW88" s="60"/>
      <c r="KX88" s="60"/>
      <c r="KY88" s="60"/>
      <c r="KZ88" s="60"/>
      <c r="LA88" s="60"/>
      <c r="LB88" s="60"/>
      <c r="LC88" s="60"/>
      <c r="LD88" s="60"/>
      <c r="LE88" s="60"/>
      <c r="LF88" s="60"/>
      <c r="LG88" s="60"/>
      <c r="LH88" s="60"/>
      <c r="LI88" s="60"/>
      <c r="LJ88" s="60"/>
      <c r="LK88" s="60"/>
      <c r="LL88" s="60"/>
      <c r="LM88" s="60"/>
      <c r="LN88" s="60"/>
      <c r="LO88" s="60"/>
      <c r="LP88" s="60"/>
      <c r="LQ88" s="60"/>
      <c r="LR88" s="60"/>
      <c r="LS88" s="60"/>
      <c r="LT88" s="60"/>
      <c r="LU88" s="60"/>
      <c r="LV88" s="60"/>
      <c r="LW88" s="60"/>
      <c r="LX88" s="60"/>
      <c r="LY88" s="60"/>
      <c r="LZ88" s="60"/>
      <c r="MA88" s="60"/>
      <c r="MB88" s="60"/>
      <c r="MC88" s="60"/>
      <c r="MD88" s="60"/>
      <c r="ME88" s="60"/>
      <c r="MF88" s="60"/>
      <c r="MG88" s="60"/>
      <c r="MH88" s="60"/>
      <c r="MI88" s="60"/>
      <c r="MJ88" s="60"/>
      <c r="MK88" s="60"/>
      <c r="ML88" s="60"/>
      <c r="MM88" s="60"/>
      <c r="MN88" s="60"/>
      <c r="MO88" s="60"/>
      <c r="MP88" s="60"/>
      <c r="MQ88" s="60"/>
      <c r="MR88" s="60"/>
      <c r="MS88" s="60"/>
      <c r="MT88" s="60"/>
      <c r="MU88" s="60"/>
      <c r="MV88" s="60"/>
      <c r="MW88" s="60"/>
      <c r="MX88" s="60"/>
      <c r="MY88" s="60"/>
      <c r="MZ88" s="60"/>
      <c r="NA88" s="60"/>
      <c r="NB88" s="60"/>
      <c r="NC88" s="60"/>
      <c r="ND88" s="60"/>
      <c r="NE88" s="60"/>
      <c r="NF88" s="60"/>
      <c r="NG88" s="60"/>
      <c r="NH88" s="60"/>
      <c r="NI88" s="60"/>
      <c r="NJ88" s="60"/>
      <c r="NK88" s="60"/>
      <c r="NL88" s="60"/>
      <c r="NM88" s="60"/>
      <c r="NN88" s="60"/>
      <c r="NO88" s="60"/>
      <c r="NP88" s="60"/>
      <c r="NQ88" s="60"/>
      <c r="NR88" s="60"/>
      <c r="NS88" s="60"/>
      <c r="NT88" s="60"/>
      <c r="NU88" s="60"/>
      <c r="NV88" s="60"/>
      <c r="NW88" s="60"/>
      <c r="NX88" s="60"/>
      <c r="NY88" s="60"/>
      <c r="NZ88" s="60"/>
      <c r="OA88" s="60"/>
      <c r="OB88" s="60"/>
      <c r="OC88" s="60"/>
      <c r="OD88" s="60"/>
      <c r="OE88" s="60"/>
      <c r="OF88" s="60"/>
      <c r="OG88" s="60"/>
      <c r="OH88" s="60"/>
      <c r="OI88" s="60"/>
      <c r="OJ88" s="60"/>
      <c r="OK88" s="60"/>
      <c r="OL88" s="60"/>
      <c r="OM88" s="60"/>
      <c r="ON88" s="60"/>
      <c r="OO88" s="60"/>
      <c r="OP88" s="60"/>
      <c r="OQ88" s="60"/>
      <c r="OR88" s="60"/>
      <c r="OS88" s="60"/>
      <c r="OT88" s="60"/>
      <c r="OU88" s="60"/>
      <c r="OV88" s="60"/>
      <c r="OW88" s="60"/>
      <c r="OX88" s="60"/>
      <c r="OY88" s="60"/>
      <c r="OZ88" s="60"/>
      <c r="PA88" s="60"/>
      <c r="PB88" s="60"/>
      <c r="PC88" s="60"/>
      <c r="PD88" s="60"/>
      <c r="PE88" s="60"/>
      <c r="PF88" s="60"/>
      <c r="PG88" s="60"/>
      <c r="PH88" s="60"/>
      <c r="PI88" s="60"/>
      <c r="PJ88" s="60"/>
      <c r="PK88" s="60"/>
      <c r="PL88" s="60"/>
      <c r="PM88" s="60"/>
      <c r="PN88" s="60"/>
      <c r="PO88" s="60"/>
      <c r="PP88" s="60"/>
      <c r="PQ88" s="60"/>
      <c r="PR88" s="60"/>
      <c r="PS88" s="60"/>
      <c r="PT88" s="60"/>
      <c r="PU88" s="60"/>
      <c r="PV88" s="60"/>
      <c r="PW88" s="60"/>
      <c r="PX88" s="60"/>
      <c r="PY88" s="60"/>
      <c r="PZ88" s="60"/>
      <c r="QA88" s="60"/>
      <c r="QB88" s="60"/>
      <c r="QC88" s="60"/>
      <c r="QD88" s="60"/>
      <c r="QE88" s="60"/>
      <c r="QF88" s="60"/>
      <c r="QG88" s="60"/>
      <c r="QH88" s="60"/>
      <c r="QI88" s="60"/>
      <c r="QJ88" s="60"/>
      <c r="QK88" s="60"/>
      <c r="QL88" s="60"/>
      <c r="QM88" s="60"/>
      <c r="QN88" s="60"/>
      <c r="QO88" s="60"/>
      <c r="QP88" s="60"/>
      <c r="QQ88" s="60"/>
      <c r="QR88" s="60"/>
      <c r="QS88" s="60"/>
      <c r="QT88" s="60"/>
      <c r="QU88" s="60"/>
      <c r="QV88" s="60"/>
      <c r="QW88" s="60"/>
      <c r="QX88" s="60"/>
      <c r="QY88" s="60"/>
      <c r="QZ88" s="60"/>
      <c r="RA88" s="60"/>
      <c r="RB88" s="60"/>
      <c r="RC88" s="60"/>
      <c r="RD88" s="60"/>
      <c r="RE88" s="60"/>
      <c r="RF88" s="60"/>
      <c r="RG88" s="60"/>
      <c r="RH88" s="60"/>
      <c r="RI88" s="60"/>
      <c r="RJ88" s="60"/>
      <c r="RK88" s="60"/>
      <c r="RL88" s="60"/>
      <c r="RM88" s="60"/>
      <c r="RN88" s="60"/>
      <c r="RO88" s="60"/>
      <c r="RP88" s="60"/>
      <c r="RQ88" s="60"/>
      <c r="RR88" s="60"/>
      <c r="RS88" s="60"/>
      <c r="RT88" s="60"/>
      <c r="RU88" s="60"/>
      <c r="RV88" s="60"/>
      <c r="RW88" s="60"/>
      <c r="RX88" s="60"/>
      <c r="RY88" s="60"/>
      <c r="RZ88" s="60"/>
      <c r="SA88" s="60"/>
      <c r="SB88" s="60"/>
      <c r="SC88" s="60"/>
      <c r="SD88" s="60"/>
      <c r="SE88" s="60"/>
      <c r="SF88" s="60"/>
      <c r="SG88" s="60"/>
      <c r="SH88" s="60"/>
      <c r="SI88" s="60"/>
      <c r="SJ88" s="60"/>
      <c r="SK88" s="60"/>
      <c r="SL88" s="60"/>
      <c r="SM88" s="60"/>
      <c r="SN88" s="60"/>
      <c r="SO88" s="60"/>
      <c r="SP88" s="60"/>
      <c r="SQ88" s="60"/>
      <c r="SR88" s="60"/>
      <c r="SS88" s="60"/>
      <c r="ST88" s="60"/>
      <c r="SU88" s="60"/>
      <c r="SV88" s="60"/>
      <c r="SW88" s="60"/>
      <c r="SX88" s="60"/>
      <c r="SY88" s="60"/>
      <c r="SZ88" s="60"/>
      <c r="TA88" s="60"/>
      <c r="TB88" s="60"/>
      <c r="TC88" s="60"/>
      <c r="TD88" s="60"/>
      <c r="TE88" s="60"/>
      <c r="TF88" s="60"/>
      <c r="TG88" s="60"/>
      <c r="TH88" s="60"/>
      <c r="TI88" s="60"/>
      <c r="TJ88" s="60"/>
      <c r="TK88" s="60"/>
      <c r="TL88" s="60"/>
      <c r="TM88" s="60"/>
      <c r="TN88" s="60"/>
      <c r="TO88" s="60"/>
      <c r="TP88" s="60"/>
      <c r="TQ88" s="60"/>
      <c r="TR88" s="60"/>
      <c r="TS88" s="60"/>
      <c r="TT88" s="60"/>
      <c r="TU88" s="60"/>
      <c r="TV88" s="60"/>
      <c r="TW88" s="60"/>
      <c r="TX88" s="60"/>
      <c r="TY88" s="60"/>
      <c r="TZ88" s="60"/>
      <c r="UA88" s="60"/>
      <c r="UB88" s="60"/>
      <c r="UC88" s="60"/>
      <c r="UD88" s="60"/>
      <c r="UE88" s="60"/>
      <c r="UF88" s="60"/>
      <c r="UG88" s="60"/>
      <c r="UH88" s="60"/>
      <c r="UI88" s="60"/>
      <c r="UJ88" s="60"/>
      <c r="UK88" s="60"/>
      <c r="UL88" s="60"/>
      <c r="UM88" s="60"/>
      <c r="UN88" s="60"/>
      <c r="UO88" s="60"/>
      <c r="UP88" s="60"/>
      <c r="UQ88" s="60"/>
      <c r="UR88" s="60"/>
      <c r="US88" s="60"/>
      <c r="UT88" s="60"/>
      <c r="UU88" s="60"/>
      <c r="UV88" s="60"/>
      <c r="UW88" s="60"/>
      <c r="UX88" s="60"/>
      <c r="UY88" s="60"/>
      <c r="UZ88" s="60"/>
      <c r="VA88" s="60"/>
      <c r="VB88" s="60"/>
      <c r="VC88" s="60"/>
      <c r="VD88" s="60"/>
      <c r="VE88" s="60"/>
      <c r="VF88" s="60"/>
      <c r="VG88" s="60"/>
      <c r="VH88" s="60"/>
      <c r="VI88" s="60"/>
      <c r="VJ88" s="60"/>
      <c r="VK88" s="60"/>
      <c r="VL88" s="60"/>
      <c r="VM88" s="60"/>
      <c r="VN88" s="60"/>
      <c r="VO88" s="60"/>
      <c r="VP88" s="60"/>
      <c r="VQ88" s="60"/>
      <c r="VR88" s="60"/>
      <c r="VS88" s="60"/>
      <c r="VT88" s="60"/>
      <c r="VU88" s="60"/>
      <c r="VV88" s="60"/>
      <c r="VW88" s="60"/>
      <c r="VX88" s="60"/>
      <c r="VY88" s="60"/>
      <c r="VZ88" s="60"/>
      <c r="WA88" s="60"/>
      <c r="WB88" s="60"/>
      <c r="WC88" s="60"/>
      <c r="WD88" s="60"/>
      <c r="WE88" s="60"/>
      <c r="WF88" s="60"/>
      <c r="WG88" s="60"/>
      <c r="WH88" s="60"/>
      <c r="WI88" s="60"/>
      <c r="WJ88" s="60"/>
      <c r="WK88" s="60"/>
      <c r="WL88" s="60"/>
      <c r="WM88" s="60"/>
      <c r="WN88" s="60"/>
      <c r="WO88" s="60"/>
      <c r="WP88" s="60"/>
      <c r="WQ88" s="60"/>
      <c r="WR88" s="60"/>
      <c r="WS88" s="60"/>
      <c r="WT88" s="60"/>
      <c r="WU88" s="60"/>
      <c r="WV88" s="60"/>
      <c r="WW88" s="60"/>
      <c r="WX88" s="60"/>
      <c r="WY88" s="60"/>
      <c r="WZ88" s="60"/>
      <c r="XA88" s="60"/>
      <c r="XB88" s="60"/>
      <c r="XC88" s="60"/>
      <c r="XD88" s="60"/>
      <c r="XE88" s="60"/>
      <c r="XF88" s="60"/>
      <c r="XG88" s="60"/>
      <c r="XH88" s="60"/>
      <c r="XI88" s="60"/>
      <c r="XJ88" s="60"/>
      <c r="XK88" s="60"/>
      <c r="XL88" s="60"/>
      <c r="XM88" s="60"/>
      <c r="XN88" s="60"/>
      <c r="XO88" s="60"/>
      <c r="XP88" s="60"/>
      <c r="XQ88" s="60"/>
      <c r="XR88" s="60"/>
      <c r="XS88" s="60"/>
      <c r="XT88" s="60"/>
      <c r="XU88" s="60"/>
      <c r="XV88" s="60"/>
      <c r="XW88" s="60"/>
      <c r="XX88" s="60"/>
      <c r="XY88" s="60"/>
      <c r="XZ88" s="60"/>
      <c r="YA88" s="60"/>
      <c r="YB88" s="60"/>
      <c r="YC88" s="60"/>
      <c r="YD88" s="60"/>
      <c r="YE88" s="60"/>
      <c r="YF88" s="60"/>
      <c r="YG88" s="60"/>
      <c r="YH88" s="60"/>
      <c r="YI88" s="60"/>
      <c r="YJ88" s="60"/>
      <c r="YK88" s="60"/>
      <c r="YL88" s="60"/>
      <c r="YM88" s="60"/>
      <c r="YN88" s="60"/>
      <c r="YO88" s="60"/>
      <c r="YP88" s="60"/>
      <c r="YQ88" s="60"/>
      <c r="YR88" s="60"/>
      <c r="YS88" s="60"/>
      <c r="YT88" s="60"/>
      <c r="YU88" s="60"/>
      <c r="YV88" s="60"/>
      <c r="YW88" s="60"/>
      <c r="YX88" s="60"/>
      <c r="YY88" s="60"/>
      <c r="YZ88" s="60"/>
      <c r="ZA88" s="60"/>
      <c r="ZB88" s="60"/>
      <c r="ZC88" s="60"/>
      <c r="ZD88" s="60"/>
      <c r="ZE88" s="60"/>
      <c r="ZF88" s="60"/>
      <c r="ZG88" s="60"/>
      <c r="ZH88" s="60"/>
      <c r="ZI88" s="60"/>
      <c r="ZJ88" s="60"/>
      <c r="ZK88" s="60"/>
      <c r="ZL88" s="60"/>
      <c r="ZM88" s="60"/>
      <c r="ZN88" s="60"/>
      <c r="ZO88" s="60"/>
      <c r="ZP88" s="60"/>
      <c r="ZQ88" s="60"/>
      <c r="ZR88" s="60"/>
      <c r="ZS88" s="60"/>
      <c r="ZT88" s="60"/>
      <c r="ZU88" s="60"/>
      <c r="ZV88" s="60"/>
      <c r="ZW88" s="60"/>
      <c r="ZX88" s="60"/>
      <c r="ZY88" s="60"/>
      <c r="ZZ88" s="60"/>
      <c r="AAA88" s="60"/>
      <c r="AAB88" s="60"/>
      <c r="AAC88" s="60"/>
      <c r="AAD88" s="60"/>
      <c r="AAE88" s="60"/>
      <c r="AAF88" s="60"/>
      <c r="AAG88" s="60"/>
      <c r="AAH88" s="60"/>
      <c r="AAI88" s="60"/>
      <c r="AAJ88" s="60"/>
      <c r="AAK88" s="60"/>
      <c r="AAL88" s="60"/>
      <c r="AAM88" s="60"/>
      <c r="AAN88" s="60"/>
      <c r="AAO88" s="60"/>
      <c r="AAP88" s="60"/>
      <c r="AAQ88" s="60"/>
      <c r="AAR88" s="60"/>
      <c r="AAS88" s="60"/>
      <c r="AAT88" s="60"/>
      <c r="AAU88" s="60"/>
      <c r="AAV88" s="60"/>
      <c r="AAW88" s="60"/>
      <c r="AAX88" s="60"/>
      <c r="AAY88" s="60"/>
      <c r="AAZ88" s="60"/>
      <c r="ABA88" s="60"/>
      <c r="ABB88" s="60"/>
      <c r="ABC88" s="60"/>
      <c r="ABD88" s="60"/>
      <c r="ABE88" s="60"/>
      <c r="ABF88" s="60"/>
      <c r="ABG88" s="60"/>
      <c r="ABH88" s="60"/>
      <c r="ABI88" s="60"/>
      <c r="ABJ88" s="60"/>
      <c r="ABK88" s="60"/>
      <c r="ABL88" s="60"/>
      <c r="ABM88" s="60"/>
      <c r="ABN88" s="60"/>
      <c r="ABO88" s="60"/>
      <c r="ABP88" s="60"/>
      <c r="ABQ88" s="60"/>
      <c r="ABR88" s="60"/>
      <c r="ABS88" s="60"/>
      <c r="ABT88" s="60"/>
      <c r="ABU88" s="60"/>
      <c r="ABV88" s="60"/>
      <c r="ABW88" s="60"/>
      <c r="ABX88" s="60"/>
      <c r="ABY88" s="60"/>
      <c r="ABZ88" s="60"/>
      <c r="ACA88" s="60"/>
      <c r="ACB88" s="60"/>
      <c r="ACC88" s="60"/>
      <c r="ACD88" s="60"/>
      <c r="ACE88" s="60"/>
      <c r="ACF88" s="60"/>
      <c r="ACG88" s="60"/>
      <c r="ACH88" s="60"/>
      <c r="ACI88" s="60"/>
      <c r="ACJ88" s="60"/>
      <c r="ACK88" s="60"/>
      <c r="ACL88" s="60"/>
      <c r="ACM88" s="60"/>
      <c r="ACN88" s="60"/>
      <c r="ACO88" s="60"/>
      <c r="ACP88" s="60"/>
      <c r="ACQ88" s="60"/>
      <c r="ACR88" s="60"/>
      <c r="ACS88" s="60"/>
      <c r="ACT88" s="60"/>
      <c r="ACU88" s="60"/>
      <c r="ACV88" s="60"/>
      <c r="ACW88" s="60"/>
      <c r="ACX88" s="60"/>
      <c r="ACY88" s="60"/>
      <c r="ACZ88" s="60"/>
      <c r="ADA88" s="60"/>
      <c r="ADB88" s="60"/>
      <c r="ADC88" s="60"/>
      <c r="ADD88" s="60"/>
      <c r="ADE88" s="60"/>
      <c r="ADF88" s="60"/>
      <c r="ADG88" s="60"/>
      <c r="ADH88" s="60"/>
      <c r="ADI88" s="60"/>
      <c r="ADJ88" s="60"/>
      <c r="ADK88" s="60"/>
      <c r="ADL88" s="60"/>
      <c r="ADM88" s="60"/>
      <c r="ADN88" s="60"/>
      <c r="ADO88" s="60"/>
      <c r="ADP88" s="60"/>
      <c r="ADQ88" s="60"/>
      <c r="ADR88" s="60"/>
      <c r="ADS88" s="60"/>
      <c r="ADT88" s="60"/>
      <c r="ADU88" s="60"/>
      <c r="ADV88" s="60"/>
      <c r="ADW88" s="60"/>
      <c r="ADX88" s="60"/>
      <c r="ADY88" s="60"/>
      <c r="ADZ88" s="60"/>
      <c r="AEA88" s="60"/>
      <c r="AEB88" s="60"/>
      <c r="AEC88" s="60"/>
      <c r="AED88" s="60"/>
      <c r="AEE88" s="60"/>
      <c r="AEF88" s="60"/>
      <c r="AEG88" s="60"/>
      <c r="AEH88" s="60"/>
      <c r="AEI88" s="60"/>
      <c r="AEJ88" s="60"/>
      <c r="AEK88" s="60"/>
      <c r="AEL88" s="60"/>
      <c r="AEM88" s="60"/>
      <c r="AEN88" s="60"/>
      <c r="AEO88" s="60"/>
      <c r="AEP88" s="60"/>
      <c r="AEQ88" s="60"/>
      <c r="AER88" s="60"/>
      <c r="AES88" s="60"/>
      <c r="AET88" s="60"/>
      <c r="AEU88" s="60"/>
      <c r="AEV88" s="60"/>
      <c r="AEW88" s="60"/>
      <c r="AEX88" s="60"/>
      <c r="AEY88" s="60"/>
      <c r="AEZ88" s="60"/>
      <c r="AFA88" s="60"/>
      <c r="AFB88" s="60"/>
      <c r="AFC88" s="60"/>
      <c r="AFD88" s="60"/>
      <c r="AFE88" s="60"/>
      <c r="AFF88" s="60"/>
      <c r="AFG88" s="60"/>
      <c r="AFH88" s="60"/>
      <c r="AFI88" s="60"/>
      <c r="AFJ88" s="60"/>
      <c r="AFK88" s="60"/>
      <c r="AFL88" s="60"/>
      <c r="AFM88" s="60"/>
      <c r="AFN88" s="60"/>
      <c r="AFO88" s="60"/>
      <c r="AFP88" s="60"/>
      <c r="AFQ88" s="60"/>
      <c r="AFR88" s="60"/>
      <c r="AFS88" s="60"/>
      <c r="AFT88" s="60"/>
      <c r="AFU88" s="60"/>
      <c r="AFV88" s="60"/>
      <c r="AFW88" s="60"/>
      <c r="AFX88" s="60"/>
      <c r="AFY88" s="60"/>
      <c r="AFZ88" s="60"/>
      <c r="AGA88" s="60"/>
      <c r="AGB88" s="60"/>
      <c r="AGC88" s="60"/>
      <c r="AGD88" s="60"/>
      <c r="AGE88" s="60"/>
      <c r="AGF88" s="60"/>
      <c r="AGG88" s="60"/>
      <c r="AGH88" s="60"/>
      <c r="AGI88" s="60"/>
      <c r="AGJ88" s="60"/>
      <c r="AGK88" s="60"/>
      <c r="AGL88" s="60"/>
      <c r="AGM88" s="60"/>
      <c r="AGN88" s="60"/>
      <c r="AGO88" s="60"/>
      <c r="AGP88" s="60"/>
      <c r="AGQ88" s="60"/>
      <c r="AGR88" s="60"/>
      <c r="AGS88" s="60"/>
      <c r="AGT88" s="60"/>
      <c r="AGU88" s="60"/>
      <c r="AGV88" s="60"/>
      <c r="AGW88" s="60"/>
      <c r="AGX88" s="60"/>
      <c r="AGY88" s="60"/>
      <c r="AGZ88" s="60"/>
      <c r="AHA88" s="60"/>
      <c r="AHB88" s="60"/>
      <c r="AHC88" s="60"/>
      <c r="AHD88" s="60"/>
      <c r="AHE88" s="60"/>
      <c r="AHF88" s="60"/>
      <c r="AHG88" s="60"/>
      <c r="AHH88" s="60"/>
      <c r="AHI88" s="60"/>
      <c r="AHJ88" s="60"/>
      <c r="AHK88" s="60"/>
      <c r="AHL88" s="60"/>
      <c r="AHM88" s="60"/>
      <c r="AHN88" s="60"/>
      <c r="AHO88" s="60"/>
      <c r="AHP88" s="60"/>
      <c r="AHQ88" s="60"/>
      <c r="AHR88" s="60"/>
      <c r="AHS88" s="60"/>
      <c r="AHT88" s="60"/>
      <c r="AHU88" s="60"/>
      <c r="AHV88" s="60"/>
      <c r="AHW88" s="60"/>
      <c r="AHX88" s="60"/>
      <c r="AHY88" s="60"/>
      <c r="AHZ88" s="60"/>
      <c r="AIA88" s="60"/>
      <c r="AIB88" s="60"/>
      <c r="AIC88" s="60"/>
      <c r="AID88" s="60"/>
      <c r="AIE88" s="60"/>
      <c r="AIF88" s="60"/>
      <c r="AIG88" s="60"/>
      <c r="AIH88" s="60"/>
      <c r="AII88" s="60"/>
      <c r="AIJ88" s="60"/>
      <c r="AIK88" s="60"/>
      <c r="AIL88" s="60"/>
      <c r="AIM88" s="60"/>
      <c r="AIN88" s="60"/>
      <c r="AIO88" s="60"/>
      <c r="AIP88" s="60"/>
      <c r="AIQ88" s="60"/>
      <c r="AIR88" s="60"/>
      <c r="AIS88" s="60"/>
      <c r="AIT88" s="60"/>
      <c r="AIU88" s="60"/>
      <c r="AIV88" s="60"/>
      <c r="AIW88" s="60"/>
      <c r="AIX88" s="60"/>
      <c r="AIY88" s="60"/>
      <c r="AIZ88" s="60"/>
      <c r="AJA88" s="60"/>
      <c r="AJB88" s="60"/>
      <c r="AJC88" s="60"/>
      <c r="AJD88" s="60"/>
      <c r="AJE88" s="60"/>
      <c r="AJF88" s="60"/>
      <c r="AJG88" s="60"/>
      <c r="AJH88" s="60"/>
      <c r="AJI88" s="60"/>
      <c r="AJJ88" s="60"/>
      <c r="AJK88" s="60"/>
      <c r="AJL88" s="60"/>
      <c r="AJM88" s="60"/>
      <c r="AJN88" s="60"/>
      <c r="AJO88" s="60"/>
      <c r="AJP88" s="60"/>
      <c r="AJQ88" s="60"/>
      <c r="AJR88" s="60"/>
      <c r="AJS88" s="60"/>
      <c r="AJT88" s="60"/>
      <c r="AJU88" s="60"/>
      <c r="AJV88" s="60"/>
      <c r="AJW88" s="60"/>
      <c r="AJX88" s="60"/>
      <c r="AJY88" s="60"/>
      <c r="AJZ88" s="60"/>
      <c r="AKA88" s="60"/>
      <c r="AKB88" s="60"/>
      <c r="AKC88" s="60"/>
      <c r="AKD88" s="60"/>
      <c r="AKE88" s="60"/>
      <c r="AKF88" s="60"/>
      <c r="AKG88" s="60"/>
      <c r="AKH88" s="60"/>
      <c r="AKI88" s="60"/>
      <c r="AKJ88" s="60"/>
      <c r="AKK88" s="60"/>
      <c r="AKL88" s="60"/>
      <c r="AKM88" s="60"/>
      <c r="AKN88" s="60"/>
      <c r="AKO88" s="60"/>
      <c r="AKP88" s="60"/>
      <c r="AKQ88" s="60"/>
      <c r="AKR88" s="60"/>
      <c r="AKS88" s="60"/>
      <c r="AKT88" s="60"/>
      <c r="AKU88" s="60"/>
      <c r="AKV88" s="60"/>
      <c r="AKW88" s="60"/>
      <c r="AKX88" s="60"/>
      <c r="AKY88" s="60"/>
      <c r="AKZ88" s="60"/>
      <c r="ALA88" s="60"/>
      <c r="ALB88" s="60"/>
      <c r="ALC88" s="60"/>
      <c r="ALD88" s="60"/>
      <c r="ALE88" s="60"/>
      <c r="ALF88" s="60"/>
      <c r="ALG88" s="60"/>
      <c r="ALH88" s="60"/>
      <c r="ALI88" s="60"/>
      <c r="ALJ88" s="60"/>
      <c r="ALK88" s="60"/>
      <c r="ALL88" s="60"/>
      <c r="ALM88" s="60"/>
      <c r="ALN88" s="60"/>
      <c r="ALO88" s="60"/>
      <c r="ALP88" s="60"/>
      <c r="ALQ88" s="60"/>
      <c r="ALR88" s="60"/>
      <c r="ALS88" s="60"/>
      <c r="ALT88" s="60"/>
      <c r="ALU88" s="60"/>
      <c r="ALV88" s="60"/>
      <c r="ALW88" s="60"/>
      <c r="ALX88" s="60"/>
      <c r="ALY88" s="60"/>
      <c r="ALZ88" s="60"/>
      <c r="AMA88" s="60"/>
      <c r="AMB88" s="60"/>
      <c r="AMC88" s="60"/>
      <c r="AMD88" s="60"/>
      <c r="AME88" s="60"/>
      <c r="AMF88" s="60"/>
      <c r="AMG88" s="60"/>
      <c r="AMH88" s="60"/>
      <c r="AMI88" s="60"/>
      <c r="AMJ88" s="60"/>
      <c r="AMK88" s="60"/>
    </row>
    <row r="89" spans="1:1025" x14ac:dyDescent="0.25">
      <c r="A89" s="65">
        <v>5260</v>
      </c>
      <c r="B89" s="44">
        <v>106123</v>
      </c>
      <c r="C89" s="34" t="s">
        <v>83</v>
      </c>
      <c r="D89" s="44" t="s">
        <v>114</v>
      </c>
      <c r="E89" s="45">
        <v>29011</v>
      </c>
      <c r="F89" s="46" t="s">
        <v>9</v>
      </c>
      <c r="G89" s="34"/>
      <c r="H89" s="36" t="s">
        <v>81</v>
      </c>
      <c r="I89" s="38"/>
    </row>
    <row r="90" spans="1:1025" x14ac:dyDescent="0.25">
      <c r="A90" s="70">
        <v>4603</v>
      </c>
      <c r="B90" s="51">
        <v>105611</v>
      </c>
      <c r="C90" s="34" t="s">
        <v>84</v>
      </c>
      <c r="D90" s="52" t="s">
        <v>170</v>
      </c>
      <c r="E90" s="54">
        <v>25701</v>
      </c>
      <c r="F90" s="56" t="s">
        <v>8</v>
      </c>
      <c r="G90" s="35"/>
      <c r="H90" s="52" t="s">
        <v>81</v>
      </c>
      <c r="I90" s="38"/>
    </row>
    <row r="91" spans="1:1025" x14ac:dyDescent="0.25">
      <c r="A91" s="67">
        <v>5237</v>
      </c>
      <c r="B91" s="53"/>
      <c r="C91" s="34" t="s">
        <v>83</v>
      </c>
      <c r="D91" s="40" t="s">
        <v>78</v>
      </c>
      <c r="E91" s="43">
        <v>27964</v>
      </c>
      <c r="F91" s="34" t="s">
        <v>8</v>
      </c>
      <c r="G91" s="35"/>
      <c r="H91" s="40" t="s">
        <v>79</v>
      </c>
      <c r="I91" s="38"/>
    </row>
    <row r="92" spans="1:1025" x14ac:dyDescent="0.25">
      <c r="A92" s="67">
        <v>5258</v>
      </c>
      <c r="B92" s="53"/>
      <c r="C92" s="34" t="s">
        <v>84</v>
      </c>
      <c r="D92" s="40" t="s">
        <v>164</v>
      </c>
      <c r="E92" s="43">
        <v>27040</v>
      </c>
      <c r="F92" s="35" t="s">
        <v>8</v>
      </c>
      <c r="G92" s="35"/>
      <c r="H92" s="36" t="s">
        <v>90</v>
      </c>
      <c r="I92" s="38"/>
    </row>
    <row r="93" spans="1:1025" x14ac:dyDescent="0.25">
      <c r="A93" s="69">
        <v>5247</v>
      </c>
      <c r="B93" s="53"/>
      <c r="C93" s="34" t="s">
        <v>84</v>
      </c>
      <c r="D93" s="40" t="s">
        <v>169</v>
      </c>
      <c r="E93" s="43">
        <v>26274</v>
      </c>
      <c r="F93" s="34" t="s">
        <v>8</v>
      </c>
      <c r="G93" s="35"/>
      <c r="H93" s="40" t="s">
        <v>168</v>
      </c>
      <c r="I93" s="38"/>
    </row>
    <row r="94" spans="1:1025" x14ac:dyDescent="0.25">
      <c r="A94" s="58">
        <v>2</v>
      </c>
      <c r="B94" s="53"/>
      <c r="C94" s="34" t="s">
        <v>37</v>
      </c>
      <c r="D94" s="44" t="s">
        <v>74</v>
      </c>
      <c r="E94" s="45"/>
      <c r="F94" s="35" t="s">
        <v>72</v>
      </c>
      <c r="G94" s="34"/>
      <c r="H94" s="40" t="s">
        <v>166</v>
      </c>
      <c r="I94" s="38"/>
    </row>
    <row r="95" spans="1:1025" x14ac:dyDescent="0.25">
      <c r="A95" s="58">
        <v>3</v>
      </c>
      <c r="B95" s="53"/>
      <c r="C95" s="34" t="s">
        <v>37</v>
      </c>
      <c r="D95" s="26" t="s">
        <v>167</v>
      </c>
      <c r="E95" s="45"/>
      <c r="F95" s="35" t="s">
        <v>72</v>
      </c>
      <c r="G95" s="34"/>
      <c r="H95" s="40" t="s">
        <v>165</v>
      </c>
      <c r="I95" s="38"/>
    </row>
    <row r="96" spans="1:1025" x14ac:dyDescent="0.25">
      <c r="A96" s="58">
        <v>4</v>
      </c>
      <c r="B96" s="53"/>
      <c r="C96" s="34" t="s">
        <v>37</v>
      </c>
      <c r="D96" s="39" t="s">
        <v>75</v>
      </c>
      <c r="E96" s="34"/>
      <c r="F96" s="35" t="s">
        <v>72</v>
      </c>
      <c r="G96" s="34"/>
      <c r="H96" s="36" t="s">
        <v>76</v>
      </c>
      <c r="I96" s="38"/>
    </row>
    <row r="97" spans="1:10" x14ac:dyDescent="0.25">
      <c r="A97" s="58">
        <v>5</v>
      </c>
      <c r="B97" s="53"/>
      <c r="C97" s="34" t="s">
        <v>37</v>
      </c>
      <c r="D97" s="39" t="s">
        <v>36</v>
      </c>
      <c r="E97" s="35"/>
      <c r="F97" s="35" t="s">
        <v>72</v>
      </c>
      <c r="G97" s="34"/>
      <c r="H97" s="36" t="s">
        <v>38</v>
      </c>
      <c r="I97" s="38"/>
      <c r="J97" s="2" t="s">
        <v>176</v>
      </c>
    </row>
    <row r="98" spans="1:10" x14ac:dyDescent="0.25">
      <c r="A98" s="58">
        <v>6</v>
      </c>
      <c r="B98" s="53"/>
      <c r="C98" s="34" t="s">
        <v>37</v>
      </c>
      <c r="D98" s="39" t="s">
        <v>67</v>
      </c>
      <c r="E98" s="43"/>
      <c r="F98" s="34" t="s">
        <v>66</v>
      </c>
      <c r="G98" s="34"/>
      <c r="H98" s="40" t="s">
        <v>65</v>
      </c>
      <c r="I98" s="38"/>
    </row>
    <row r="99" spans="1:10" x14ac:dyDescent="0.25">
      <c r="A99" s="58">
        <v>7</v>
      </c>
      <c r="B99" s="53"/>
      <c r="C99" s="34" t="s">
        <v>37</v>
      </c>
      <c r="D99" s="39" t="s">
        <v>43</v>
      </c>
      <c r="E99" s="35"/>
      <c r="F99" s="35" t="s">
        <v>66</v>
      </c>
      <c r="G99" s="35"/>
      <c r="H99" s="36" t="s">
        <v>44</v>
      </c>
      <c r="I99" s="38"/>
      <c r="J99" s="2" t="s">
        <v>176</v>
      </c>
    </row>
    <row r="100" spans="1:10" x14ac:dyDescent="0.25">
      <c r="A100" s="58">
        <v>8</v>
      </c>
      <c r="B100" s="53"/>
      <c r="C100" s="34" t="s">
        <v>37</v>
      </c>
      <c r="D100" s="39" t="s">
        <v>80</v>
      </c>
      <c r="E100" s="34"/>
      <c r="F100" s="35" t="s">
        <v>71</v>
      </c>
      <c r="G100" s="34"/>
      <c r="H100" s="40" t="s">
        <v>77</v>
      </c>
      <c r="I100" s="38"/>
    </row>
    <row r="101" spans="1:10" x14ac:dyDescent="0.25">
      <c r="A101" s="58">
        <v>9</v>
      </c>
      <c r="B101" s="53"/>
      <c r="C101" s="34" t="s">
        <v>37</v>
      </c>
      <c r="D101" s="39" t="s">
        <v>41</v>
      </c>
      <c r="E101" s="35"/>
      <c r="F101" s="35" t="s">
        <v>71</v>
      </c>
      <c r="G101" s="34"/>
      <c r="H101" s="36" t="s">
        <v>42</v>
      </c>
      <c r="I101" s="38"/>
      <c r="J101" s="2" t="s">
        <v>176</v>
      </c>
    </row>
    <row r="102" spans="1:10" x14ac:dyDescent="0.25">
      <c r="A102" s="73">
        <v>11</v>
      </c>
      <c r="B102" s="74"/>
      <c r="C102" s="75" t="s">
        <v>37</v>
      </c>
      <c r="D102" s="76" t="s">
        <v>70</v>
      </c>
      <c r="E102" s="77"/>
      <c r="F102" s="77" t="s">
        <v>71</v>
      </c>
      <c r="G102" s="77"/>
      <c r="H102" s="76" t="s">
        <v>73</v>
      </c>
      <c r="I102" s="38"/>
    </row>
    <row r="103" spans="1:10" x14ac:dyDescent="0.25">
      <c r="A103" s="78">
        <v>5242</v>
      </c>
      <c r="B103" s="78">
        <v>102653</v>
      </c>
      <c r="C103" s="78" t="s">
        <v>83</v>
      </c>
      <c r="D103" s="79" t="s">
        <v>171</v>
      </c>
      <c r="E103" s="80">
        <v>29215</v>
      </c>
      <c r="F103" s="78" t="s">
        <v>9</v>
      </c>
      <c r="G103" s="78"/>
      <c r="H103" s="81" t="s">
        <v>81</v>
      </c>
      <c r="I103" s="63"/>
    </row>
    <row r="104" spans="1:10" x14ac:dyDescent="0.25">
      <c r="A104" s="78">
        <v>5238</v>
      </c>
      <c r="B104" s="78"/>
      <c r="C104" s="78" t="s">
        <v>85</v>
      </c>
      <c r="D104" s="79" t="s">
        <v>172</v>
      </c>
      <c r="E104" s="80">
        <v>24588</v>
      </c>
      <c r="F104" s="78" t="s">
        <v>9</v>
      </c>
      <c r="G104" s="78"/>
      <c r="H104" s="81" t="s">
        <v>173</v>
      </c>
      <c r="I104" s="63"/>
    </row>
    <row r="105" spans="1:10" x14ac:dyDescent="0.25">
      <c r="A105" s="78">
        <v>5231</v>
      </c>
      <c r="B105" s="78"/>
      <c r="C105" s="78" t="s">
        <v>83</v>
      </c>
      <c r="D105" s="79" t="s">
        <v>174</v>
      </c>
      <c r="E105" s="80">
        <v>27537</v>
      </c>
      <c r="F105" s="78" t="s">
        <v>9</v>
      </c>
      <c r="G105" s="78"/>
      <c r="H105" s="81" t="s">
        <v>79</v>
      </c>
      <c r="I105" s="63"/>
    </row>
    <row r="106" spans="1:10" x14ac:dyDescent="0.25">
      <c r="A106" s="4"/>
      <c r="B106" s="4"/>
      <c r="C106" s="4"/>
      <c r="D106" s="5"/>
      <c r="E106" s="4"/>
      <c r="F106" s="4"/>
      <c r="G106" s="4"/>
      <c r="H106" s="82"/>
      <c r="I106" s="63"/>
      <c r="J106" s="60"/>
    </row>
    <row r="107" spans="1:10" x14ac:dyDescent="0.25">
      <c r="J107" s="60"/>
    </row>
  </sheetData>
  <sortState ref="A2:H93">
    <sortCondition ref="H2:H93"/>
  </sortState>
  <conditionalFormatting sqref="A84 A91:A102">
    <cfRule type="expression" dxfId="0" priority="1">
      <formula>COUNTIF(A:A,A84)&gt;1</formula>
    </cfRule>
  </conditionalFormatting>
  <printOptions horizontalCentered="1"/>
  <pageMargins left="0.15763888888888899" right="0.15763888888888899" top="0.35416666666666702" bottom="0.15763888888888899" header="0.51180555555555496" footer="0.51180555555555496"/>
  <pageSetup paperSize="9" scale="94" firstPageNumber="0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7"/>
  <sheetViews>
    <sheetView tabSelected="1" zoomScaleNormal="100" zoomScaleSheetLayoutView="100" workbookViewId="0">
      <selection activeCell="M13" sqref="M13"/>
    </sheetView>
  </sheetViews>
  <sheetFormatPr defaultRowHeight="15" x14ac:dyDescent="0.25"/>
  <cols>
    <col min="1" max="1" width="9.140625" style="10"/>
    <col min="2" max="2" width="9" style="87" bestFit="1" customWidth="1"/>
    <col min="3" max="4" width="9.140625" style="10"/>
    <col min="5" max="5" width="27.5703125" style="10" customWidth="1"/>
    <col min="6" max="6" width="9.140625" style="10"/>
    <col min="7" max="7" width="40.42578125" style="10" customWidth="1"/>
    <col min="8" max="8" width="12.28515625" style="19" customWidth="1"/>
    <col min="9" max="9" width="5" style="10" customWidth="1"/>
    <col min="10" max="1025" width="9.140625" style="10"/>
  </cols>
  <sheetData>
    <row r="1" spans="1:8" ht="15.75" x14ac:dyDescent="0.2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ht="15.75" x14ac:dyDescent="0.25">
      <c r="A2" s="120" t="s">
        <v>25</v>
      </c>
      <c r="B2" s="120"/>
      <c r="C2" s="120"/>
      <c r="D2" s="120"/>
      <c r="E2" s="120"/>
      <c r="F2" s="120"/>
      <c r="G2" s="120"/>
      <c r="H2" s="28"/>
    </row>
    <row r="3" spans="1:8" ht="15.75" x14ac:dyDescent="0.25">
      <c r="A3" s="6"/>
      <c r="B3" s="86"/>
      <c r="C3" s="6"/>
      <c r="D3" s="6"/>
      <c r="E3" s="6"/>
      <c r="F3" s="6"/>
      <c r="G3" s="6"/>
      <c r="H3" s="15"/>
    </row>
    <row r="4" spans="1:8" ht="15.75" x14ac:dyDescent="0.25">
      <c r="A4" s="121" t="s">
        <v>175</v>
      </c>
      <c r="B4" s="121"/>
      <c r="C4" s="121"/>
      <c r="D4" s="121"/>
      <c r="E4" s="121"/>
      <c r="F4" s="121"/>
      <c r="G4" s="121"/>
      <c r="H4" s="121"/>
    </row>
    <row r="5" spans="1:8" x14ac:dyDescent="0.25">
      <c r="A5"/>
      <c r="B5" s="33"/>
      <c r="C5"/>
      <c r="D5"/>
      <c r="E5"/>
      <c r="F5"/>
      <c r="G5"/>
      <c r="H5" s="16"/>
    </row>
    <row r="6" spans="1:8" ht="15.75" x14ac:dyDescent="0.25">
      <c r="A6" s="7" t="s">
        <v>19</v>
      </c>
      <c r="B6" s="84" t="s">
        <v>0</v>
      </c>
      <c r="C6" s="7" t="s">
        <v>1</v>
      </c>
      <c r="D6" s="7" t="s">
        <v>2</v>
      </c>
      <c r="E6" s="7" t="s">
        <v>3</v>
      </c>
      <c r="F6" s="7" t="s">
        <v>5</v>
      </c>
      <c r="G6" s="7" t="s">
        <v>7</v>
      </c>
      <c r="H6" s="17" t="s">
        <v>20</v>
      </c>
    </row>
    <row r="7" spans="1:8" x14ac:dyDescent="0.25">
      <c r="A7" s="11">
        <v>1</v>
      </c>
      <c r="B7" s="5">
        <v>3332</v>
      </c>
      <c r="C7" s="11">
        <f>IFERROR((VLOOKUP(B7,INSCRITOS!A:B,2,0)),"")</f>
        <v>101979</v>
      </c>
      <c r="D7" s="8" t="str">
        <f>IFERROR((VLOOKUP(B7,INSCRITOS!A:C,3,0)),"")</f>
        <v>20/39</v>
      </c>
      <c r="E7" s="12" t="str">
        <f>IFERROR((VLOOKUP(B7,INSCRITOS!A:D,4,0)),"")</f>
        <v>Tomas Metcalfe</v>
      </c>
      <c r="F7" s="11" t="str">
        <f>IFERROR((VLOOKUP(B7,INSCRITOS!A:F,6,0)),"")</f>
        <v>M</v>
      </c>
      <c r="G7" s="12" t="str">
        <f>IFERROR((VLOOKUP(B7,INSCRITOS!A:H,8,0)),"")</f>
        <v>O2 Triatlo - S´look</v>
      </c>
      <c r="H7" s="50">
        <v>4.3148148148148151E-2</v>
      </c>
    </row>
    <row r="8" spans="1:8" x14ac:dyDescent="0.25">
      <c r="A8" s="11">
        <v>2</v>
      </c>
      <c r="B8" s="5">
        <v>5242</v>
      </c>
      <c r="C8" s="11">
        <f>IFERROR((VLOOKUP(B8,INSCRITOS!A:B,2,0)),"")</f>
        <v>102653</v>
      </c>
      <c r="D8" s="8" t="str">
        <f>IFERROR((VLOOKUP(B8,INSCRITOS!A:C,3,0)),"")</f>
        <v>40/44</v>
      </c>
      <c r="E8" s="12" t="str">
        <f>IFERROR((VLOOKUP(B8,INSCRITOS!A:D,4,0)),"")</f>
        <v>Nuno Neves</v>
      </c>
      <c r="F8" s="11" t="str">
        <f>IFERROR((VLOOKUP(B8,INSCRITOS!A:F,6,0)),"")</f>
        <v>M</v>
      </c>
      <c r="G8" s="12" t="str">
        <f>IFERROR((VLOOKUP(B8,INSCRITOS!A:H,8,0)),"")</f>
        <v>Individual</v>
      </c>
      <c r="H8" s="50">
        <v>4.3217592592592592E-2</v>
      </c>
    </row>
    <row r="9" spans="1:8" x14ac:dyDescent="0.25">
      <c r="A9" s="11">
        <v>3</v>
      </c>
      <c r="B9" s="65">
        <v>3115</v>
      </c>
      <c r="C9" s="11">
        <f>IFERROR((VLOOKUP(B9,INSCRITOS!A:B,2,0)),"")</f>
        <v>102718</v>
      </c>
      <c r="D9" s="8" t="str">
        <f>IFERROR((VLOOKUP(B9,INSCRITOS!A:C,3,0)),"")</f>
        <v>20/39</v>
      </c>
      <c r="E9" s="12" t="str">
        <f>IFERROR((VLOOKUP(B9,INSCRITOS!A:D,4,0)),"")</f>
        <v>Rafael Batista</v>
      </c>
      <c r="F9" s="11" t="str">
        <f>IFERROR((VLOOKUP(B9,INSCRITOS!A:F,6,0)),"")</f>
        <v>M</v>
      </c>
      <c r="G9" s="12" t="str">
        <f>IFERROR((VLOOKUP(B9,INSCRITOS!A:H,8,0)),"")</f>
        <v>Louletano</v>
      </c>
      <c r="H9" s="50">
        <v>4.3530092592592599E-2</v>
      </c>
    </row>
    <row r="10" spans="1:8" x14ac:dyDescent="0.25">
      <c r="A10" s="11">
        <v>4</v>
      </c>
      <c r="B10" s="65">
        <v>4931</v>
      </c>
      <c r="C10" s="11">
        <f>IFERROR((VLOOKUP(B10,INSCRITOS!A:B,2,0)),"")</f>
        <v>101960</v>
      </c>
      <c r="D10" s="8" t="str">
        <f>IFERROR((VLOOKUP(B10,INSCRITOS!A:C,3,0)),"")</f>
        <v>40/44</v>
      </c>
      <c r="E10" s="12" t="str">
        <f>IFERROR((VLOOKUP(B10,INSCRITOS!A:D,4,0)),"")</f>
        <v>João Mestre</v>
      </c>
      <c r="F10" s="11" t="str">
        <f>IFERROR((VLOOKUP(B10,INSCRITOS!A:F,6,0)),"")</f>
        <v>M</v>
      </c>
      <c r="G10" s="12" t="str">
        <f>IFERROR((VLOOKUP(B10,INSCRITOS!A:H,8,0)),"")</f>
        <v>Lusitano / Frusoal</v>
      </c>
      <c r="H10" s="50">
        <v>4.4027777777777777E-2</v>
      </c>
    </row>
    <row r="11" spans="1:8" x14ac:dyDescent="0.25">
      <c r="A11" s="11">
        <v>5</v>
      </c>
      <c r="B11" s="65">
        <v>2130</v>
      </c>
      <c r="C11" s="11">
        <f>IFERROR((VLOOKUP(B11,INSCRITOS!A:B,2,0)),"")</f>
        <v>103782</v>
      </c>
      <c r="D11" s="8" t="str">
        <f>IFERROR((VLOOKUP(B11,INSCRITOS!A:C,3,0)),"")</f>
        <v>JUN</v>
      </c>
      <c r="E11" s="12" t="str">
        <f>IFERROR((VLOOKUP(B11,INSCRITOS!A:D,4,0)),"")</f>
        <v>João Chagas</v>
      </c>
      <c r="F11" s="11" t="str">
        <f>IFERROR((VLOOKUP(B11,INSCRITOS!A:F,6,0)),"")</f>
        <v>M</v>
      </c>
      <c r="G11" s="12" t="str">
        <f>IFERROR((VLOOKUP(B11,INSCRITOS!A:H,8,0)),"")</f>
        <v>Lusitano / Frusoal</v>
      </c>
      <c r="H11" s="50">
        <v>4.4212962962962961E-2</v>
      </c>
    </row>
    <row r="12" spans="1:8" x14ac:dyDescent="0.25">
      <c r="A12" s="11">
        <v>6</v>
      </c>
      <c r="B12" s="5">
        <v>5243</v>
      </c>
      <c r="C12" s="11">
        <f>IFERROR((VLOOKUP(B12,INSCRITOS!A:B,2,0)),"")</f>
        <v>102646</v>
      </c>
      <c r="D12" s="8" t="str">
        <f>IFERROR((VLOOKUP(B12,INSCRITOS!A:C,3,0)),"")</f>
        <v>40/44</v>
      </c>
      <c r="E12" s="12" t="str">
        <f>IFERROR((VLOOKUP(B12,INSCRITOS!A:D,4,0)),"")</f>
        <v>João Inocentes</v>
      </c>
      <c r="F12" s="11" t="str">
        <f>IFERROR((VLOOKUP(B12,INSCRITOS!A:F,6,0)),"")</f>
        <v>M</v>
      </c>
      <c r="G12" s="12" t="str">
        <f>IFERROR((VLOOKUP(B12,INSCRITOS!A:H,8,0)),"")</f>
        <v>Louletano</v>
      </c>
      <c r="H12" s="50">
        <v>4.4409722222222225E-2</v>
      </c>
    </row>
    <row r="13" spans="1:8" x14ac:dyDescent="0.25">
      <c r="A13" s="11">
        <v>7</v>
      </c>
      <c r="B13" s="5">
        <v>5186</v>
      </c>
      <c r="C13" s="11">
        <f>IFERROR((VLOOKUP(B13,INSCRITOS!A:B,2,0)),"")</f>
        <v>105351</v>
      </c>
      <c r="D13" s="8" t="str">
        <f>IFERROR((VLOOKUP(B13,INSCRITOS!A:C,3,0)),"")</f>
        <v>55/59</v>
      </c>
      <c r="E13" s="12" t="str">
        <f>IFERROR((VLOOKUP(B13,INSCRITOS!A:D,4,0)),"")</f>
        <v>Simon Taylor</v>
      </c>
      <c r="F13" s="11" t="str">
        <f>IFERROR((VLOOKUP(B13,INSCRITOS!A:F,6,0)),"")</f>
        <v>M</v>
      </c>
      <c r="G13" s="12" t="str">
        <f>IFERROR((VLOOKUP(B13,INSCRITOS!A:H,8,0)),"")</f>
        <v>Vela de Tavira</v>
      </c>
      <c r="H13" s="50">
        <v>4.4918981481481483E-2</v>
      </c>
    </row>
    <row r="14" spans="1:8" x14ac:dyDescent="0.25">
      <c r="A14" s="11">
        <v>8</v>
      </c>
      <c r="B14" s="5">
        <v>3125</v>
      </c>
      <c r="C14" s="11">
        <f>IFERROR((VLOOKUP(B14,INSCRITOS!A:B,2,0)),"")</f>
        <v>104552</v>
      </c>
      <c r="D14" s="8" t="str">
        <f>IFERROR((VLOOKUP(B14,INSCRITOS!A:C,3,0)),"")</f>
        <v>20/39</v>
      </c>
      <c r="E14" s="12" t="str">
        <f>IFERROR((VLOOKUP(B14,INSCRITOS!A:D,4,0)),"")</f>
        <v>Marco Canelas</v>
      </c>
      <c r="F14" s="11" t="str">
        <f>IFERROR((VLOOKUP(B14,INSCRITOS!A:F,6,0)),"")</f>
        <v>M</v>
      </c>
      <c r="G14" s="12" t="str">
        <f>IFERROR((VLOOKUP(B14,INSCRITOS!A:H,8,0)),"")</f>
        <v>Lusitano / Frusoal</v>
      </c>
      <c r="H14" s="50">
        <v>4.5312499999999999E-2</v>
      </c>
    </row>
    <row r="15" spans="1:8" x14ac:dyDescent="0.25">
      <c r="A15" s="11">
        <v>9</v>
      </c>
      <c r="B15" s="5">
        <v>3799</v>
      </c>
      <c r="C15" s="11">
        <f>IFERROR((VLOOKUP(B15,INSCRITOS!A:B,2,0)),"")</f>
        <v>100560</v>
      </c>
      <c r="D15" s="8" t="str">
        <f>IFERROR((VLOOKUP(B15,INSCRITOS!A:C,3,0)),"")</f>
        <v>20/39</v>
      </c>
      <c r="E15" s="12" t="str">
        <f>IFERROR((VLOOKUP(B15,INSCRITOS!A:D,4,0)),"")</f>
        <v>Fernando Pita</v>
      </c>
      <c r="F15" s="11" t="str">
        <f>IFERROR((VLOOKUP(B15,INSCRITOS!A:F,6,0)),"")</f>
        <v>M</v>
      </c>
      <c r="G15" s="12" t="str">
        <f>IFERROR((VLOOKUP(B15,INSCRITOS!A:H,8,0)),"")</f>
        <v>PORTINADO</v>
      </c>
      <c r="H15" s="50">
        <v>4.5347222222222226E-2</v>
      </c>
    </row>
    <row r="16" spans="1:8" x14ac:dyDescent="0.25">
      <c r="A16" s="11">
        <v>10</v>
      </c>
      <c r="B16" s="5">
        <v>3490</v>
      </c>
      <c r="C16" s="11">
        <f>IFERROR((VLOOKUP(B16,INSCRITOS!A:B,2,0)),"")</f>
        <v>103379</v>
      </c>
      <c r="D16" s="8" t="str">
        <f>IFERROR((VLOOKUP(B16,INSCRITOS!A:C,3,0)),"")</f>
        <v>20/39</v>
      </c>
      <c r="E16" s="12" t="str">
        <f>IFERROR((VLOOKUP(B16,INSCRITOS!A:D,4,0)),"")</f>
        <v>Nelson Dias</v>
      </c>
      <c r="F16" s="11" t="str">
        <f>IFERROR((VLOOKUP(B16,INSCRITOS!A:F,6,0)),"")</f>
        <v>M</v>
      </c>
      <c r="G16" s="12" t="str">
        <f>IFERROR((VLOOKUP(B16,INSCRITOS!A:H,8,0)),"")</f>
        <v>O2 Triatlo - S´look</v>
      </c>
      <c r="H16" s="50">
        <v>4.5590277777777778E-2</v>
      </c>
    </row>
    <row r="17" spans="1:8" x14ac:dyDescent="0.25">
      <c r="A17" s="11">
        <v>11</v>
      </c>
      <c r="B17" s="5">
        <v>3894</v>
      </c>
      <c r="C17" s="11">
        <f>IFERROR((VLOOKUP(B17,INSCRITOS!A:B,2,0)),"")</f>
        <v>104041</v>
      </c>
      <c r="D17" s="8" t="str">
        <f>IFERROR((VLOOKUP(B17,INSCRITOS!A:C,3,0)),"")</f>
        <v>20/39</v>
      </c>
      <c r="E17" s="12" t="str">
        <f>IFERROR((VLOOKUP(B17,INSCRITOS!A:D,4,0)),"")</f>
        <v>Paulo Ajuda</v>
      </c>
      <c r="F17" s="11" t="str">
        <f>IFERROR((VLOOKUP(B17,INSCRITOS!A:F,6,0)),"")</f>
        <v>M</v>
      </c>
      <c r="G17" s="12" t="str">
        <f>IFERROR((VLOOKUP(B17,INSCRITOS!A:H,8,0)),"")</f>
        <v>Vela de Tavira</v>
      </c>
      <c r="H17" s="50">
        <v>4.5752314814814815E-2</v>
      </c>
    </row>
    <row r="18" spans="1:8" x14ac:dyDescent="0.25">
      <c r="A18" s="11">
        <v>12</v>
      </c>
      <c r="B18" s="5">
        <v>3855</v>
      </c>
      <c r="C18" s="11">
        <f>IFERROR((VLOOKUP(B18,INSCRITOS!A:B,2,0)),"")</f>
        <v>103970</v>
      </c>
      <c r="D18" s="8" t="str">
        <f>IFERROR((VLOOKUP(B18,INSCRITOS!A:C,3,0)),"")</f>
        <v>20/39</v>
      </c>
      <c r="E18" s="12" t="str">
        <f>IFERROR((VLOOKUP(B18,INSCRITOS!A:D,4,0)),"")</f>
        <v>Fernando Matias</v>
      </c>
      <c r="F18" s="11" t="str">
        <f>IFERROR((VLOOKUP(B18,INSCRITOS!A:F,6,0)),"")</f>
        <v>M</v>
      </c>
      <c r="G18" s="12" t="str">
        <f>IFERROR((VLOOKUP(B18,INSCRITOS!A:H,8,0)),"")</f>
        <v>Lusitano / Frusoal</v>
      </c>
      <c r="H18" s="50">
        <v>4.6909722222222221E-2</v>
      </c>
    </row>
    <row r="19" spans="1:8" x14ac:dyDescent="0.25">
      <c r="A19" s="11">
        <v>13</v>
      </c>
      <c r="B19" s="5">
        <v>3433</v>
      </c>
      <c r="C19" s="11">
        <f>IFERROR((VLOOKUP(B19,INSCRITOS!A:B,2,0)),"")</f>
        <v>101407</v>
      </c>
      <c r="D19" s="8" t="str">
        <f>IFERROR((VLOOKUP(B19,INSCRITOS!A:C,3,0)),"")</f>
        <v>20/39</v>
      </c>
      <c r="E19" s="12" t="str">
        <f>IFERROR((VLOOKUP(B19,INSCRITOS!A:D,4,0)),"")</f>
        <v>Igor s Guerreiro</v>
      </c>
      <c r="F19" s="11" t="str">
        <f>IFERROR((VLOOKUP(B19,INSCRITOS!A:F,6,0)),"")</f>
        <v>M</v>
      </c>
      <c r="G19" s="12" t="str">
        <f>IFERROR((VLOOKUP(B19,INSCRITOS!A:H,8,0)),"")</f>
        <v>Louletano</v>
      </c>
      <c r="H19" s="50">
        <v>4.7129629629629632E-2</v>
      </c>
    </row>
    <row r="20" spans="1:8" x14ac:dyDescent="0.25">
      <c r="A20" s="11">
        <v>14</v>
      </c>
      <c r="B20" s="5">
        <v>3531</v>
      </c>
      <c r="C20" s="11">
        <f>IFERROR((VLOOKUP(B20,INSCRITOS!A:B,2,0)),"")</f>
        <v>105310</v>
      </c>
      <c r="D20" s="8" t="str">
        <f>IFERROR((VLOOKUP(B20,INSCRITOS!A:C,3,0)),"")</f>
        <v>20/39</v>
      </c>
      <c r="E20" s="12" t="str">
        <f>IFERROR((VLOOKUP(B20,INSCRITOS!A:D,4,0)),"")</f>
        <v>Fábio Ferreira</v>
      </c>
      <c r="F20" s="11" t="str">
        <f>IFERROR((VLOOKUP(B20,INSCRITOS!A:F,6,0)),"")</f>
        <v>M</v>
      </c>
      <c r="G20" s="12" t="str">
        <f>IFERROR((VLOOKUP(B20,INSCRITOS!A:H,8,0)),"")</f>
        <v>Louletano</v>
      </c>
      <c r="H20" s="50">
        <v>4.7291666666666669E-2</v>
      </c>
    </row>
    <row r="21" spans="1:8" x14ac:dyDescent="0.25">
      <c r="A21" s="11">
        <v>15</v>
      </c>
      <c r="B21" s="5">
        <v>5259</v>
      </c>
      <c r="C21" s="11">
        <f>IFERROR((VLOOKUP(B21,INSCRITOS!A:B,2,0)),"")</f>
        <v>101959</v>
      </c>
      <c r="D21" s="8" t="str">
        <f>IFERROR((VLOOKUP(B21,INSCRITOS!A:C,3,0)),"")</f>
        <v>40/44</v>
      </c>
      <c r="E21" s="12" t="str">
        <f>IFERROR((VLOOKUP(B21,INSCRITOS!A:D,4,0)),"")</f>
        <v>DAVID COSTA</v>
      </c>
      <c r="F21" s="11" t="str">
        <f>IFERROR((VLOOKUP(B21,INSCRITOS!A:F,6,0)),"")</f>
        <v>M</v>
      </c>
      <c r="G21" s="12" t="str">
        <f>IFERROR((VLOOKUP(B21,INSCRITOS!A:H,8,0)),"")</f>
        <v>Lusitano / Frusoal</v>
      </c>
      <c r="H21" s="50">
        <v>4.7430555555555559E-2</v>
      </c>
    </row>
    <row r="22" spans="1:8" x14ac:dyDescent="0.25">
      <c r="A22" s="11">
        <v>16</v>
      </c>
      <c r="B22" s="5">
        <v>4723</v>
      </c>
      <c r="C22" s="11">
        <f>IFERROR((VLOOKUP(B22,INSCRITOS!A:B,2,0)),"")</f>
        <v>101980</v>
      </c>
      <c r="D22" s="8" t="str">
        <f>IFERROR((VLOOKUP(B22,INSCRITOS!A:C,3,0)),"")</f>
        <v>40/44</v>
      </c>
      <c r="E22" s="12" t="str">
        <f>IFERROR((VLOOKUP(B22,INSCRITOS!A:D,4,0)),"")</f>
        <v>Vasco Adrião</v>
      </c>
      <c r="F22" s="11" t="str">
        <f>IFERROR((VLOOKUP(B22,INSCRITOS!A:F,6,0)),"")</f>
        <v>M</v>
      </c>
      <c r="G22" s="12" t="str">
        <f>IFERROR((VLOOKUP(B22,INSCRITOS!A:H,8,0)),"")</f>
        <v>O2 Triatlo - S´look</v>
      </c>
      <c r="H22" s="50">
        <v>4.7476851851851853E-2</v>
      </c>
    </row>
    <row r="23" spans="1:8" x14ac:dyDescent="0.25">
      <c r="A23" s="11">
        <v>17</v>
      </c>
      <c r="B23" s="5">
        <v>1704</v>
      </c>
      <c r="C23" s="11">
        <f>IFERROR((VLOOKUP(B23,INSCRITOS!A:B,2,0)),"")</f>
        <v>105413</v>
      </c>
      <c r="D23" s="8" t="str">
        <f>IFERROR((VLOOKUP(B23,INSCRITOS!A:C,3,0)),"")</f>
        <v>CAD</v>
      </c>
      <c r="E23" s="12" t="str">
        <f>IFERROR((VLOOKUP(B23,INSCRITOS!A:D,4,0)),"")</f>
        <v>Gustavo Ganhao</v>
      </c>
      <c r="F23" s="11" t="str">
        <f>IFERROR((VLOOKUP(B23,INSCRITOS!A:F,6,0)),"")</f>
        <v>M</v>
      </c>
      <c r="G23" s="12" t="str">
        <f>IFERROR((VLOOKUP(B23,INSCRITOS!A:H,8,0)),"")</f>
        <v>PORTINADO</v>
      </c>
      <c r="H23" s="50">
        <v>4.809027777777778E-2</v>
      </c>
    </row>
    <row r="24" spans="1:8" x14ac:dyDescent="0.25">
      <c r="A24" s="11">
        <v>18</v>
      </c>
      <c r="B24" s="5">
        <v>4040</v>
      </c>
      <c r="C24" s="11">
        <f>IFERROR((VLOOKUP(B24,INSCRITOS!A:B,2,0)),"")</f>
        <v>101970</v>
      </c>
      <c r="D24" s="8" t="str">
        <f>IFERROR((VLOOKUP(B24,INSCRITOS!A:C,3,0)),"")</f>
        <v>60/64</v>
      </c>
      <c r="E24" s="12" t="str">
        <f>IFERROR((VLOOKUP(B24,INSCRITOS!A:D,4,0)),"")</f>
        <v>António Raposo</v>
      </c>
      <c r="F24" s="11" t="str">
        <f>IFERROR((VLOOKUP(B24,INSCRITOS!A:F,6,0)),"")</f>
        <v>M</v>
      </c>
      <c r="G24" s="12" t="str">
        <f>IFERROR((VLOOKUP(B24,INSCRITOS!A:H,8,0)),"")</f>
        <v>O2 Triatlo - S´look</v>
      </c>
      <c r="H24" s="50">
        <v>4.8148148148148141E-2</v>
      </c>
    </row>
    <row r="25" spans="1:8" x14ac:dyDescent="0.25">
      <c r="A25" s="11">
        <v>19</v>
      </c>
      <c r="B25" s="5">
        <v>3821</v>
      </c>
      <c r="C25" s="11">
        <f>IFERROR((VLOOKUP(B25,INSCRITOS!A:B,2,0)),"")</f>
        <v>103941</v>
      </c>
      <c r="D25" s="8" t="str">
        <f>IFERROR((VLOOKUP(B25,INSCRITOS!A:C,3,0)),"")</f>
        <v>20/39</v>
      </c>
      <c r="E25" s="12" t="str">
        <f>IFERROR((VLOOKUP(B25,INSCRITOS!A:D,4,0)),"")</f>
        <v>Nuno Barros</v>
      </c>
      <c r="F25" s="11" t="str">
        <f>IFERROR((VLOOKUP(B25,INSCRITOS!A:F,6,0)),"")</f>
        <v>M</v>
      </c>
      <c r="G25" s="12" t="str">
        <f>IFERROR((VLOOKUP(B25,INSCRITOS!A:H,8,0)),"")</f>
        <v>CCD / INTERMARCHÉ LAGOS</v>
      </c>
      <c r="H25" s="50">
        <v>4.8252314814814817E-2</v>
      </c>
    </row>
    <row r="26" spans="1:8" x14ac:dyDescent="0.25">
      <c r="A26" s="11">
        <v>20</v>
      </c>
      <c r="B26" s="5">
        <v>4163</v>
      </c>
      <c r="C26" s="11">
        <f>IFERROR((VLOOKUP(B26,INSCRITOS!A:B,2,0)),"")</f>
        <v>103570</v>
      </c>
      <c r="D26" s="8" t="str">
        <f>IFERROR((VLOOKUP(B26,INSCRITOS!A:C,3,0)),"")</f>
        <v>60/64</v>
      </c>
      <c r="E26" s="12" t="str">
        <f>IFERROR((VLOOKUP(B26,INSCRITOS!A:D,4,0)),"")</f>
        <v>Steve Hyett</v>
      </c>
      <c r="F26" s="11" t="str">
        <f>IFERROR((VLOOKUP(B26,INSCRITOS!A:F,6,0)),"")</f>
        <v>M</v>
      </c>
      <c r="G26" s="12" t="str">
        <f>IFERROR((VLOOKUP(B26,INSCRITOS!A:H,8,0)),"")</f>
        <v>CCD / INTERMARCHÉ LAGOS</v>
      </c>
      <c r="H26" s="50">
        <v>4.8321759259259266E-2</v>
      </c>
    </row>
    <row r="27" spans="1:8" x14ac:dyDescent="0.25">
      <c r="A27" s="11">
        <v>21</v>
      </c>
      <c r="B27" s="5">
        <v>1616</v>
      </c>
      <c r="C27" s="11">
        <f>IFERROR((VLOOKUP(B27,INSCRITOS!A:B,2,0)),"")</f>
        <v>104629</v>
      </c>
      <c r="D27" s="8" t="str">
        <f>IFERROR((VLOOKUP(B27,INSCRITOS!A:C,3,0)),"")</f>
        <v>CAD</v>
      </c>
      <c r="E27" s="12" t="str">
        <f>IFERROR((VLOOKUP(B27,INSCRITOS!A:D,4,0)),"")</f>
        <v>Guilherme Vairinhos</v>
      </c>
      <c r="F27" s="11" t="str">
        <f>IFERROR((VLOOKUP(B27,INSCRITOS!A:F,6,0)),"")</f>
        <v>M</v>
      </c>
      <c r="G27" s="12" t="str">
        <f>IFERROR((VLOOKUP(B27,INSCRITOS!A:H,8,0)),"")</f>
        <v>Lusitano / Frusoal</v>
      </c>
      <c r="H27" s="50">
        <v>4.8749999999999995E-2</v>
      </c>
    </row>
    <row r="28" spans="1:8" x14ac:dyDescent="0.25">
      <c r="A28" s="11">
        <v>22</v>
      </c>
      <c r="B28" s="5">
        <v>2</v>
      </c>
      <c r="C28" s="11">
        <f>IFERROR((VLOOKUP(B28,INSCRITOS!A:B,2,0)),"")</f>
        <v>0</v>
      </c>
      <c r="D28" s="8" t="str">
        <f>IFERROR((VLOOKUP(B28,INSCRITOS!A:C,3,0)),"")</f>
        <v>Estafeta</v>
      </c>
      <c r="E28" s="12" t="str">
        <f>IFERROR((VLOOKUP(B28,INSCRITOS!A:D,4,0)),"")</f>
        <v>Hugo Ferraz/ Miguel Serra/ Filipe Moreira</v>
      </c>
      <c r="F28" s="11" t="str">
        <f>IFERROR((VLOOKUP(B28,INSCRITOS!A:F,6,0)),"")</f>
        <v>Masc</v>
      </c>
      <c r="G28" s="12" t="str">
        <f>IFERROR((VLOOKUP(B28,INSCRITOS!A:H,8,0)),"")</f>
        <v>Belmira Cruz-Centro Ciclismo Portimão-A Horta da Granja 1</v>
      </c>
      <c r="H28" s="50">
        <v>4.8761574074074075E-2</v>
      </c>
    </row>
    <row r="29" spans="1:8" x14ac:dyDescent="0.25">
      <c r="A29" s="11">
        <v>23</v>
      </c>
      <c r="B29" s="5">
        <v>5062</v>
      </c>
      <c r="C29" s="11">
        <f>IFERROR((VLOOKUP(B29,INSCRITOS!A:B,2,0)),"")</f>
        <v>104941</v>
      </c>
      <c r="D29" s="8" t="str">
        <f>IFERROR((VLOOKUP(B29,INSCRITOS!A:C,3,0)),"")</f>
        <v>40/44</v>
      </c>
      <c r="E29" s="12" t="str">
        <f>IFERROR((VLOOKUP(B29,INSCRITOS!A:D,4,0)),"")</f>
        <v>Marco Cristo</v>
      </c>
      <c r="F29" s="11" t="str">
        <f>IFERROR((VLOOKUP(B29,INSCRITOS!A:F,6,0)),"")</f>
        <v>M</v>
      </c>
      <c r="G29" s="12" t="str">
        <f>IFERROR((VLOOKUP(B29,INSCRITOS!A:H,8,0)),"")</f>
        <v>Louletano</v>
      </c>
      <c r="H29" s="50">
        <v>4.8773148148148149E-2</v>
      </c>
    </row>
    <row r="30" spans="1:8" x14ac:dyDescent="0.25">
      <c r="A30" s="11">
        <v>24</v>
      </c>
      <c r="B30" s="5">
        <v>3565</v>
      </c>
      <c r="C30" s="11">
        <f>IFERROR((VLOOKUP(B30,INSCRITOS!A:B,2,0)),"")</f>
        <v>103563</v>
      </c>
      <c r="D30" s="8" t="str">
        <f>IFERROR((VLOOKUP(B30,INSCRITOS!A:C,3,0)),"")</f>
        <v>20/39</v>
      </c>
      <c r="E30" s="12" t="str">
        <f>IFERROR((VLOOKUP(B30,INSCRITOS!A:D,4,0)),"")</f>
        <v>João Bacalhau</v>
      </c>
      <c r="F30" s="11" t="str">
        <f>IFERROR((VLOOKUP(B30,INSCRITOS!A:F,6,0)),"")</f>
        <v>M</v>
      </c>
      <c r="G30" s="12" t="str">
        <f>IFERROR((VLOOKUP(B30,INSCRITOS!A:H,8,0)),"")</f>
        <v>Futebol Clube de Ferreiras</v>
      </c>
      <c r="H30" s="50">
        <v>4.929398148148148E-2</v>
      </c>
    </row>
    <row r="31" spans="1:8" x14ac:dyDescent="0.25">
      <c r="A31" s="11">
        <v>25</v>
      </c>
      <c r="B31" s="5">
        <v>3376</v>
      </c>
      <c r="C31" s="11">
        <f>IFERROR((VLOOKUP(B31,INSCRITOS!A:B,2,0)),"")</f>
        <v>104729</v>
      </c>
      <c r="D31" s="8" t="str">
        <f>IFERROR((VLOOKUP(B31,INSCRITOS!A:C,3,0)),"")</f>
        <v>20/39</v>
      </c>
      <c r="E31" s="12" t="str">
        <f>IFERROR((VLOOKUP(B31,INSCRITOS!A:D,4,0)),"")</f>
        <v>Tiago Rodrigues</v>
      </c>
      <c r="F31" s="11" t="str">
        <f>IFERROR((VLOOKUP(B31,INSCRITOS!A:F,6,0)),"")</f>
        <v>M</v>
      </c>
      <c r="G31" s="12" t="str">
        <f>IFERROR((VLOOKUP(B31,INSCRITOS!A:H,8,0)),"")</f>
        <v>Vela de Tavira</v>
      </c>
      <c r="H31" s="50">
        <v>4.9421296296296297E-2</v>
      </c>
    </row>
    <row r="32" spans="1:8" x14ac:dyDescent="0.25">
      <c r="A32" s="11">
        <v>26</v>
      </c>
      <c r="B32" s="5">
        <v>3506</v>
      </c>
      <c r="C32" s="11">
        <f>IFERROR((VLOOKUP(B32,INSCRITOS!A:B,2,0)),"")</f>
        <v>105257</v>
      </c>
      <c r="D32" s="8" t="str">
        <f>IFERROR((VLOOKUP(B32,INSCRITOS!A:C,3,0)),"")</f>
        <v>20/39</v>
      </c>
      <c r="E32" s="12" t="str">
        <f>IFERROR((VLOOKUP(B32,INSCRITOS!A:D,4,0)),"")</f>
        <v>Brian Fortune</v>
      </c>
      <c r="F32" s="11" t="str">
        <f>IFERROR((VLOOKUP(B32,INSCRITOS!A:F,6,0)),"")</f>
        <v>M</v>
      </c>
      <c r="G32" s="12" t="str">
        <f>IFERROR((VLOOKUP(B32,INSCRITOS!A:H,8,0)),"")</f>
        <v>O2 Triatlo - S´look</v>
      </c>
      <c r="H32" s="50">
        <v>4.9490740740740745E-2</v>
      </c>
    </row>
    <row r="33" spans="1:8" x14ac:dyDescent="0.25">
      <c r="A33" s="11">
        <v>27</v>
      </c>
      <c r="B33" s="5">
        <v>4973</v>
      </c>
      <c r="C33" s="11">
        <f>IFERROR((VLOOKUP(B33,INSCRITOS!A:B,2,0)),"")</f>
        <v>103982</v>
      </c>
      <c r="D33" s="8" t="str">
        <f>IFERROR((VLOOKUP(B33,INSCRITOS!A:C,3,0)),"")</f>
        <v>40/44</v>
      </c>
      <c r="E33" s="12" t="str">
        <f>IFERROR((VLOOKUP(B33,INSCRITOS!A:D,4,0)),"")</f>
        <v>Luis Carlos Martins</v>
      </c>
      <c r="F33" s="11" t="str">
        <f>IFERROR((VLOOKUP(B33,INSCRITOS!A:F,6,0)),"")</f>
        <v>M</v>
      </c>
      <c r="G33" s="12" t="str">
        <f>IFERROR((VLOOKUP(B33,INSCRITOS!A:H,8,0)),"")</f>
        <v>Vela de Tavira</v>
      </c>
      <c r="H33" s="50">
        <v>4.9560185185185186E-2</v>
      </c>
    </row>
    <row r="34" spans="1:8" x14ac:dyDescent="0.25">
      <c r="A34" s="11">
        <v>28</v>
      </c>
      <c r="B34" s="5">
        <v>3201</v>
      </c>
      <c r="C34" s="11">
        <f>IFERROR((VLOOKUP(B34,INSCRITOS!A:B,2,0)),"")</f>
        <v>103295</v>
      </c>
      <c r="D34" s="8" t="str">
        <f>IFERROR((VLOOKUP(B34,INSCRITOS!A:C,3,0)),"")</f>
        <v>20/39</v>
      </c>
      <c r="E34" s="12" t="str">
        <f>IFERROR((VLOOKUP(B34,INSCRITOS!A:D,4,0)),"")</f>
        <v>João Baganha</v>
      </c>
      <c r="F34" s="11" t="str">
        <f>IFERROR((VLOOKUP(B34,INSCRITOS!A:F,6,0)),"")</f>
        <v>M</v>
      </c>
      <c r="G34" s="12" t="str">
        <f>IFERROR((VLOOKUP(B34,INSCRITOS!A:H,8,0)),"")</f>
        <v>ADECT</v>
      </c>
      <c r="H34" s="50">
        <v>4.9699074074074069E-2</v>
      </c>
    </row>
    <row r="35" spans="1:8" x14ac:dyDescent="0.25">
      <c r="A35" s="11">
        <v>29</v>
      </c>
      <c r="B35" s="5">
        <v>5231</v>
      </c>
      <c r="C35" s="11">
        <f>IFERROR((VLOOKUP(B35,INSCRITOS!A:B,2,0)),"")</f>
        <v>0</v>
      </c>
      <c r="D35" s="8" t="str">
        <f>IFERROR((VLOOKUP(B35,INSCRITOS!A:C,3,0)),"")</f>
        <v>40/44</v>
      </c>
      <c r="E35" s="12" t="str">
        <f>IFERROR((VLOOKUP(B35,INSCRITOS!A:D,4,0)),"")</f>
        <v>Jonathan James Maguire</v>
      </c>
      <c r="F35" s="11" t="str">
        <f>IFERROR((VLOOKUP(B35,INSCRITOS!A:F,6,0)),"")</f>
        <v>M</v>
      </c>
      <c r="G35" s="12" t="str">
        <f>IFERROR((VLOOKUP(B35,INSCRITOS!A:H,8,0)),"")</f>
        <v>Irlanda</v>
      </c>
      <c r="H35" s="50">
        <v>4.9803240740740738E-2</v>
      </c>
    </row>
    <row r="36" spans="1:8" x14ac:dyDescent="0.25">
      <c r="A36" s="11">
        <v>30</v>
      </c>
      <c r="B36" s="5">
        <v>4922</v>
      </c>
      <c r="C36" s="11">
        <f>IFERROR((VLOOKUP(B36,INSCRITOS!A:B,2,0)),"")</f>
        <v>103870</v>
      </c>
      <c r="D36" s="8" t="str">
        <f>IFERROR((VLOOKUP(B36,INSCRITOS!A:C,3,0)),"")</f>
        <v>45/49</v>
      </c>
      <c r="E36" s="12" t="str">
        <f>IFERROR((VLOOKUP(B36,INSCRITOS!A:D,4,0)),"")</f>
        <v>Armando Gomes</v>
      </c>
      <c r="F36" s="11" t="str">
        <f>IFERROR((VLOOKUP(B36,INSCRITOS!A:F,6,0)),"")</f>
        <v>M</v>
      </c>
      <c r="G36" s="12" t="str">
        <f>IFERROR((VLOOKUP(B36,INSCRITOS!A:H,8,0)),"")</f>
        <v>Núcleo Sportinguista de Vila Real de Santo António</v>
      </c>
      <c r="H36" s="50">
        <v>4.9907407407407407E-2</v>
      </c>
    </row>
    <row r="37" spans="1:8" x14ac:dyDescent="0.25">
      <c r="A37" s="11">
        <v>31</v>
      </c>
      <c r="B37" s="5">
        <v>4658</v>
      </c>
      <c r="C37" s="11">
        <f>IFERROR((VLOOKUP(B37,INSCRITOS!A:B,2,0)),"")</f>
        <v>100561</v>
      </c>
      <c r="D37" s="8" t="str">
        <f>IFERROR((VLOOKUP(B37,INSCRITOS!A:C,3,0)),"")</f>
        <v>45/49</v>
      </c>
      <c r="E37" s="12" t="str">
        <f>IFERROR((VLOOKUP(B37,INSCRITOS!A:D,4,0)),"")</f>
        <v>Pedro Rodrigues</v>
      </c>
      <c r="F37" s="11" t="str">
        <f>IFERROR((VLOOKUP(B37,INSCRITOS!A:F,6,0)),"")</f>
        <v>M</v>
      </c>
      <c r="G37" s="12" t="str">
        <f>IFERROR((VLOOKUP(B37,INSCRITOS!A:H,8,0)),"")</f>
        <v>PORTINADO</v>
      </c>
      <c r="H37" s="50">
        <v>4.9942129629629628E-2</v>
      </c>
    </row>
    <row r="38" spans="1:8" x14ac:dyDescent="0.25">
      <c r="A38" s="11">
        <v>32</v>
      </c>
      <c r="B38" s="5">
        <v>4724</v>
      </c>
      <c r="C38" s="11">
        <f>IFERROR((VLOOKUP(B38,INSCRITOS!A:B,2,0)),"")</f>
        <v>102564</v>
      </c>
      <c r="D38" s="8" t="str">
        <f>IFERROR((VLOOKUP(B38,INSCRITOS!A:C,3,0)),"")</f>
        <v>45/49</v>
      </c>
      <c r="E38" s="12" t="str">
        <f>IFERROR((VLOOKUP(B38,INSCRITOS!A:D,4,0)),"")</f>
        <v>João Oliveira</v>
      </c>
      <c r="F38" s="11" t="str">
        <f>IFERROR((VLOOKUP(B38,INSCRITOS!A:F,6,0)),"")</f>
        <v>M</v>
      </c>
      <c r="G38" s="12" t="str">
        <f>IFERROR((VLOOKUP(B38,INSCRITOS!A:H,8,0)),"")</f>
        <v>Aquático Clube de Silves</v>
      </c>
      <c r="H38" s="50">
        <v>5.0173611111111106E-2</v>
      </c>
    </row>
    <row r="39" spans="1:8" x14ac:dyDescent="0.25">
      <c r="A39" s="11">
        <v>33</v>
      </c>
      <c r="B39" s="5">
        <v>5007</v>
      </c>
      <c r="C39" s="11">
        <f>IFERROR((VLOOKUP(B39,INSCRITOS!A:B,2,0)),"")</f>
        <v>103670</v>
      </c>
      <c r="D39" s="8" t="str">
        <f>IFERROR((VLOOKUP(B39,INSCRITOS!A:C,3,0)),"")</f>
        <v>40/44</v>
      </c>
      <c r="E39" s="12" t="str">
        <f>IFERROR((VLOOKUP(B39,INSCRITOS!A:D,4,0)),"")</f>
        <v>João Pais</v>
      </c>
      <c r="F39" s="11" t="str">
        <f>IFERROR((VLOOKUP(B39,INSCRITOS!A:F,6,0)),"")</f>
        <v>M</v>
      </c>
      <c r="G39" s="12" t="str">
        <f>IFERROR((VLOOKUP(B39,INSCRITOS!A:H,8,0)),"")</f>
        <v>ADECT</v>
      </c>
      <c r="H39" s="50">
        <v>5.0208333333333334E-2</v>
      </c>
    </row>
    <row r="40" spans="1:8" x14ac:dyDescent="0.25">
      <c r="A40" s="11">
        <v>34</v>
      </c>
      <c r="B40" s="5">
        <v>3983</v>
      </c>
      <c r="C40" s="11">
        <f>IFERROR((VLOOKUP(B40,INSCRITOS!A:B,2,0)),"")</f>
        <v>104397</v>
      </c>
      <c r="D40" s="8" t="str">
        <f>IFERROR((VLOOKUP(B40,INSCRITOS!A:C,3,0)),"")</f>
        <v>20/39</v>
      </c>
      <c r="E40" s="12" t="str">
        <f>IFERROR((VLOOKUP(B40,INSCRITOS!A:D,4,0)),"")</f>
        <v>João Teixeira</v>
      </c>
      <c r="F40" s="11" t="str">
        <f>IFERROR((VLOOKUP(B40,INSCRITOS!A:F,6,0)),"")</f>
        <v>M</v>
      </c>
      <c r="G40" s="12" t="str">
        <f>IFERROR((VLOOKUP(B40,INSCRITOS!A:H,8,0)),"")</f>
        <v>Louletano</v>
      </c>
      <c r="H40" s="50">
        <v>5.0277777777777775E-2</v>
      </c>
    </row>
    <row r="41" spans="1:8" x14ac:dyDescent="0.25">
      <c r="A41" s="11">
        <v>35</v>
      </c>
      <c r="B41" s="5">
        <v>4805</v>
      </c>
      <c r="C41" s="11">
        <f>IFERROR((VLOOKUP(B41,INSCRITOS!A:B,2,0)),"")</f>
        <v>103194</v>
      </c>
      <c r="D41" s="8" t="str">
        <f>IFERROR((VLOOKUP(B41,INSCRITOS!A:C,3,0)),"")</f>
        <v>50/54</v>
      </c>
      <c r="E41" s="12" t="str">
        <f>IFERROR((VLOOKUP(B41,INSCRITOS!A:D,4,0)),"")</f>
        <v>Luís Guimarães</v>
      </c>
      <c r="F41" s="11" t="str">
        <f>IFERROR((VLOOKUP(B41,INSCRITOS!A:F,6,0)),"")</f>
        <v>M</v>
      </c>
      <c r="G41" s="12" t="str">
        <f>IFERROR((VLOOKUP(B41,INSCRITOS!A:H,8,0)),"")</f>
        <v>Lusitano / Frusoal</v>
      </c>
      <c r="H41" s="50">
        <v>5.1018518518518519E-2</v>
      </c>
    </row>
    <row r="42" spans="1:8" x14ac:dyDescent="0.25">
      <c r="A42" s="11">
        <v>36</v>
      </c>
      <c r="B42" s="5">
        <v>3192</v>
      </c>
      <c r="C42" s="11">
        <f>IFERROR((VLOOKUP(B42,INSCRITOS!A:B,2,0)),"")</f>
        <v>103292</v>
      </c>
      <c r="D42" s="8" t="str">
        <f>IFERROR((VLOOKUP(B42,INSCRITOS!A:C,3,0)),"")</f>
        <v>20/39</v>
      </c>
      <c r="E42" s="12" t="str">
        <f>IFERROR((VLOOKUP(B42,INSCRITOS!A:D,4,0)),"")</f>
        <v>João Coelho</v>
      </c>
      <c r="F42" s="11" t="str">
        <f>IFERROR((VLOOKUP(B42,INSCRITOS!A:F,6,0)),"")</f>
        <v>M</v>
      </c>
      <c r="G42" s="12" t="str">
        <f>IFERROR((VLOOKUP(B42,INSCRITOS!A:H,8,0)),"")</f>
        <v>ADECT</v>
      </c>
      <c r="H42" s="50">
        <v>5.1087962962962967E-2</v>
      </c>
    </row>
    <row r="43" spans="1:8" x14ac:dyDescent="0.25">
      <c r="A43" s="11">
        <v>37</v>
      </c>
      <c r="B43" s="5">
        <v>5156</v>
      </c>
      <c r="C43" s="11">
        <f>IFERROR((VLOOKUP(B43,INSCRITOS!A:B,2,0)),"")</f>
        <v>105272</v>
      </c>
      <c r="D43" s="8" t="str">
        <f>IFERROR((VLOOKUP(B43,INSCRITOS!A:C,3,0)),"")</f>
        <v>40/44</v>
      </c>
      <c r="E43" s="12" t="str">
        <f>IFERROR((VLOOKUP(B43,INSCRITOS!A:D,4,0)),"")</f>
        <v>Hugo Santos</v>
      </c>
      <c r="F43" s="11" t="str">
        <f>IFERROR((VLOOKUP(B43,INSCRITOS!A:F,6,0)),"")</f>
        <v>M</v>
      </c>
      <c r="G43" s="12" t="str">
        <f>IFERROR((VLOOKUP(B43,INSCRITOS!A:H,8,0)),"")</f>
        <v>Futebol Clube de Ferreiras</v>
      </c>
      <c r="H43" s="50">
        <v>5.1273148148148151E-2</v>
      </c>
    </row>
    <row r="44" spans="1:8" x14ac:dyDescent="0.25">
      <c r="A44" s="11">
        <v>38</v>
      </c>
      <c r="B44" s="5">
        <v>3194</v>
      </c>
      <c r="C44" s="11">
        <f>IFERROR((VLOOKUP(B44,INSCRITOS!A:B,2,0)),"")</f>
        <v>103294</v>
      </c>
      <c r="D44" s="8" t="str">
        <f>IFERROR((VLOOKUP(B44,INSCRITOS!A:C,3,0)),"")</f>
        <v>20/39</v>
      </c>
      <c r="E44" s="12" t="str">
        <f>IFERROR((VLOOKUP(B44,INSCRITOS!A:D,4,0)),"")</f>
        <v>Rui Jesus</v>
      </c>
      <c r="F44" s="11" t="str">
        <f>IFERROR((VLOOKUP(B44,INSCRITOS!A:F,6,0)),"")</f>
        <v>M</v>
      </c>
      <c r="G44" s="12" t="str">
        <f>IFERROR((VLOOKUP(B44,INSCRITOS!A:H,8,0)),"")</f>
        <v>Vela de Tavira</v>
      </c>
      <c r="H44" s="50">
        <v>5.1319444444444445E-2</v>
      </c>
    </row>
    <row r="45" spans="1:8" x14ac:dyDescent="0.25">
      <c r="A45" s="11">
        <v>39</v>
      </c>
      <c r="B45" s="5">
        <v>4500</v>
      </c>
      <c r="C45" s="11">
        <f>IFERROR((VLOOKUP(B45,INSCRITOS!A:B,2,0)),"")</f>
        <v>102035</v>
      </c>
      <c r="D45" s="8" t="str">
        <f>IFERROR((VLOOKUP(B45,INSCRITOS!A:C,3,0)),"")</f>
        <v>50/54</v>
      </c>
      <c r="E45" s="12" t="str">
        <f>IFERROR((VLOOKUP(B45,INSCRITOS!A:D,4,0)),"")</f>
        <v>Luís Trindade</v>
      </c>
      <c r="F45" s="11" t="str">
        <f>IFERROR((VLOOKUP(B45,INSCRITOS!A:F,6,0)),"")</f>
        <v>M</v>
      </c>
      <c r="G45" s="12" t="str">
        <f>IFERROR((VLOOKUP(B45,INSCRITOS!A:H,8,0)),"")</f>
        <v>Louletano</v>
      </c>
      <c r="H45" s="50">
        <v>5.1354166666666666E-2</v>
      </c>
    </row>
    <row r="46" spans="1:8" x14ac:dyDescent="0.25">
      <c r="A46" s="11">
        <v>40</v>
      </c>
      <c r="B46" s="5">
        <v>4039</v>
      </c>
      <c r="C46" s="11">
        <f>IFERROR((VLOOKUP(B46,INSCRITOS!A:B,2,0)),"")</f>
        <v>101410</v>
      </c>
      <c r="D46" s="8" t="str">
        <f>IFERROR((VLOOKUP(B46,INSCRITOS!A:C,3,0)),"")</f>
        <v>60/64</v>
      </c>
      <c r="E46" s="12" t="str">
        <f>IFERROR((VLOOKUP(B46,INSCRITOS!A:D,4,0)),"")</f>
        <v>José Varela</v>
      </c>
      <c r="F46" s="11" t="str">
        <f>IFERROR((VLOOKUP(B46,INSCRITOS!A:F,6,0)),"")</f>
        <v>M</v>
      </c>
      <c r="G46" s="12" t="str">
        <f>IFERROR((VLOOKUP(B46,INSCRITOS!A:H,8,0)),"")</f>
        <v>Louletano</v>
      </c>
      <c r="H46" s="50">
        <v>5.1435185185185188E-2</v>
      </c>
    </row>
    <row r="47" spans="1:8" x14ac:dyDescent="0.25">
      <c r="A47" s="11">
        <v>41</v>
      </c>
      <c r="B47" s="5">
        <v>5005</v>
      </c>
      <c r="C47" s="11">
        <f>IFERROR((VLOOKUP(B47,INSCRITOS!A:B,2,0)),"")</f>
        <v>103291</v>
      </c>
      <c r="D47" s="8" t="str">
        <f>IFERROR((VLOOKUP(B47,INSCRITOS!A:C,3,0)),"")</f>
        <v>40/44</v>
      </c>
      <c r="E47" s="12" t="str">
        <f>IFERROR((VLOOKUP(B47,INSCRITOS!A:D,4,0)),"")</f>
        <v>Luís Caetano</v>
      </c>
      <c r="F47" s="11" t="str">
        <f>IFERROR((VLOOKUP(B47,INSCRITOS!A:F,6,0)),"")</f>
        <v>M</v>
      </c>
      <c r="G47" s="12" t="str">
        <f>IFERROR((VLOOKUP(B47,INSCRITOS!A:H,8,0)),"")</f>
        <v>ADECT</v>
      </c>
      <c r="H47" s="50">
        <v>5.1550925925925924E-2</v>
      </c>
    </row>
    <row r="48" spans="1:8" x14ac:dyDescent="0.25">
      <c r="A48" s="11">
        <v>42</v>
      </c>
      <c r="B48" s="5">
        <v>4</v>
      </c>
      <c r="C48" s="11">
        <f>IFERROR((VLOOKUP(B48,INSCRITOS!A:B,2,0)),"")</f>
        <v>0</v>
      </c>
      <c r="D48" s="8" t="str">
        <f>IFERROR((VLOOKUP(B48,INSCRITOS!A:C,3,0)),"")</f>
        <v>Estafeta</v>
      </c>
      <c r="E48" s="12" t="str">
        <f>IFERROR((VLOOKUP(B48,INSCRITOS!A:D,4,0)),"")</f>
        <v>João Pais/ Miguel Rodrigues/ Rodrigo Rodrigues</v>
      </c>
      <c r="F48" s="11" t="str">
        <f>IFERROR((VLOOKUP(B48,INSCRITOS!A:F,6,0)),"")</f>
        <v>Masc</v>
      </c>
      <c r="G48" s="12" t="str">
        <f>IFERROR((VLOOKUP(B48,INSCRITOS!A:H,8,0)),"")</f>
        <v>Equipa para o triatlo O2 - Zélia</v>
      </c>
      <c r="H48" s="50">
        <v>5.1620370370370372E-2</v>
      </c>
    </row>
    <row r="49" spans="1:8" x14ac:dyDescent="0.25">
      <c r="A49" s="11">
        <v>43</v>
      </c>
      <c r="B49" s="5">
        <v>1613</v>
      </c>
      <c r="C49" s="11">
        <f>IFERROR((VLOOKUP(B49,INSCRITOS!A:B,2,0)),"")</f>
        <v>104347</v>
      </c>
      <c r="D49" s="8" t="str">
        <f>IFERROR((VLOOKUP(B49,INSCRITOS!A:C,3,0)),"")</f>
        <v>CAD</v>
      </c>
      <c r="E49" s="12" t="str">
        <f>IFERROR((VLOOKUP(B49,INSCRITOS!A:D,4,0)),"")</f>
        <v>Maria Romão</v>
      </c>
      <c r="F49" s="11" t="str">
        <f>IFERROR((VLOOKUP(B49,INSCRITOS!A:F,6,0)),"")</f>
        <v>F</v>
      </c>
      <c r="G49" s="12" t="str">
        <f>IFERROR((VLOOKUP(B49,INSCRITOS!A:H,8,0)),"")</f>
        <v>Lusitano / Frusoal</v>
      </c>
      <c r="H49" s="50">
        <v>5.1898148148148145E-2</v>
      </c>
    </row>
    <row r="50" spans="1:8" x14ac:dyDescent="0.25">
      <c r="A50" s="11">
        <v>44</v>
      </c>
      <c r="B50" s="5">
        <v>4899</v>
      </c>
      <c r="C50" s="11">
        <f>IFERROR((VLOOKUP(B50,INSCRITOS!A:B,2,0)),"")</f>
        <v>104455</v>
      </c>
      <c r="D50" s="8" t="str">
        <f>IFERROR((VLOOKUP(B50,INSCRITOS!A:C,3,0)),"")</f>
        <v>40/44</v>
      </c>
      <c r="E50" s="12" t="str">
        <f>IFERROR((VLOOKUP(B50,INSCRITOS!A:D,4,0)),"")</f>
        <v>Jana Advani</v>
      </c>
      <c r="F50" s="11" t="str">
        <f>IFERROR((VLOOKUP(B50,INSCRITOS!A:F,6,0)),"")</f>
        <v>F</v>
      </c>
      <c r="G50" s="12" t="str">
        <f>IFERROR((VLOOKUP(B50,INSCRITOS!A:H,8,0)),"")</f>
        <v>Louletano</v>
      </c>
      <c r="H50" s="50">
        <v>5.2071759259259255E-2</v>
      </c>
    </row>
    <row r="51" spans="1:8" x14ac:dyDescent="0.25">
      <c r="A51" s="11">
        <v>45</v>
      </c>
      <c r="B51" s="5">
        <v>3316</v>
      </c>
      <c r="C51" s="11">
        <f>IFERROR((VLOOKUP(B51,INSCRITOS!A:B,2,0)),"")</f>
        <v>105097</v>
      </c>
      <c r="D51" s="8" t="str">
        <f>IFERROR((VLOOKUP(B51,INSCRITOS!A:C,3,0)),"")</f>
        <v>20/39</v>
      </c>
      <c r="E51" s="12" t="str">
        <f>IFERROR((VLOOKUP(B51,INSCRITOS!A:D,4,0)),"")</f>
        <v>Pedro Guerreiro</v>
      </c>
      <c r="F51" s="11" t="str">
        <f>IFERROR((VLOOKUP(B51,INSCRITOS!A:F,6,0)),"")</f>
        <v>M</v>
      </c>
      <c r="G51" s="12" t="str">
        <f>IFERROR((VLOOKUP(B51,INSCRITOS!A:H,8,0)),"")</f>
        <v>ADECT</v>
      </c>
      <c r="H51" s="50">
        <v>5.2175925925925924E-2</v>
      </c>
    </row>
    <row r="52" spans="1:8" x14ac:dyDescent="0.25">
      <c r="A52" s="11">
        <v>46</v>
      </c>
      <c r="B52" s="5">
        <v>1617</v>
      </c>
      <c r="C52" s="11">
        <f>IFERROR((VLOOKUP(B52,INSCRITOS!A:B,2,0)),"")</f>
        <v>104676</v>
      </c>
      <c r="D52" s="8" t="str">
        <f>IFERROR((VLOOKUP(B52,INSCRITOS!A:C,3,0)),"")</f>
        <v>CAD</v>
      </c>
      <c r="E52" s="12" t="str">
        <f>IFERROR((VLOOKUP(B52,INSCRITOS!A:D,4,0)),"")</f>
        <v>Clara Rodrigues</v>
      </c>
      <c r="F52" s="11" t="str">
        <f>IFERROR((VLOOKUP(B52,INSCRITOS!A:F,6,0)),"")</f>
        <v>F</v>
      </c>
      <c r="G52" s="12" t="str">
        <f>IFERROR((VLOOKUP(B52,INSCRITOS!A:H,8,0)),"")</f>
        <v>Lusitano / Frusoal</v>
      </c>
      <c r="H52" s="50">
        <v>5.2395833333333336E-2</v>
      </c>
    </row>
    <row r="53" spans="1:8" x14ac:dyDescent="0.25">
      <c r="A53" s="11">
        <v>47</v>
      </c>
      <c r="B53" s="5">
        <v>4768</v>
      </c>
      <c r="C53" s="11">
        <f>IFERROR((VLOOKUP(B53,INSCRITOS!A:B,2,0)),"")</f>
        <v>104434</v>
      </c>
      <c r="D53" s="8" t="str">
        <f>IFERROR((VLOOKUP(B53,INSCRITOS!A:C,3,0)),"")</f>
        <v>40/44</v>
      </c>
      <c r="E53" s="12" t="str">
        <f>IFERROR((VLOOKUP(B53,INSCRITOS!A:D,4,0)),"")</f>
        <v>Dina Martins</v>
      </c>
      <c r="F53" s="11" t="str">
        <f>IFERROR((VLOOKUP(B53,INSCRITOS!A:F,6,0)),"")</f>
        <v>F</v>
      </c>
      <c r="G53" s="12" t="str">
        <f>IFERROR((VLOOKUP(B53,INSCRITOS!A:H,8,0)),"")</f>
        <v>Futebol Clube de Ferreiras</v>
      </c>
      <c r="H53" s="50">
        <v>5.2835648148148145E-2</v>
      </c>
    </row>
    <row r="54" spans="1:8" x14ac:dyDescent="0.25">
      <c r="A54" s="11">
        <v>48</v>
      </c>
      <c r="B54" s="5">
        <v>4620</v>
      </c>
      <c r="C54" s="11">
        <f>IFERROR((VLOOKUP(B54,INSCRITOS!A:B,2,0)),"")</f>
        <v>104309</v>
      </c>
      <c r="D54" s="8" t="str">
        <f>IFERROR((VLOOKUP(B54,INSCRITOS!A:C,3,0)),"")</f>
        <v>50/54</v>
      </c>
      <c r="E54" s="12" t="str">
        <f>IFERROR((VLOOKUP(B54,INSCRITOS!A:D,4,0)),"")</f>
        <v>Gregor Möller</v>
      </c>
      <c r="F54" s="11" t="str">
        <f>IFERROR((VLOOKUP(B54,INSCRITOS!A:F,6,0)),"")</f>
        <v>M</v>
      </c>
      <c r="G54" s="12" t="str">
        <f>IFERROR((VLOOKUP(B54,INSCRITOS!A:H,8,0)),"")</f>
        <v>O2 Triatlo - S´look</v>
      </c>
      <c r="H54" s="50">
        <v>5.2986111111111116E-2</v>
      </c>
    </row>
    <row r="55" spans="1:8" x14ac:dyDescent="0.25">
      <c r="A55" s="11">
        <v>49</v>
      </c>
      <c r="B55" s="5">
        <v>5388</v>
      </c>
      <c r="C55" s="11">
        <f>IFERROR((VLOOKUP(B55,INSCRITOS!A:B,2,0)),"")</f>
        <v>103242</v>
      </c>
      <c r="D55" s="8" t="str">
        <f>IFERROR((VLOOKUP(B55,INSCRITOS!A:C,3,0)),"")</f>
        <v>40/44</v>
      </c>
      <c r="E55" s="12" t="str">
        <f>IFERROR((VLOOKUP(B55,INSCRITOS!A:D,4,0)),"")</f>
        <v>Henrique Encarnação</v>
      </c>
      <c r="F55" s="11" t="str">
        <f>IFERROR((VLOOKUP(B55,INSCRITOS!A:F,6,0)),"")</f>
        <v>M</v>
      </c>
      <c r="G55" s="12" t="str">
        <f>IFERROR((VLOOKUP(B55,INSCRITOS!A:H,8,0)),"")</f>
        <v>PORTINADO</v>
      </c>
      <c r="H55" s="50">
        <v>5.3425925925925925E-2</v>
      </c>
    </row>
    <row r="56" spans="1:8" x14ac:dyDescent="0.25">
      <c r="A56" s="11">
        <v>50</v>
      </c>
      <c r="B56" s="5">
        <v>5225</v>
      </c>
      <c r="C56" s="11">
        <f>IFERROR((VLOOKUP(B56,INSCRITOS!A:B,2,0)),"")</f>
        <v>0</v>
      </c>
      <c r="D56" s="8" t="str">
        <f>IFERROR((VLOOKUP(B56,INSCRITOS!A:C,3,0)),"")</f>
        <v>60/64</v>
      </c>
      <c r="E56" s="12" t="str">
        <f>IFERROR((VLOOKUP(B56,INSCRITOS!A:D,4,0)),"")</f>
        <v>Jan D'hoedt</v>
      </c>
      <c r="F56" s="11" t="str">
        <f>IFERROR((VLOOKUP(B56,INSCRITOS!A:F,6,0)),"")</f>
        <v>M</v>
      </c>
      <c r="G56" s="12" t="str">
        <f>IFERROR((VLOOKUP(B56,INSCRITOS!A:H,8,0)),"")</f>
        <v>Bélgica/ Não Federado</v>
      </c>
      <c r="H56" s="50">
        <v>5.3495370370370367E-2</v>
      </c>
    </row>
    <row r="57" spans="1:8" x14ac:dyDescent="0.25">
      <c r="A57" s="11">
        <v>51</v>
      </c>
      <c r="B57" s="5">
        <v>5275</v>
      </c>
      <c r="C57" s="11">
        <f>IFERROR((VLOOKUP(B57,INSCRITOS!A:B,2,0)),"")</f>
        <v>105691</v>
      </c>
      <c r="D57" s="8" t="str">
        <f>IFERROR((VLOOKUP(B57,INSCRITOS!A:C,3,0)),"")</f>
        <v>40/44</v>
      </c>
      <c r="E57" s="12" t="str">
        <f>IFERROR((VLOOKUP(B57,INSCRITOS!A:D,4,0)),"")</f>
        <v>Hugo Viegas</v>
      </c>
      <c r="F57" s="11" t="str">
        <f>IFERROR((VLOOKUP(B57,INSCRITOS!A:F,6,0)),"")</f>
        <v>M</v>
      </c>
      <c r="G57" s="12" t="str">
        <f>IFERROR((VLOOKUP(B57,INSCRITOS!A:H,8,0)),"")</f>
        <v>Lusitano / Frusoal</v>
      </c>
      <c r="H57" s="50">
        <v>5.3657407407407404E-2</v>
      </c>
    </row>
    <row r="58" spans="1:8" x14ac:dyDescent="0.25">
      <c r="A58" s="11">
        <v>52</v>
      </c>
      <c r="B58" s="5">
        <v>3922</v>
      </c>
      <c r="C58" s="11">
        <f>IFERROR((VLOOKUP(B58,INSCRITOS!A:B,2,0)),"")</f>
        <v>104212</v>
      </c>
      <c r="D58" s="8" t="str">
        <f>IFERROR((VLOOKUP(B58,INSCRITOS!A:C,3,0)),"")</f>
        <v>20/39</v>
      </c>
      <c r="E58" s="12" t="str">
        <f>IFERROR((VLOOKUP(B58,INSCRITOS!A:D,4,0)),"")</f>
        <v>João Virtuoso</v>
      </c>
      <c r="F58" s="11" t="str">
        <f>IFERROR((VLOOKUP(B58,INSCRITOS!A:F,6,0)),"")</f>
        <v>M</v>
      </c>
      <c r="G58" s="12" t="str">
        <f>IFERROR((VLOOKUP(B58,INSCRITOS!A:H,8,0)),"")</f>
        <v>Vela de Tavira</v>
      </c>
      <c r="H58" s="50">
        <v>5.3807870370370374E-2</v>
      </c>
    </row>
    <row r="59" spans="1:8" x14ac:dyDescent="0.25">
      <c r="A59" s="11">
        <v>53</v>
      </c>
      <c r="B59" s="5">
        <v>5330</v>
      </c>
      <c r="C59" s="11">
        <f>IFERROR((VLOOKUP(B59,INSCRITOS!A:B,2,0)),"")</f>
        <v>105833</v>
      </c>
      <c r="D59" s="8" t="str">
        <f>IFERROR((VLOOKUP(B59,INSCRITOS!A:C,3,0)),"")</f>
        <v>50/54</v>
      </c>
      <c r="E59" s="12" t="str">
        <f>IFERROR((VLOOKUP(B59,INSCRITOS!A:D,4,0)),"")</f>
        <v>Diogo Gamito</v>
      </c>
      <c r="F59" s="11" t="str">
        <f>IFERROR((VLOOKUP(B59,INSCRITOS!A:F,6,0)),"")</f>
        <v>M</v>
      </c>
      <c r="G59" s="12" t="str">
        <f>IFERROR((VLOOKUP(B59,INSCRITOS!A:H,8,0)),"")</f>
        <v>GRCD Leião Triatlo/ Outra região</v>
      </c>
      <c r="H59" s="50">
        <v>5.4166666666666669E-2</v>
      </c>
    </row>
    <row r="60" spans="1:8" x14ac:dyDescent="0.25">
      <c r="A60" s="11">
        <v>54</v>
      </c>
      <c r="B60" s="5">
        <v>5006</v>
      </c>
      <c r="C60" s="11">
        <f>IFERROR((VLOOKUP(B60,INSCRITOS!A:B,2,0)),"")</f>
        <v>103293</v>
      </c>
      <c r="D60" s="8" t="str">
        <f>IFERROR((VLOOKUP(B60,INSCRITOS!A:C,3,0)),"")</f>
        <v>40/44</v>
      </c>
      <c r="E60" s="12" t="str">
        <f>IFERROR((VLOOKUP(B60,INSCRITOS!A:D,4,0)),"")</f>
        <v>Eduardo Afonso</v>
      </c>
      <c r="F60" s="11" t="str">
        <f>IFERROR((VLOOKUP(B60,INSCRITOS!A:F,6,0)),"")</f>
        <v>M</v>
      </c>
      <c r="G60" s="12" t="str">
        <f>IFERROR((VLOOKUP(B60,INSCRITOS!A:H,8,0)),"")</f>
        <v>ADECT</v>
      </c>
      <c r="H60" s="50">
        <v>5.4375E-2</v>
      </c>
    </row>
    <row r="61" spans="1:8" x14ac:dyDescent="0.25">
      <c r="A61" s="11">
        <v>55</v>
      </c>
      <c r="B61" s="5">
        <v>3184</v>
      </c>
      <c r="C61" s="11">
        <f>IFERROR((VLOOKUP(B61,INSCRITOS!A:B,2,0)),"")</f>
        <v>102130</v>
      </c>
      <c r="D61" s="8" t="str">
        <f>IFERROR((VLOOKUP(B61,INSCRITOS!A:C,3,0)),"")</f>
        <v>20/39</v>
      </c>
      <c r="E61" s="12" t="str">
        <f>IFERROR((VLOOKUP(B61,INSCRITOS!A:D,4,0)),"")</f>
        <v>Tiago Santos</v>
      </c>
      <c r="F61" s="11" t="str">
        <f>IFERROR((VLOOKUP(B61,INSCRITOS!A:F,6,0)),"")</f>
        <v>M</v>
      </c>
      <c r="G61" s="12" t="str">
        <f>IFERROR((VLOOKUP(B61,INSCRITOS!A:H,8,0)),"")</f>
        <v>ADECT</v>
      </c>
      <c r="H61" s="50">
        <v>5.4386574074074073E-2</v>
      </c>
    </row>
    <row r="62" spans="1:8" x14ac:dyDescent="0.25">
      <c r="A62" s="11">
        <v>56</v>
      </c>
      <c r="B62" s="5">
        <v>3994</v>
      </c>
      <c r="C62" s="11">
        <f>IFERROR((VLOOKUP(B62,INSCRITOS!A:B,2,0)),"")</f>
        <v>104429</v>
      </c>
      <c r="D62" s="8" t="str">
        <f>IFERROR((VLOOKUP(B62,INSCRITOS!A:C,3,0)),"")</f>
        <v>20/39</v>
      </c>
      <c r="E62" s="12" t="str">
        <f>IFERROR((VLOOKUP(B62,INSCRITOS!A:D,4,0)),"")</f>
        <v>Roberto Elvira</v>
      </c>
      <c r="F62" s="11" t="str">
        <f>IFERROR((VLOOKUP(B62,INSCRITOS!A:F,6,0)),"")</f>
        <v>M</v>
      </c>
      <c r="G62" s="12" t="str">
        <f>IFERROR((VLOOKUP(B62,INSCRITOS!A:H,8,0)),"")</f>
        <v>Lusitano / Frusoal</v>
      </c>
      <c r="H62" s="50">
        <v>5.454861111111111E-2</v>
      </c>
    </row>
    <row r="63" spans="1:8" x14ac:dyDescent="0.25">
      <c r="A63" s="11">
        <v>57</v>
      </c>
      <c r="B63" s="5">
        <v>5240</v>
      </c>
      <c r="C63" s="11">
        <f>IFERROR((VLOOKUP(B63,INSCRITOS!A:B,2,0)),"")</f>
        <v>105684</v>
      </c>
      <c r="D63" s="8" t="str">
        <f>IFERROR((VLOOKUP(B63,INSCRITOS!A:C,3,0)),"")</f>
        <v>20/39</v>
      </c>
      <c r="E63" s="12" t="str">
        <f>IFERROR((VLOOKUP(B63,INSCRITOS!A:D,4,0)),"")</f>
        <v>Dário Lima Pereira</v>
      </c>
      <c r="F63" s="11" t="str">
        <f>IFERROR((VLOOKUP(B63,INSCRITOS!A:F,6,0)),"")</f>
        <v>M</v>
      </c>
      <c r="G63" s="12" t="str">
        <f>IFERROR((VLOOKUP(B63,INSCRITOS!A:H,8,0)),"")</f>
        <v>Vela de Tavira</v>
      </c>
      <c r="H63" s="50">
        <v>5.4722222222222228E-2</v>
      </c>
    </row>
    <row r="64" spans="1:8" x14ac:dyDescent="0.25">
      <c r="A64" s="11">
        <v>58</v>
      </c>
      <c r="B64" s="5">
        <v>5424</v>
      </c>
      <c r="C64" s="11">
        <f>IFERROR((VLOOKUP(B64,INSCRITOS!A:B,2,0)),"")</f>
        <v>105486</v>
      </c>
      <c r="D64" s="8" t="str">
        <f>IFERROR((VLOOKUP(B64,INSCRITOS!A:C,3,0)),"")</f>
        <v>40/44</v>
      </c>
      <c r="E64" s="12" t="str">
        <f>IFERROR((VLOOKUP(B64,INSCRITOS!A:D,4,0)),"")</f>
        <v>Lee Eaton</v>
      </c>
      <c r="F64" s="11" t="str">
        <f>IFERROR((VLOOKUP(B64,INSCRITOS!A:F,6,0)),"")</f>
        <v>M</v>
      </c>
      <c r="G64" s="12" t="str">
        <f>IFERROR((VLOOKUP(B64,INSCRITOS!A:H,8,0)),"")</f>
        <v>CCD / INTERMARCHÉ LAGOS</v>
      </c>
      <c r="H64" s="50">
        <v>5.4872685185185184E-2</v>
      </c>
    </row>
    <row r="65" spans="1:1025" x14ac:dyDescent="0.25">
      <c r="A65" s="11">
        <v>59</v>
      </c>
      <c r="B65" s="5">
        <v>3179</v>
      </c>
      <c r="C65" s="11">
        <f>IFERROR((VLOOKUP(B65,INSCRITOS!A:B,2,0)),"")</f>
        <v>102129</v>
      </c>
      <c r="D65" s="8" t="str">
        <f>IFERROR((VLOOKUP(B65,INSCRITOS!A:C,3,0)),"")</f>
        <v>20/39</v>
      </c>
      <c r="E65" s="12" t="str">
        <f>IFERROR((VLOOKUP(B65,INSCRITOS!A:D,4,0)),"")</f>
        <v>Mariana Cabrita</v>
      </c>
      <c r="F65" s="11" t="str">
        <f>IFERROR((VLOOKUP(B65,INSCRITOS!A:F,6,0)),"")</f>
        <v>F</v>
      </c>
      <c r="G65" s="12" t="str">
        <f>IFERROR((VLOOKUP(B65,INSCRITOS!A:H,8,0)),"")</f>
        <v>ADECT</v>
      </c>
      <c r="H65" s="50">
        <v>5.5520833333333332E-2</v>
      </c>
    </row>
    <row r="66" spans="1:1025" x14ac:dyDescent="0.25">
      <c r="A66" s="11">
        <v>60</v>
      </c>
      <c r="B66" s="5">
        <v>4622</v>
      </c>
      <c r="C66" s="11">
        <f>IFERROR((VLOOKUP(B66,INSCRITOS!A:B,2,0)),"")</f>
        <v>103046</v>
      </c>
      <c r="D66" s="8" t="str">
        <f>IFERROR((VLOOKUP(B66,INSCRITOS!A:C,3,0)),"")</f>
        <v>55/59</v>
      </c>
      <c r="E66" s="12" t="str">
        <f>IFERROR((VLOOKUP(B66,INSCRITOS!A:D,4,0)),"")</f>
        <v>Américo Sequeira</v>
      </c>
      <c r="F66" s="11" t="str">
        <f>IFERROR((VLOOKUP(B66,INSCRITOS!A:F,6,0)),"")</f>
        <v>M</v>
      </c>
      <c r="G66" s="12" t="str">
        <f>IFERROR((VLOOKUP(B66,INSCRITOS!A:H,8,0)),"")</f>
        <v>O2 Triatlo - S´look</v>
      </c>
      <c r="H66" s="50">
        <v>5.5740740740740737E-2</v>
      </c>
    </row>
    <row r="67" spans="1:1025" x14ac:dyDescent="0.25">
      <c r="A67" s="11">
        <v>61</v>
      </c>
      <c r="B67" s="5">
        <v>6</v>
      </c>
      <c r="C67" s="11">
        <f>IFERROR((VLOOKUP(B67,INSCRITOS!A:B,2,0)),"")</f>
        <v>0</v>
      </c>
      <c r="D67" s="8" t="str">
        <f>IFERROR((VLOOKUP(B67,INSCRITOS!A:C,3,0)),"")</f>
        <v>Estafeta</v>
      </c>
      <c r="E67" s="12" t="str">
        <f>IFERROR((VLOOKUP(B67,INSCRITOS!A:D,4,0)),"")</f>
        <v>Joana Cristóvão/ Talita Soares/Luís Silva</v>
      </c>
      <c r="F67" s="11" t="str">
        <f>IFERROR((VLOOKUP(B67,INSCRITOS!A:F,6,0)),"")</f>
        <v>Mista</v>
      </c>
      <c r="G67" s="12" t="str">
        <f>IFERROR((VLOOKUP(B67,INSCRITOS!A:H,8,0)),"")</f>
        <v>FCFerreiras/AlgarExperience</v>
      </c>
      <c r="H67" s="50">
        <v>5.5925925925925928E-2</v>
      </c>
    </row>
    <row r="68" spans="1:1025" x14ac:dyDescent="0.25">
      <c r="A68" s="11">
        <v>62</v>
      </c>
      <c r="B68" s="5">
        <v>3273</v>
      </c>
      <c r="C68" s="11">
        <f>IFERROR((VLOOKUP(B68,INSCRITOS!A:B,2,0)),"")</f>
        <v>105050</v>
      </c>
      <c r="D68" s="8" t="str">
        <f>IFERROR((VLOOKUP(B68,INSCRITOS!A:C,3,0)),"")</f>
        <v>20/39</v>
      </c>
      <c r="E68" s="12" t="str">
        <f>IFERROR((VLOOKUP(B68,INSCRITOS!A:D,4,0)),"")</f>
        <v>Fábio Torrado</v>
      </c>
      <c r="F68" s="11" t="str">
        <f>IFERROR((VLOOKUP(B68,INSCRITOS!A:F,6,0)),"")</f>
        <v>M</v>
      </c>
      <c r="G68" s="12" t="str">
        <f>IFERROR((VLOOKUP(B68,INSCRITOS!A:H,8,0)),"")</f>
        <v>Centro de Ciclismo de Portimão</v>
      </c>
      <c r="H68" s="50">
        <v>5.6041666666666663E-2</v>
      </c>
    </row>
    <row r="69" spans="1:1025" x14ac:dyDescent="0.25">
      <c r="A69" s="11">
        <v>63</v>
      </c>
      <c r="B69" s="5">
        <v>3298</v>
      </c>
      <c r="C69" s="11">
        <f>IFERROR((VLOOKUP(B69,INSCRITOS!A:B,2,0)),"")</f>
        <v>103392</v>
      </c>
      <c r="D69" s="8" t="str">
        <f>IFERROR((VLOOKUP(B69,INSCRITOS!A:C,3,0)),"")</f>
        <v>20/39</v>
      </c>
      <c r="E69" s="12" t="str">
        <f>IFERROR((VLOOKUP(B69,INSCRITOS!A:D,4,0)),"")</f>
        <v>Luís Catarino</v>
      </c>
      <c r="F69" s="11" t="str">
        <f>IFERROR((VLOOKUP(B69,INSCRITOS!A:F,6,0)),"")</f>
        <v>M</v>
      </c>
      <c r="G69" s="12" t="str">
        <f>IFERROR((VLOOKUP(B69,INSCRITOS!A:H,8,0)),"")</f>
        <v>CCD / INTERMARCHÉ LAGOS</v>
      </c>
      <c r="H69" s="50">
        <v>5.6226851851851854E-2</v>
      </c>
    </row>
    <row r="70" spans="1:1025" x14ac:dyDescent="0.25">
      <c r="A70" s="11">
        <v>64</v>
      </c>
      <c r="B70" s="5">
        <v>4900</v>
      </c>
      <c r="C70" s="11">
        <f>IFERROR((VLOOKUP(B70,INSCRITOS!A:B,2,0)),"")</f>
        <v>103456</v>
      </c>
      <c r="D70" s="8" t="str">
        <f>IFERROR((VLOOKUP(B70,INSCRITOS!A:C,3,0)),"")</f>
        <v>45/49</v>
      </c>
      <c r="E70" s="12" t="str">
        <f>IFERROR((VLOOKUP(B70,INSCRITOS!A:D,4,0)),"")</f>
        <v>Luís Rocha</v>
      </c>
      <c r="F70" s="11" t="str">
        <f>IFERROR((VLOOKUP(B70,INSCRITOS!A:F,6,0)),"")</f>
        <v>M</v>
      </c>
      <c r="G70" s="12" t="str">
        <f>IFERROR((VLOOKUP(B70,INSCRITOS!A:H,8,0)),"")</f>
        <v>Leões do Sul</v>
      </c>
      <c r="H70" s="50">
        <v>5.6435185185185179E-2</v>
      </c>
    </row>
    <row r="71" spans="1:1025" x14ac:dyDescent="0.25">
      <c r="A71" s="11">
        <v>65</v>
      </c>
      <c r="B71" s="5">
        <v>4745</v>
      </c>
      <c r="C71" s="11">
        <f>IFERROR((VLOOKUP(B71,INSCRITOS!A:B,2,0)),"")</f>
        <v>104396</v>
      </c>
      <c r="D71" s="8" t="str">
        <f>IFERROR((VLOOKUP(B71,INSCRITOS!A:C,3,0)),"")</f>
        <v>45/49</v>
      </c>
      <c r="E71" s="12" t="str">
        <f>IFERROR((VLOOKUP(B71,INSCRITOS!A:D,4,0)),"")</f>
        <v>Adelino Rosa</v>
      </c>
      <c r="F71" s="11" t="str">
        <f>IFERROR((VLOOKUP(B71,INSCRITOS!A:F,6,0)),"")</f>
        <v>M</v>
      </c>
      <c r="G71" s="12" t="str">
        <f>IFERROR((VLOOKUP(B71,INSCRITOS!A:H,8,0)),"")</f>
        <v>Louletano</v>
      </c>
      <c r="H71" s="50">
        <v>5.6967592592592597E-2</v>
      </c>
    </row>
    <row r="72" spans="1:1025" x14ac:dyDescent="0.25">
      <c r="A72" s="11">
        <v>66</v>
      </c>
      <c r="B72" s="5">
        <v>1701</v>
      </c>
      <c r="C72" s="11">
        <f>IFERROR((VLOOKUP(B72,INSCRITOS!A:B,2,0)),"")</f>
        <v>105578</v>
      </c>
      <c r="D72" s="8" t="str">
        <f>IFERROR((VLOOKUP(B72,INSCRITOS!A:C,3,0)),"")</f>
        <v>CAD</v>
      </c>
      <c r="E72" s="12" t="str">
        <f>IFERROR((VLOOKUP(B72,INSCRITOS!A:D,4,0)),"")</f>
        <v>Lourenço Albuquerque</v>
      </c>
      <c r="F72" s="11" t="str">
        <f>IFERROR((VLOOKUP(B72,INSCRITOS!A:F,6,0)),"")</f>
        <v>M</v>
      </c>
      <c r="G72" s="12" t="str">
        <f>IFERROR((VLOOKUP(B72,INSCRITOS!A:H,8,0)),"")</f>
        <v>Lusitano / Frusoal</v>
      </c>
      <c r="H72" s="50">
        <v>5.7025462962962958E-2</v>
      </c>
    </row>
    <row r="73" spans="1:1025" x14ac:dyDescent="0.25">
      <c r="A73" s="11">
        <v>67</v>
      </c>
      <c r="B73" s="5">
        <v>4955</v>
      </c>
      <c r="C73" s="11">
        <f>IFERROR((VLOOKUP(B73,INSCRITOS!A:B,2,0)),"")</f>
        <v>103942</v>
      </c>
      <c r="D73" s="8" t="str">
        <f>IFERROR((VLOOKUP(B73,INSCRITOS!A:C,3,0)),"")</f>
        <v>40/44</v>
      </c>
      <c r="E73" s="12" t="str">
        <f>IFERROR((VLOOKUP(B73,INSCRITOS!A:D,4,0)),"")</f>
        <v>Diogo Vieira</v>
      </c>
      <c r="F73" s="11" t="str">
        <f>IFERROR((VLOOKUP(B73,INSCRITOS!A:F,6,0)),"")</f>
        <v>M</v>
      </c>
      <c r="G73" s="12" t="str">
        <f>IFERROR((VLOOKUP(B73,INSCRITOS!A:H,8,0)),"")</f>
        <v>CCD / INTERMARCHÉ LAGOS</v>
      </c>
      <c r="H73" s="50">
        <v>5.7337962962962959E-2</v>
      </c>
    </row>
    <row r="74" spans="1:1025" x14ac:dyDescent="0.25">
      <c r="A74" s="11">
        <v>68</v>
      </c>
      <c r="B74" s="5">
        <v>3280</v>
      </c>
      <c r="C74" s="11">
        <f>IFERROR((VLOOKUP(B74,INSCRITOS!A:B,2,0)),"")</f>
        <v>105052</v>
      </c>
      <c r="D74" s="8" t="str">
        <f>IFERROR((VLOOKUP(B74,INSCRITOS!A:C,3,0)),"")</f>
        <v>20/39</v>
      </c>
      <c r="E74" s="12" t="str">
        <f>IFERROR((VLOOKUP(B74,INSCRITOS!A:D,4,0)),"")</f>
        <v>Jorge Santos</v>
      </c>
      <c r="F74" s="11" t="str">
        <f>IFERROR((VLOOKUP(B74,INSCRITOS!A:F,6,0)),"")</f>
        <v>M</v>
      </c>
      <c r="G74" s="12" t="str">
        <f>IFERROR((VLOOKUP(B74,INSCRITOS!A:H,8,0)),"")</f>
        <v>Centro de Ciclismo de Portimão</v>
      </c>
      <c r="H74" s="50">
        <v>5.7465277777777775E-2</v>
      </c>
    </row>
    <row r="75" spans="1:1025" x14ac:dyDescent="0.25">
      <c r="A75" s="11">
        <v>69</v>
      </c>
      <c r="B75" s="5">
        <v>3007</v>
      </c>
      <c r="C75" s="11">
        <f>IFERROR((VLOOKUP(B75,INSCRITOS!A:B,2,0)),"")</f>
        <v>103157</v>
      </c>
      <c r="D75" s="8" t="str">
        <f>IFERROR((VLOOKUP(B75,INSCRITOS!A:C,3,0)),"")</f>
        <v>20/39</v>
      </c>
      <c r="E75" s="12" t="str">
        <f>IFERROR((VLOOKUP(B75,INSCRITOS!A:D,4,0)),"")</f>
        <v>Ana Lúcia Águeda</v>
      </c>
      <c r="F75" s="11" t="str">
        <f>IFERROR((VLOOKUP(B75,INSCRITOS!A:F,6,0)),"")</f>
        <v>F</v>
      </c>
      <c r="G75" s="12" t="str">
        <f>IFERROR((VLOOKUP(B75,INSCRITOS!A:H,8,0)),"")</f>
        <v>Lusitano / Frusoal</v>
      </c>
      <c r="H75" s="50">
        <v>5.7592592592592591E-2</v>
      </c>
    </row>
    <row r="76" spans="1:1025" x14ac:dyDescent="0.25">
      <c r="A76" s="11">
        <v>70</v>
      </c>
      <c r="B76" s="5">
        <v>5227</v>
      </c>
      <c r="C76" s="11">
        <f>IFERROR((VLOOKUP(B76,INSCRITOS!A:B,2,0)),"")</f>
        <v>0</v>
      </c>
      <c r="D76" s="8" t="str">
        <f>IFERROR((VLOOKUP(B76,INSCRITOS!A:C,3,0)),"")</f>
        <v>20/39</v>
      </c>
      <c r="E76" s="12" t="str">
        <f>IFERROR((VLOOKUP(B76,INSCRITOS!A:D,4,0)),"")</f>
        <v>Sérgio Panão</v>
      </c>
      <c r="F76" s="11" t="str">
        <f>IFERROR((VLOOKUP(B76,INSCRITOS!A:F,6,0)),"")</f>
        <v>M</v>
      </c>
      <c r="G76" s="12" t="str">
        <f>IFERROR((VLOOKUP(B76,INSCRITOS!A:H,8,0)),"")</f>
        <v>Não federado</v>
      </c>
      <c r="H76" s="50">
        <v>5.7905092592592598E-2</v>
      </c>
    </row>
    <row r="77" spans="1:1025" x14ac:dyDescent="0.25">
      <c r="A77" s="11">
        <v>71</v>
      </c>
      <c r="B77" s="5">
        <v>4939</v>
      </c>
      <c r="C77" s="11">
        <f>IFERROR((VLOOKUP(B77,INSCRITOS!A:B,2,0)),"")</f>
        <v>103927</v>
      </c>
      <c r="D77" s="8" t="str">
        <f>IFERROR((VLOOKUP(B77,INSCRITOS!A:C,3,0)),"")</f>
        <v>45/49</v>
      </c>
      <c r="E77" s="12" t="str">
        <f>IFERROR((VLOOKUP(B77,INSCRITOS!A:D,4,0)),"")</f>
        <v>Pedro Santos</v>
      </c>
      <c r="F77" s="11" t="str">
        <f>IFERROR((VLOOKUP(B77,INSCRITOS!A:F,6,0)),"")</f>
        <v>M</v>
      </c>
      <c r="G77" s="12" t="str">
        <f>IFERROR((VLOOKUP(B77,INSCRITOS!A:H,8,0)),"")</f>
        <v>Lusitano / Frusoal</v>
      </c>
      <c r="H77" s="50">
        <v>5.7986111111111106E-2</v>
      </c>
    </row>
    <row r="78" spans="1:1025" x14ac:dyDescent="0.25">
      <c r="A78" s="11">
        <v>72</v>
      </c>
      <c r="B78" s="5">
        <v>3</v>
      </c>
      <c r="C78" s="11">
        <f>IFERROR((VLOOKUP(B78,INSCRITOS!A:B,2,0)),"")</f>
        <v>0</v>
      </c>
      <c r="D78" s="8" t="str">
        <f>IFERROR((VLOOKUP(B78,INSCRITOS!A:C,3,0)),"")</f>
        <v>Estafeta</v>
      </c>
      <c r="E78" s="12" t="str">
        <f>IFERROR((VLOOKUP(B78,INSCRITOS!A:D,4,0)),"")</f>
        <v>Silvano Melo/Leandro Fonseca</v>
      </c>
      <c r="F78" s="11" t="str">
        <f>IFERROR((VLOOKUP(B78,INSCRITOS!A:F,6,0)),"")</f>
        <v>Masc</v>
      </c>
      <c r="G78" s="12" t="str">
        <f>IFERROR((VLOOKUP(B78,INSCRITOS!A:H,8,0)),"")</f>
        <v>Belmira Cruz-Centro Ciclismo Portimão-A Horta da Granja 2</v>
      </c>
      <c r="H78" s="50">
        <v>5.8796296296296298E-2</v>
      </c>
    </row>
    <row r="79" spans="1:1025" s="59" customFormat="1" x14ac:dyDescent="0.25">
      <c r="A79" s="11">
        <v>73</v>
      </c>
      <c r="B79" s="5">
        <v>4809</v>
      </c>
      <c r="C79" s="11">
        <f>IFERROR((VLOOKUP(B79,INSCRITOS!A:B,2,0)),"")</f>
        <v>103200</v>
      </c>
      <c r="D79" s="8" t="str">
        <f>IFERROR((VLOOKUP(B79,INSCRITOS!A:C,3,0)),"")</f>
        <v>45/49</v>
      </c>
      <c r="E79" s="12" t="str">
        <f>IFERROR((VLOOKUP(B79,INSCRITOS!A:D,4,0)),"")</f>
        <v>Cláudia Santos</v>
      </c>
      <c r="F79" s="11" t="str">
        <f>IFERROR((VLOOKUP(B79,INSCRITOS!A:F,6,0)),"")</f>
        <v>F</v>
      </c>
      <c r="G79" s="12" t="str">
        <f>IFERROR((VLOOKUP(B79,INSCRITOS!A:H,8,0)),"")</f>
        <v>Lusitano / Frusoal</v>
      </c>
      <c r="H79" s="50">
        <v>5.9027777777777783E-2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10"/>
      <c r="AMG79" s="10"/>
      <c r="AMH79" s="10"/>
      <c r="AMI79" s="10"/>
      <c r="AMJ79" s="10"/>
      <c r="AMK79" s="10"/>
    </row>
    <row r="80" spans="1:1025" s="59" customFormat="1" x14ac:dyDescent="0.25">
      <c r="A80" s="11">
        <v>74</v>
      </c>
      <c r="B80" s="5">
        <v>4183</v>
      </c>
      <c r="C80" s="11">
        <f>IFERROR((VLOOKUP(B80,INSCRITOS!A:B,2,0)),"")</f>
        <v>103589</v>
      </c>
      <c r="D80" s="8" t="str">
        <f>IFERROR((VLOOKUP(B80,INSCRITOS!A:C,3,0)),"")</f>
        <v>50/54</v>
      </c>
      <c r="E80" s="12" t="str">
        <f>IFERROR((VLOOKUP(B80,INSCRITOS!A:D,4,0)),"")</f>
        <v>Paulo Geadas</v>
      </c>
      <c r="F80" s="11" t="str">
        <f>IFERROR((VLOOKUP(B80,INSCRITOS!A:F,6,0)),"")</f>
        <v>M</v>
      </c>
      <c r="G80" s="12" t="str">
        <f>IFERROR((VLOOKUP(B80,INSCRITOS!A:H,8,0)),"")</f>
        <v>O2 Triatlo - S´look</v>
      </c>
      <c r="H80" s="50">
        <v>5.9733796296296299E-2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  <c r="XL80" s="10"/>
      <c r="XM80" s="10"/>
      <c r="XN80" s="10"/>
      <c r="XO80" s="10"/>
      <c r="XP80" s="10"/>
      <c r="XQ80" s="10"/>
      <c r="XR80" s="10"/>
      <c r="XS80" s="10"/>
      <c r="XT80" s="10"/>
      <c r="XU80" s="10"/>
      <c r="XV80" s="10"/>
      <c r="XW80" s="10"/>
      <c r="XX80" s="10"/>
      <c r="XY80" s="10"/>
      <c r="XZ80" s="10"/>
      <c r="YA80" s="10"/>
      <c r="YB80" s="10"/>
      <c r="YC80" s="10"/>
      <c r="YD80" s="10"/>
      <c r="YE80" s="10"/>
      <c r="YF80" s="10"/>
      <c r="YG80" s="10"/>
      <c r="YH80" s="10"/>
      <c r="YI80" s="10"/>
      <c r="YJ80" s="10"/>
      <c r="YK80" s="10"/>
      <c r="YL80" s="10"/>
      <c r="YM80" s="10"/>
      <c r="YN80" s="10"/>
      <c r="YO80" s="10"/>
      <c r="YP80" s="10"/>
      <c r="YQ80" s="10"/>
      <c r="YR80" s="10"/>
      <c r="YS80" s="10"/>
      <c r="YT80" s="10"/>
      <c r="YU80" s="10"/>
      <c r="YV80" s="10"/>
      <c r="YW80" s="10"/>
      <c r="YX80" s="10"/>
      <c r="YY80" s="10"/>
      <c r="YZ80" s="10"/>
      <c r="ZA80" s="10"/>
      <c r="ZB80" s="10"/>
      <c r="ZC80" s="10"/>
      <c r="ZD80" s="10"/>
      <c r="ZE80" s="10"/>
      <c r="ZF80" s="10"/>
      <c r="ZG80" s="10"/>
      <c r="ZH80" s="10"/>
      <c r="ZI80" s="10"/>
      <c r="ZJ80" s="10"/>
      <c r="ZK80" s="10"/>
      <c r="ZL80" s="10"/>
      <c r="ZM80" s="10"/>
      <c r="ZN80" s="10"/>
      <c r="ZO80" s="10"/>
      <c r="ZP80" s="10"/>
      <c r="ZQ80" s="10"/>
      <c r="ZR80" s="10"/>
      <c r="ZS80" s="10"/>
      <c r="ZT80" s="10"/>
      <c r="ZU80" s="10"/>
      <c r="ZV80" s="10"/>
      <c r="ZW80" s="10"/>
      <c r="ZX80" s="10"/>
      <c r="ZY80" s="10"/>
      <c r="ZZ80" s="10"/>
      <c r="AAA80" s="10"/>
      <c r="AAB80" s="10"/>
      <c r="AAC80" s="10"/>
      <c r="AAD80" s="10"/>
      <c r="AAE80" s="10"/>
      <c r="AAF80" s="10"/>
      <c r="AAG80" s="10"/>
      <c r="AAH80" s="10"/>
      <c r="AAI80" s="10"/>
      <c r="AAJ80" s="10"/>
      <c r="AAK80" s="10"/>
      <c r="AAL80" s="10"/>
      <c r="AAM80" s="10"/>
      <c r="AAN80" s="10"/>
      <c r="AAO80" s="10"/>
      <c r="AAP80" s="10"/>
      <c r="AAQ80" s="10"/>
      <c r="AAR80" s="10"/>
      <c r="AAS80" s="10"/>
      <c r="AAT80" s="10"/>
      <c r="AAU80" s="10"/>
      <c r="AAV80" s="10"/>
      <c r="AAW80" s="10"/>
      <c r="AAX80" s="10"/>
      <c r="AAY80" s="10"/>
      <c r="AAZ80" s="10"/>
      <c r="ABA80" s="10"/>
      <c r="ABB80" s="10"/>
      <c r="ABC80" s="10"/>
      <c r="ABD80" s="10"/>
      <c r="ABE80" s="10"/>
      <c r="ABF80" s="10"/>
      <c r="ABG80" s="10"/>
      <c r="ABH80" s="10"/>
      <c r="ABI80" s="10"/>
      <c r="ABJ80" s="10"/>
      <c r="ABK80" s="10"/>
      <c r="ABL80" s="10"/>
      <c r="ABM80" s="10"/>
      <c r="ABN80" s="10"/>
      <c r="ABO80" s="10"/>
      <c r="ABP80" s="10"/>
      <c r="ABQ80" s="10"/>
      <c r="ABR80" s="10"/>
      <c r="ABS80" s="10"/>
      <c r="ABT80" s="10"/>
      <c r="ABU80" s="10"/>
      <c r="ABV80" s="10"/>
      <c r="ABW80" s="10"/>
      <c r="ABX80" s="10"/>
      <c r="ABY80" s="10"/>
      <c r="ABZ80" s="10"/>
      <c r="ACA80" s="10"/>
      <c r="ACB80" s="10"/>
      <c r="ACC80" s="10"/>
      <c r="ACD80" s="10"/>
      <c r="ACE80" s="10"/>
      <c r="ACF80" s="10"/>
      <c r="ACG80" s="10"/>
      <c r="ACH80" s="10"/>
      <c r="ACI80" s="10"/>
      <c r="ACJ80" s="10"/>
      <c r="ACK80" s="10"/>
      <c r="ACL80" s="10"/>
      <c r="ACM80" s="10"/>
      <c r="ACN80" s="10"/>
      <c r="ACO80" s="10"/>
      <c r="ACP80" s="10"/>
      <c r="ACQ80" s="10"/>
      <c r="ACR80" s="10"/>
      <c r="ACS80" s="10"/>
      <c r="ACT80" s="10"/>
      <c r="ACU80" s="10"/>
      <c r="ACV80" s="10"/>
      <c r="ACW80" s="10"/>
      <c r="ACX80" s="10"/>
      <c r="ACY80" s="10"/>
      <c r="ACZ80" s="10"/>
      <c r="ADA80" s="10"/>
      <c r="ADB80" s="10"/>
      <c r="ADC80" s="10"/>
      <c r="ADD80" s="10"/>
      <c r="ADE80" s="10"/>
      <c r="ADF80" s="10"/>
      <c r="ADG80" s="10"/>
      <c r="ADH80" s="10"/>
      <c r="ADI80" s="10"/>
      <c r="ADJ80" s="10"/>
      <c r="ADK80" s="10"/>
      <c r="ADL80" s="10"/>
      <c r="ADM80" s="10"/>
      <c r="ADN80" s="10"/>
      <c r="ADO80" s="10"/>
      <c r="ADP80" s="10"/>
      <c r="ADQ80" s="10"/>
      <c r="ADR80" s="10"/>
      <c r="ADS80" s="10"/>
      <c r="ADT80" s="10"/>
      <c r="ADU80" s="10"/>
      <c r="ADV80" s="10"/>
      <c r="ADW80" s="10"/>
      <c r="ADX80" s="10"/>
      <c r="ADY80" s="10"/>
      <c r="ADZ80" s="10"/>
      <c r="AEA80" s="10"/>
      <c r="AEB80" s="10"/>
      <c r="AEC80" s="10"/>
      <c r="AED80" s="10"/>
      <c r="AEE80" s="10"/>
      <c r="AEF80" s="10"/>
      <c r="AEG80" s="10"/>
      <c r="AEH80" s="10"/>
      <c r="AEI80" s="10"/>
      <c r="AEJ80" s="10"/>
      <c r="AEK80" s="10"/>
      <c r="AEL80" s="10"/>
      <c r="AEM80" s="10"/>
      <c r="AEN80" s="10"/>
      <c r="AEO80" s="10"/>
      <c r="AEP80" s="10"/>
      <c r="AEQ80" s="10"/>
      <c r="AER80" s="10"/>
      <c r="AES80" s="10"/>
      <c r="AET80" s="10"/>
      <c r="AEU80" s="10"/>
      <c r="AEV80" s="10"/>
      <c r="AEW80" s="10"/>
      <c r="AEX80" s="10"/>
      <c r="AEY80" s="10"/>
      <c r="AEZ80" s="10"/>
      <c r="AFA80" s="10"/>
      <c r="AFB80" s="10"/>
      <c r="AFC80" s="10"/>
      <c r="AFD80" s="10"/>
      <c r="AFE80" s="10"/>
      <c r="AFF80" s="10"/>
      <c r="AFG80" s="10"/>
      <c r="AFH80" s="10"/>
      <c r="AFI80" s="10"/>
      <c r="AFJ80" s="10"/>
      <c r="AFK80" s="10"/>
      <c r="AFL80" s="10"/>
      <c r="AFM80" s="10"/>
      <c r="AFN80" s="10"/>
      <c r="AFO80" s="10"/>
      <c r="AFP80" s="10"/>
      <c r="AFQ80" s="10"/>
      <c r="AFR80" s="10"/>
      <c r="AFS80" s="10"/>
      <c r="AFT80" s="10"/>
      <c r="AFU80" s="10"/>
      <c r="AFV80" s="10"/>
      <c r="AFW80" s="10"/>
      <c r="AFX80" s="10"/>
      <c r="AFY80" s="10"/>
      <c r="AFZ80" s="10"/>
      <c r="AGA80" s="10"/>
      <c r="AGB80" s="10"/>
      <c r="AGC80" s="10"/>
      <c r="AGD80" s="10"/>
      <c r="AGE80" s="10"/>
      <c r="AGF80" s="10"/>
      <c r="AGG80" s="10"/>
      <c r="AGH80" s="10"/>
      <c r="AGI80" s="10"/>
      <c r="AGJ80" s="10"/>
      <c r="AGK80" s="10"/>
      <c r="AGL80" s="10"/>
      <c r="AGM80" s="10"/>
      <c r="AGN80" s="10"/>
      <c r="AGO80" s="10"/>
      <c r="AGP80" s="10"/>
      <c r="AGQ80" s="10"/>
      <c r="AGR80" s="10"/>
      <c r="AGS80" s="10"/>
      <c r="AGT80" s="10"/>
      <c r="AGU80" s="10"/>
      <c r="AGV80" s="10"/>
      <c r="AGW80" s="10"/>
      <c r="AGX80" s="10"/>
      <c r="AGY80" s="10"/>
      <c r="AGZ80" s="10"/>
      <c r="AHA80" s="10"/>
      <c r="AHB80" s="10"/>
      <c r="AHC80" s="10"/>
      <c r="AHD80" s="10"/>
      <c r="AHE80" s="10"/>
      <c r="AHF80" s="10"/>
      <c r="AHG80" s="10"/>
      <c r="AHH80" s="10"/>
      <c r="AHI80" s="10"/>
      <c r="AHJ80" s="10"/>
      <c r="AHK80" s="10"/>
      <c r="AHL80" s="10"/>
      <c r="AHM80" s="10"/>
      <c r="AHN80" s="10"/>
      <c r="AHO80" s="10"/>
      <c r="AHP80" s="10"/>
      <c r="AHQ80" s="10"/>
      <c r="AHR80" s="10"/>
      <c r="AHS80" s="10"/>
      <c r="AHT80" s="10"/>
      <c r="AHU80" s="10"/>
      <c r="AHV80" s="10"/>
      <c r="AHW80" s="10"/>
      <c r="AHX80" s="10"/>
      <c r="AHY80" s="10"/>
      <c r="AHZ80" s="10"/>
      <c r="AIA80" s="10"/>
      <c r="AIB80" s="10"/>
      <c r="AIC80" s="10"/>
      <c r="AID80" s="10"/>
      <c r="AIE80" s="10"/>
      <c r="AIF80" s="10"/>
      <c r="AIG80" s="10"/>
      <c r="AIH80" s="10"/>
      <c r="AII80" s="10"/>
      <c r="AIJ80" s="10"/>
      <c r="AIK80" s="10"/>
      <c r="AIL80" s="10"/>
      <c r="AIM80" s="10"/>
      <c r="AIN80" s="10"/>
      <c r="AIO80" s="10"/>
      <c r="AIP80" s="10"/>
      <c r="AIQ80" s="10"/>
      <c r="AIR80" s="10"/>
      <c r="AIS80" s="10"/>
      <c r="AIT80" s="10"/>
      <c r="AIU80" s="10"/>
      <c r="AIV80" s="10"/>
      <c r="AIW80" s="10"/>
      <c r="AIX80" s="10"/>
      <c r="AIY80" s="10"/>
      <c r="AIZ80" s="10"/>
      <c r="AJA80" s="10"/>
      <c r="AJB80" s="10"/>
      <c r="AJC80" s="10"/>
      <c r="AJD80" s="10"/>
      <c r="AJE80" s="10"/>
      <c r="AJF80" s="10"/>
      <c r="AJG80" s="10"/>
      <c r="AJH80" s="10"/>
      <c r="AJI80" s="10"/>
      <c r="AJJ80" s="10"/>
      <c r="AJK80" s="10"/>
      <c r="AJL80" s="10"/>
      <c r="AJM80" s="10"/>
      <c r="AJN80" s="10"/>
      <c r="AJO80" s="10"/>
      <c r="AJP80" s="10"/>
      <c r="AJQ80" s="10"/>
      <c r="AJR80" s="10"/>
      <c r="AJS80" s="10"/>
      <c r="AJT80" s="10"/>
      <c r="AJU80" s="10"/>
      <c r="AJV80" s="10"/>
      <c r="AJW80" s="10"/>
      <c r="AJX80" s="10"/>
      <c r="AJY80" s="10"/>
      <c r="AJZ80" s="10"/>
      <c r="AKA80" s="10"/>
      <c r="AKB80" s="10"/>
      <c r="AKC80" s="10"/>
      <c r="AKD80" s="10"/>
      <c r="AKE80" s="10"/>
      <c r="AKF80" s="10"/>
      <c r="AKG80" s="10"/>
      <c r="AKH80" s="10"/>
      <c r="AKI80" s="10"/>
      <c r="AKJ80" s="10"/>
      <c r="AKK80" s="10"/>
      <c r="AKL80" s="10"/>
      <c r="AKM80" s="10"/>
      <c r="AKN80" s="10"/>
      <c r="AKO80" s="10"/>
      <c r="AKP80" s="10"/>
      <c r="AKQ80" s="10"/>
      <c r="AKR80" s="10"/>
      <c r="AKS80" s="10"/>
      <c r="AKT80" s="10"/>
      <c r="AKU80" s="10"/>
      <c r="AKV80" s="10"/>
      <c r="AKW80" s="10"/>
      <c r="AKX80" s="10"/>
      <c r="AKY80" s="10"/>
      <c r="AKZ80" s="10"/>
      <c r="ALA80" s="10"/>
      <c r="ALB80" s="10"/>
      <c r="ALC80" s="10"/>
      <c r="ALD80" s="10"/>
      <c r="ALE80" s="10"/>
      <c r="ALF80" s="10"/>
      <c r="ALG80" s="10"/>
      <c r="ALH80" s="10"/>
      <c r="ALI80" s="10"/>
      <c r="ALJ80" s="10"/>
      <c r="ALK80" s="10"/>
      <c r="ALL80" s="10"/>
      <c r="ALM80" s="10"/>
      <c r="ALN80" s="10"/>
      <c r="ALO80" s="10"/>
      <c r="ALP80" s="10"/>
      <c r="ALQ80" s="10"/>
      <c r="ALR80" s="10"/>
      <c r="ALS80" s="10"/>
      <c r="ALT80" s="10"/>
      <c r="ALU80" s="10"/>
      <c r="ALV80" s="10"/>
      <c r="ALW80" s="10"/>
      <c r="ALX80" s="10"/>
      <c r="ALY80" s="10"/>
      <c r="ALZ80" s="10"/>
      <c r="AMA80" s="10"/>
      <c r="AMB80" s="10"/>
      <c r="AMC80" s="10"/>
      <c r="AMD80" s="10"/>
      <c r="AME80" s="10"/>
      <c r="AMF80" s="10"/>
      <c r="AMG80" s="10"/>
      <c r="AMH80" s="10"/>
      <c r="AMI80" s="10"/>
      <c r="AMJ80" s="10"/>
      <c r="AMK80" s="10"/>
    </row>
    <row r="81" spans="1:1025" s="59" customFormat="1" x14ac:dyDescent="0.25">
      <c r="A81" s="11">
        <v>75</v>
      </c>
      <c r="B81" s="5">
        <v>8</v>
      </c>
      <c r="C81" s="11">
        <f>IFERROR((VLOOKUP(B81,INSCRITOS!A:B,2,0)),"")</f>
        <v>0</v>
      </c>
      <c r="D81" s="8" t="str">
        <f>IFERROR((VLOOKUP(B81,INSCRITOS!A:C,3,0)),"")</f>
        <v>Estafeta</v>
      </c>
      <c r="E81" s="12" t="str">
        <f>IFERROR((VLOOKUP(B81,INSCRITOS!A:D,4,0)),"")</f>
        <v xml:space="preserve">Inês Silva/ Eugénia Valentim/ Barbara Ferreira </v>
      </c>
      <c r="F81" s="11" t="str">
        <f>IFERROR((VLOOKUP(B81,INSCRITOS!A:F,6,0)),"")</f>
        <v>Fem</v>
      </c>
      <c r="G81" s="12" t="str">
        <f>IFERROR((VLOOKUP(B81,INSCRITOS!A:H,8,0)),"")</f>
        <v>Crossfit Portimão</v>
      </c>
      <c r="H81" s="50">
        <v>5.9791666666666667E-2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  <c r="XL81" s="10"/>
      <c r="XM81" s="10"/>
      <c r="XN81" s="10"/>
      <c r="XO81" s="10"/>
      <c r="XP81" s="10"/>
      <c r="XQ81" s="10"/>
      <c r="XR81" s="10"/>
      <c r="XS81" s="10"/>
      <c r="XT81" s="10"/>
      <c r="XU81" s="10"/>
      <c r="XV81" s="10"/>
      <c r="XW81" s="10"/>
      <c r="XX81" s="10"/>
      <c r="XY81" s="10"/>
      <c r="XZ81" s="10"/>
      <c r="YA81" s="10"/>
      <c r="YB81" s="10"/>
      <c r="YC81" s="10"/>
      <c r="YD81" s="10"/>
      <c r="YE81" s="10"/>
      <c r="YF81" s="10"/>
      <c r="YG81" s="10"/>
      <c r="YH81" s="10"/>
      <c r="YI81" s="10"/>
      <c r="YJ81" s="10"/>
      <c r="YK81" s="10"/>
      <c r="YL81" s="10"/>
      <c r="YM81" s="10"/>
      <c r="YN81" s="10"/>
      <c r="YO81" s="10"/>
      <c r="YP81" s="10"/>
      <c r="YQ81" s="10"/>
      <c r="YR81" s="10"/>
      <c r="YS81" s="10"/>
      <c r="YT81" s="10"/>
      <c r="YU81" s="10"/>
      <c r="YV81" s="10"/>
      <c r="YW81" s="10"/>
      <c r="YX81" s="10"/>
      <c r="YY81" s="10"/>
      <c r="YZ81" s="10"/>
      <c r="ZA81" s="10"/>
      <c r="ZB81" s="10"/>
      <c r="ZC81" s="10"/>
      <c r="ZD81" s="10"/>
      <c r="ZE81" s="10"/>
      <c r="ZF81" s="10"/>
      <c r="ZG81" s="10"/>
      <c r="ZH81" s="10"/>
      <c r="ZI81" s="10"/>
      <c r="ZJ81" s="10"/>
      <c r="ZK81" s="10"/>
      <c r="ZL81" s="10"/>
      <c r="ZM81" s="10"/>
      <c r="ZN81" s="10"/>
      <c r="ZO81" s="10"/>
      <c r="ZP81" s="10"/>
      <c r="ZQ81" s="10"/>
      <c r="ZR81" s="10"/>
      <c r="ZS81" s="10"/>
      <c r="ZT81" s="10"/>
      <c r="ZU81" s="10"/>
      <c r="ZV81" s="10"/>
      <c r="ZW81" s="10"/>
      <c r="ZX81" s="10"/>
      <c r="ZY81" s="10"/>
      <c r="ZZ81" s="10"/>
      <c r="AAA81" s="10"/>
      <c r="AAB81" s="10"/>
      <c r="AAC81" s="10"/>
      <c r="AAD81" s="10"/>
      <c r="AAE81" s="10"/>
      <c r="AAF81" s="10"/>
      <c r="AAG81" s="10"/>
      <c r="AAH81" s="10"/>
      <c r="AAI81" s="10"/>
      <c r="AAJ81" s="10"/>
      <c r="AAK81" s="10"/>
      <c r="AAL81" s="10"/>
      <c r="AAM81" s="10"/>
      <c r="AAN81" s="10"/>
      <c r="AAO81" s="10"/>
      <c r="AAP81" s="10"/>
      <c r="AAQ81" s="10"/>
      <c r="AAR81" s="10"/>
      <c r="AAS81" s="10"/>
      <c r="AAT81" s="10"/>
      <c r="AAU81" s="10"/>
      <c r="AAV81" s="10"/>
      <c r="AAW81" s="10"/>
      <c r="AAX81" s="10"/>
      <c r="AAY81" s="10"/>
      <c r="AAZ81" s="10"/>
      <c r="ABA81" s="10"/>
      <c r="ABB81" s="10"/>
      <c r="ABC81" s="10"/>
      <c r="ABD81" s="10"/>
      <c r="ABE81" s="10"/>
      <c r="ABF81" s="10"/>
      <c r="ABG81" s="10"/>
      <c r="ABH81" s="10"/>
      <c r="ABI81" s="10"/>
      <c r="ABJ81" s="10"/>
      <c r="ABK81" s="10"/>
      <c r="ABL81" s="10"/>
      <c r="ABM81" s="10"/>
      <c r="ABN81" s="10"/>
      <c r="ABO81" s="10"/>
      <c r="ABP81" s="10"/>
      <c r="ABQ81" s="10"/>
      <c r="ABR81" s="10"/>
      <c r="ABS81" s="10"/>
      <c r="ABT81" s="10"/>
      <c r="ABU81" s="10"/>
      <c r="ABV81" s="10"/>
      <c r="ABW81" s="10"/>
      <c r="ABX81" s="10"/>
      <c r="ABY81" s="10"/>
      <c r="ABZ81" s="10"/>
      <c r="ACA81" s="10"/>
      <c r="ACB81" s="10"/>
      <c r="ACC81" s="10"/>
      <c r="ACD81" s="10"/>
      <c r="ACE81" s="10"/>
      <c r="ACF81" s="10"/>
      <c r="ACG81" s="10"/>
      <c r="ACH81" s="10"/>
      <c r="ACI81" s="10"/>
      <c r="ACJ81" s="10"/>
      <c r="ACK81" s="10"/>
      <c r="ACL81" s="10"/>
      <c r="ACM81" s="10"/>
      <c r="ACN81" s="10"/>
      <c r="ACO81" s="10"/>
      <c r="ACP81" s="10"/>
      <c r="ACQ81" s="10"/>
      <c r="ACR81" s="10"/>
      <c r="ACS81" s="10"/>
      <c r="ACT81" s="10"/>
      <c r="ACU81" s="10"/>
      <c r="ACV81" s="10"/>
      <c r="ACW81" s="10"/>
      <c r="ACX81" s="10"/>
      <c r="ACY81" s="10"/>
      <c r="ACZ81" s="10"/>
      <c r="ADA81" s="10"/>
      <c r="ADB81" s="10"/>
      <c r="ADC81" s="10"/>
      <c r="ADD81" s="10"/>
      <c r="ADE81" s="10"/>
      <c r="ADF81" s="10"/>
      <c r="ADG81" s="10"/>
      <c r="ADH81" s="10"/>
      <c r="ADI81" s="10"/>
      <c r="ADJ81" s="10"/>
      <c r="ADK81" s="10"/>
      <c r="ADL81" s="10"/>
      <c r="ADM81" s="10"/>
      <c r="ADN81" s="10"/>
      <c r="ADO81" s="10"/>
      <c r="ADP81" s="10"/>
      <c r="ADQ81" s="10"/>
      <c r="ADR81" s="10"/>
      <c r="ADS81" s="10"/>
      <c r="ADT81" s="10"/>
      <c r="ADU81" s="10"/>
      <c r="ADV81" s="10"/>
      <c r="ADW81" s="10"/>
      <c r="ADX81" s="10"/>
      <c r="ADY81" s="10"/>
      <c r="ADZ81" s="10"/>
      <c r="AEA81" s="10"/>
      <c r="AEB81" s="10"/>
      <c r="AEC81" s="10"/>
      <c r="AED81" s="10"/>
      <c r="AEE81" s="10"/>
      <c r="AEF81" s="10"/>
      <c r="AEG81" s="10"/>
      <c r="AEH81" s="10"/>
      <c r="AEI81" s="10"/>
      <c r="AEJ81" s="10"/>
      <c r="AEK81" s="10"/>
      <c r="AEL81" s="10"/>
      <c r="AEM81" s="10"/>
      <c r="AEN81" s="10"/>
      <c r="AEO81" s="10"/>
      <c r="AEP81" s="10"/>
      <c r="AEQ81" s="10"/>
      <c r="AER81" s="10"/>
      <c r="AES81" s="10"/>
      <c r="AET81" s="10"/>
      <c r="AEU81" s="10"/>
      <c r="AEV81" s="10"/>
      <c r="AEW81" s="10"/>
      <c r="AEX81" s="10"/>
      <c r="AEY81" s="10"/>
      <c r="AEZ81" s="10"/>
      <c r="AFA81" s="10"/>
      <c r="AFB81" s="10"/>
      <c r="AFC81" s="10"/>
      <c r="AFD81" s="10"/>
      <c r="AFE81" s="10"/>
      <c r="AFF81" s="10"/>
      <c r="AFG81" s="10"/>
      <c r="AFH81" s="10"/>
      <c r="AFI81" s="10"/>
      <c r="AFJ81" s="10"/>
      <c r="AFK81" s="10"/>
      <c r="AFL81" s="10"/>
      <c r="AFM81" s="10"/>
      <c r="AFN81" s="10"/>
      <c r="AFO81" s="10"/>
      <c r="AFP81" s="10"/>
      <c r="AFQ81" s="10"/>
      <c r="AFR81" s="10"/>
      <c r="AFS81" s="10"/>
      <c r="AFT81" s="10"/>
      <c r="AFU81" s="10"/>
      <c r="AFV81" s="10"/>
      <c r="AFW81" s="10"/>
      <c r="AFX81" s="10"/>
      <c r="AFY81" s="10"/>
      <c r="AFZ81" s="10"/>
      <c r="AGA81" s="10"/>
      <c r="AGB81" s="10"/>
      <c r="AGC81" s="10"/>
      <c r="AGD81" s="10"/>
      <c r="AGE81" s="10"/>
      <c r="AGF81" s="10"/>
      <c r="AGG81" s="10"/>
      <c r="AGH81" s="10"/>
      <c r="AGI81" s="10"/>
      <c r="AGJ81" s="10"/>
      <c r="AGK81" s="10"/>
      <c r="AGL81" s="10"/>
      <c r="AGM81" s="10"/>
      <c r="AGN81" s="10"/>
      <c r="AGO81" s="10"/>
      <c r="AGP81" s="10"/>
      <c r="AGQ81" s="10"/>
      <c r="AGR81" s="10"/>
      <c r="AGS81" s="10"/>
      <c r="AGT81" s="10"/>
      <c r="AGU81" s="10"/>
      <c r="AGV81" s="10"/>
      <c r="AGW81" s="10"/>
      <c r="AGX81" s="10"/>
      <c r="AGY81" s="10"/>
      <c r="AGZ81" s="10"/>
      <c r="AHA81" s="10"/>
      <c r="AHB81" s="10"/>
      <c r="AHC81" s="10"/>
      <c r="AHD81" s="10"/>
      <c r="AHE81" s="10"/>
      <c r="AHF81" s="10"/>
      <c r="AHG81" s="10"/>
      <c r="AHH81" s="10"/>
      <c r="AHI81" s="10"/>
      <c r="AHJ81" s="10"/>
      <c r="AHK81" s="10"/>
      <c r="AHL81" s="10"/>
      <c r="AHM81" s="10"/>
      <c r="AHN81" s="10"/>
      <c r="AHO81" s="10"/>
      <c r="AHP81" s="10"/>
      <c r="AHQ81" s="10"/>
      <c r="AHR81" s="10"/>
      <c r="AHS81" s="10"/>
      <c r="AHT81" s="10"/>
      <c r="AHU81" s="10"/>
      <c r="AHV81" s="10"/>
      <c r="AHW81" s="10"/>
      <c r="AHX81" s="10"/>
      <c r="AHY81" s="10"/>
      <c r="AHZ81" s="10"/>
      <c r="AIA81" s="10"/>
      <c r="AIB81" s="10"/>
      <c r="AIC81" s="10"/>
      <c r="AID81" s="10"/>
      <c r="AIE81" s="10"/>
      <c r="AIF81" s="10"/>
      <c r="AIG81" s="10"/>
      <c r="AIH81" s="10"/>
      <c r="AII81" s="10"/>
      <c r="AIJ81" s="10"/>
      <c r="AIK81" s="10"/>
      <c r="AIL81" s="10"/>
      <c r="AIM81" s="10"/>
      <c r="AIN81" s="10"/>
      <c r="AIO81" s="10"/>
      <c r="AIP81" s="10"/>
      <c r="AIQ81" s="10"/>
      <c r="AIR81" s="10"/>
      <c r="AIS81" s="10"/>
      <c r="AIT81" s="10"/>
      <c r="AIU81" s="10"/>
      <c r="AIV81" s="10"/>
      <c r="AIW81" s="10"/>
      <c r="AIX81" s="10"/>
      <c r="AIY81" s="10"/>
      <c r="AIZ81" s="10"/>
      <c r="AJA81" s="10"/>
      <c r="AJB81" s="10"/>
      <c r="AJC81" s="10"/>
      <c r="AJD81" s="10"/>
      <c r="AJE81" s="10"/>
      <c r="AJF81" s="10"/>
      <c r="AJG81" s="10"/>
      <c r="AJH81" s="10"/>
      <c r="AJI81" s="10"/>
      <c r="AJJ81" s="10"/>
      <c r="AJK81" s="10"/>
      <c r="AJL81" s="10"/>
      <c r="AJM81" s="10"/>
      <c r="AJN81" s="10"/>
      <c r="AJO81" s="10"/>
      <c r="AJP81" s="10"/>
      <c r="AJQ81" s="10"/>
      <c r="AJR81" s="10"/>
      <c r="AJS81" s="10"/>
      <c r="AJT81" s="10"/>
      <c r="AJU81" s="10"/>
      <c r="AJV81" s="10"/>
      <c r="AJW81" s="10"/>
      <c r="AJX81" s="10"/>
      <c r="AJY81" s="10"/>
      <c r="AJZ81" s="10"/>
      <c r="AKA81" s="10"/>
      <c r="AKB81" s="10"/>
      <c r="AKC81" s="10"/>
      <c r="AKD81" s="10"/>
      <c r="AKE81" s="10"/>
      <c r="AKF81" s="10"/>
      <c r="AKG81" s="10"/>
      <c r="AKH81" s="10"/>
      <c r="AKI81" s="10"/>
      <c r="AKJ81" s="10"/>
      <c r="AKK81" s="10"/>
      <c r="AKL81" s="10"/>
      <c r="AKM81" s="10"/>
      <c r="AKN81" s="10"/>
      <c r="AKO81" s="10"/>
      <c r="AKP81" s="10"/>
      <c r="AKQ81" s="10"/>
      <c r="AKR81" s="10"/>
      <c r="AKS81" s="10"/>
      <c r="AKT81" s="10"/>
      <c r="AKU81" s="10"/>
      <c r="AKV81" s="10"/>
      <c r="AKW81" s="10"/>
      <c r="AKX81" s="10"/>
      <c r="AKY81" s="10"/>
      <c r="AKZ81" s="10"/>
      <c r="ALA81" s="10"/>
      <c r="ALB81" s="10"/>
      <c r="ALC81" s="10"/>
      <c r="ALD81" s="10"/>
      <c r="ALE81" s="10"/>
      <c r="ALF81" s="10"/>
      <c r="ALG81" s="10"/>
      <c r="ALH81" s="10"/>
      <c r="ALI81" s="10"/>
      <c r="ALJ81" s="10"/>
      <c r="ALK81" s="10"/>
      <c r="ALL81" s="10"/>
      <c r="ALM81" s="10"/>
      <c r="ALN81" s="10"/>
      <c r="ALO81" s="10"/>
      <c r="ALP81" s="10"/>
      <c r="ALQ81" s="10"/>
      <c r="ALR81" s="10"/>
      <c r="ALS81" s="10"/>
      <c r="ALT81" s="10"/>
      <c r="ALU81" s="10"/>
      <c r="ALV81" s="10"/>
      <c r="ALW81" s="10"/>
      <c r="ALX81" s="10"/>
      <c r="ALY81" s="10"/>
      <c r="ALZ81" s="10"/>
      <c r="AMA81" s="10"/>
      <c r="AMB81" s="10"/>
      <c r="AMC81" s="10"/>
      <c r="AMD81" s="10"/>
      <c r="AME81" s="10"/>
      <c r="AMF81" s="10"/>
      <c r="AMG81" s="10"/>
      <c r="AMH81" s="10"/>
      <c r="AMI81" s="10"/>
      <c r="AMJ81" s="10"/>
      <c r="AMK81" s="10"/>
    </row>
    <row r="82" spans="1:1025" s="59" customFormat="1" x14ac:dyDescent="0.25">
      <c r="A82" s="11">
        <v>76</v>
      </c>
      <c r="B82" s="12">
        <v>4571</v>
      </c>
      <c r="C82" s="11">
        <f>IFERROR((VLOOKUP(B82,INSCRITOS!A:B,2,0)),"")</f>
        <v>101957</v>
      </c>
      <c r="D82" s="8" t="str">
        <f>IFERROR((VLOOKUP(B82,INSCRITOS!A:C,3,0)),"")</f>
        <v>70 +</v>
      </c>
      <c r="E82" s="12" t="str">
        <f>IFERROR((VLOOKUP(B82,INSCRITOS!A:D,4,0)),"")</f>
        <v>Amândio Norberto</v>
      </c>
      <c r="F82" s="11" t="str">
        <f>IFERROR((VLOOKUP(B82,INSCRITOS!A:F,6,0)),"")</f>
        <v>M</v>
      </c>
      <c r="G82" s="12" t="str">
        <f>IFERROR((VLOOKUP(B82,INSCRITOS!A:H,8,0)),"")</f>
        <v>Leões do Sul</v>
      </c>
      <c r="H82" s="50">
        <v>5.9976851851851858E-2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  <c r="XL82" s="10"/>
      <c r="XM82" s="10"/>
      <c r="XN82" s="10"/>
      <c r="XO82" s="10"/>
      <c r="XP82" s="10"/>
      <c r="XQ82" s="10"/>
      <c r="XR82" s="10"/>
      <c r="XS82" s="10"/>
      <c r="XT82" s="10"/>
      <c r="XU82" s="10"/>
      <c r="XV82" s="10"/>
      <c r="XW82" s="10"/>
      <c r="XX82" s="10"/>
      <c r="XY82" s="10"/>
      <c r="XZ82" s="10"/>
      <c r="YA82" s="10"/>
      <c r="YB82" s="10"/>
      <c r="YC82" s="10"/>
      <c r="YD82" s="10"/>
      <c r="YE82" s="10"/>
      <c r="YF82" s="10"/>
      <c r="YG82" s="10"/>
      <c r="YH82" s="10"/>
      <c r="YI82" s="10"/>
      <c r="YJ82" s="10"/>
      <c r="YK82" s="10"/>
      <c r="YL82" s="10"/>
      <c r="YM82" s="10"/>
      <c r="YN82" s="10"/>
      <c r="YO82" s="10"/>
      <c r="YP82" s="10"/>
      <c r="YQ82" s="10"/>
      <c r="YR82" s="10"/>
      <c r="YS82" s="10"/>
      <c r="YT82" s="10"/>
      <c r="YU82" s="10"/>
      <c r="YV82" s="10"/>
      <c r="YW82" s="10"/>
      <c r="YX82" s="10"/>
      <c r="YY82" s="10"/>
      <c r="YZ82" s="10"/>
      <c r="ZA82" s="10"/>
      <c r="ZB82" s="10"/>
      <c r="ZC82" s="10"/>
      <c r="ZD82" s="10"/>
      <c r="ZE82" s="10"/>
      <c r="ZF82" s="10"/>
      <c r="ZG82" s="10"/>
      <c r="ZH82" s="10"/>
      <c r="ZI82" s="10"/>
      <c r="ZJ82" s="10"/>
      <c r="ZK82" s="10"/>
      <c r="ZL82" s="10"/>
      <c r="ZM82" s="10"/>
      <c r="ZN82" s="10"/>
      <c r="ZO82" s="10"/>
      <c r="ZP82" s="10"/>
      <c r="ZQ82" s="10"/>
      <c r="ZR82" s="10"/>
      <c r="ZS82" s="10"/>
      <c r="ZT82" s="10"/>
      <c r="ZU82" s="10"/>
      <c r="ZV82" s="10"/>
      <c r="ZW82" s="10"/>
      <c r="ZX82" s="10"/>
      <c r="ZY82" s="10"/>
      <c r="ZZ82" s="10"/>
      <c r="AAA82" s="10"/>
      <c r="AAB82" s="10"/>
      <c r="AAC82" s="10"/>
      <c r="AAD82" s="10"/>
      <c r="AAE82" s="10"/>
      <c r="AAF82" s="10"/>
      <c r="AAG82" s="10"/>
      <c r="AAH82" s="10"/>
      <c r="AAI82" s="10"/>
      <c r="AAJ82" s="10"/>
      <c r="AAK82" s="10"/>
      <c r="AAL82" s="10"/>
      <c r="AAM82" s="10"/>
      <c r="AAN82" s="10"/>
      <c r="AAO82" s="10"/>
      <c r="AAP82" s="10"/>
      <c r="AAQ82" s="10"/>
      <c r="AAR82" s="10"/>
      <c r="AAS82" s="10"/>
      <c r="AAT82" s="10"/>
      <c r="AAU82" s="10"/>
      <c r="AAV82" s="10"/>
      <c r="AAW82" s="10"/>
      <c r="AAX82" s="10"/>
      <c r="AAY82" s="10"/>
      <c r="AAZ82" s="10"/>
      <c r="ABA82" s="10"/>
      <c r="ABB82" s="10"/>
      <c r="ABC82" s="10"/>
      <c r="ABD82" s="10"/>
      <c r="ABE82" s="10"/>
      <c r="ABF82" s="10"/>
      <c r="ABG82" s="10"/>
      <c r="ABH82" s="10"/>
      <c r="ABI82" s="10"/>
      <c r="ABJ82" s="10"/>
      <c r="ABK82" s="10"/>
      <c r="ABL82" s="10"/>
      <c r="ABM82" s="10"/>
      <c r="ABN82" s="10"/>
      <c r="ABO82" s="10"/>
      <c r="ABP82" s="10"/>
      <c r="ABQ82" s="10"/>
      <c r="ABR82" s="10"/>
      <c r="ABS82" s="10"/>
      <c r="ABT82" s="10"/>
      <c r="ABU82" s="10"/>
      <c r="ABV82" s="10"/>
      <c r="ABW82" s="10"/>
      <c r="ABX82" s="10"/>
      <c r="ABY82" s="10"/>
      <c r="ABZ82" s="10"/>
      <c r="ACA82" s="10"/>
      <c r="ACB82" s="10"/>
      <c r="ACC82" s="10"/>
      <c r="ACD82" s="10"/>
      <c r="ACE82" s="10"/>
      <c r="ACF82" s="10"/>
      <c r="ACG82" s="10"/>
      <c r="ACH82" s="10"/>
      <c r="ACI82" s="10"/>
      <c r="ACJ82" s="10"/>
      <c r="ACK82" s="10"/>
      <c r="ACL82" s="10"/>
      <c r="ACM82" s="10"/>
      <c r="ACN82" s="10"/>
      <c r="ACO82" s="10"/>
      <c r="ACP82" s="10"/>
      <c r="ACQ82" s="10"/>
      <c r="ACR82" s="10"/>
      <c r="ACS82" s="10"/>
      <c r="ACT82" s="10"/>
      <c r="ACU82" s="10"/>
      <c r="ACV82" s="10"/>
      <c r="ACW82" s="10"/>
      <c r="ACX82" s="10"/>
      <c r="ACY82" s="10"/>
      <c r="ACZ82" s="10"/>
      <c r="ADA82" s="10"/>
      <c r="ADB82" s="10"/>
      <c r="ADC82" s="10"/>
      <c r="ADD82" s="10"/>
      <c r="ADE82" s="10"/>
      <c r="ADF82" s="10"/>
      <c r="ADG82" s="10"/>
      <c r="ADH82" s="10"/>
      <c r="ADI82" s="10"/>
      <c r="ADJ82" s="10"/>
      <c r="ADK82" s="10"/>
      <c r="ADL82" s="10"/>
      <c r="ADM82" s="10"/>
      <c r="ADN82" s="10"/>
      <c r="ADO82" s="10"/>
      <c r="ADP82" s="10"/>
      <c r="ADQ82" s="10"/>
      <c r="ADR82" s="10"/>
      <c r="ADS82" s="10"/>
      <c r="ADT82" s="10"/>
      <c r="ADU82" s="10"/>
      <c r="ADV82" s="10"/>
      <c r="ADW82" s="10"/>
      <c r="ADX82" s="10"/>
      <c r="ADY82" s="10"/>
      <c r="ADZ82" s="10"/>
      <c r="AEA82" s="10"/>
      <c r="AEB82" s="10"/>
      <c r="AEC82" s="10"/>
      <c r="AED82" s="10"/>
      <c r="AEE82" s="10"/>
      <c r="AEF82" s="10"/>
      <c r="AEG82" s="10"/>
      <c r="AEH82" s="10"/>
      <c r="AEI82" s="10"/>
      <c r="AEJ82" s="10"/>
      <c r="AEK82" s="10"/>
      <c r="AEL82" s="10"/>
      <c r="AEM82" s="10"/>
      <c r="AEN82" s="10"/>
      <c r="AEO82" s="10"/>
      <c r="AEP82" s="10"/>
      <c r="AEQ82" s="10"/>
      <c r="AER82" s="10"/>
      <c r="AES82" s="10"/>
      <c r="AET82" s="10"/>
      <c r="AEU82" s="10"/>
      <c r="AEV82" s="10"/>
      <c r="AEW82" s="10"/>
      <c r="AEX82" s="10"/>
      <c r="AEY82" s="10"/>
      <c r="AEZ82" s="10"/>
      <c r="AFA82" s="10"/>
      <c r="AFB82" s="10"/>
      <c r="AFC82" s="10"/>
      <c r="AFD82" s="10"/>
      <c r="AFE82" s="10"/>
      <c r="AFF82" s="10"/>
      <c r="AFG82" s="10"/>
      <c r="AFH82" s="10"/>
      <c r="AFI82" s="10"/>
      <c r="AFJ82" s="10"/>
      <c r="AFK82" s="10"/>
      <c r="AFL82" s="10"/>
      <c r="AFM82" s="10"/>
      <c r="AFN82" s="10"/>
      <c r="AFO82" s="10"/>
      <c r="AFP82" s="10"/>
      <c r="AFQ82" s="10"/>
      <c r="AFR82" s="10"/>
      <c r="AFS82" s="10"/>
      <c r="AFT82" s="10"/>
      <c r="AFU82" s="10"/>
      <c r="AFV82" s="10"/>
      <c r="AFW82" s="10"/>
      <c r="AFX82" s="10"/>
      <c r="AFY82" s="10"/>
      <c r="AFZ82" s="10"/>
      <c r="AGA82" s="10"/>
      <c r="AGB82" s="10"/>
      <c r="AGC82" s="10"/>
      <c r="AGD82" s="10"/>
      <c r="AGE82" s="10"/>
      <c r="AGF82" s="10"/>
      <c r="AGG82" s="10"/>
      <c r="AGH82" s="10"/>
      <c r="AGI82" s="10"/>
      <c r="AGJ82" s="10"/>
      <c r="AGK82" s="10"/>
      <c r="AGL82" s="10"/>
      <c r="AGM82" s="10"/>
      <c r="AGN82" s="10"/>
      <c r="AGO82" s="10"/>
      <c r="AGP82" s="10"/>
      <c r="AGQ82" s="10"/>
      <c r="AGR82" s="10"/>
      <c r="AGS82" s="10"/>
      <c r="AGT82" s="10"/>
      <c r="AGU82" s="10"/>
      <c r="AGV82" s="10"/>
      <c r="AGW82" s="10"/>
      <c r="AGX82" s="10"/>
      <c r="AGY82" s="10"/>
      <c r="AGZ82" s="10"/>
      <c r="AHA82" s="10"/>
      <c r="AHB82" s="10"/>
      <c r="AHC82" s="10"/>
      <c r="AHD82" s="10"/>
      <c r="AHE82" s="10"/>
      <c r="AHF82" s="10"/>
      <c r="AHG82" s="10"/>
      <c r="AHH82" s="10"/>
      <c r="AHI82" s="10"/>
      <c r="AHJ82" s="10"/>
      <c r="AHK82" s="10"/>
      <c r="AHL82" s="10"/>
      <c r="AHM82" s="10"/>
      <c r="AHN82" s="10"/>
      <c r="AHO82" s="10"/>
      <c r="AHP82" s="10"/>
      <c r="AHQ82" s="10"/>
      <c r="AHR82" s="10"/>
      <c r="AHS82" s="10"/>
      <c r="AHT82" s="10"/>
      <c r="AHU82" s="10"/>
      <c r="AHV82" s="10"/>
      <c r="AHW82" s="10"/>
      <c r="AHX82" s="10"/>
      <c r="AHY82" s="10"/>
      <c r="AHZ82" s="10"/>
      <c r="AIA82" s="10"/>
      <c r="AIB82" s="10"/>
      <c r="AIC82" s="10"/>
      <c r="AID82" s="10"/>
      <c r="AIE82" s="10"/>
      <c r="AIF82" s="10"/>
      <c r="AIG82" s="10"/>
      <c r="AIH82" s="10"/>
      <c r="AII82" s="10"/>
      <c r="AIJ82" s="10"/>
      <c r="AIK82" s="10"/>
      <c r="AIL82" s="10"/>
      <c r="AIM82" s="10"/>
      <c r="AIN82" s="10"/>
      <c r="AIO82" s="10"/>
      <c r="AIP82" s="10"/>
      <c r="AIQ82" s="10"/>
      <c r="AIR82" s="10"/>
      <c r="AIS82" s="10"/>
      <c r="AIT82" s="10"/>
      <c r="AIU82" s="10"/>
      <c r="AIV82" s="10"/>
      <c r="AIW82" s="10"/>
      <c r="AIX82" s="10"/>
      <c r="AIY82" s="10"/>
      <c r="AIZ82" s="10"/>
      <c r="AJA82" s="10"/>
      <c r="AJB82" s="10"/>
      <c r="AJC82" s="10"/>
      <c r="AJD82" s="10"/>
      <c r="AJE82" s="10"/>
      <c r="AJF82" s="10"/>
      <c r="AJG82" s="10"/>
      <c r="AJH82" s="10"/>
      <c r="AJI82" s="10"/>
      <c r="AJJ82" s="10"/>
      <c r="AJK82" s="10"/>
      <c r="AJL82" s="10"/>
      <c r="AJM82" s="10"/>
      <c r="AJN82" s="10"/>
      <c r="AJO82" s="10"/>
      <c r="AJP82" s="10"/>
      <c r="AJQ82" s="10"/>
      <c r="AJR82" s="10"/>
      <c r="AJS82" s="10"/>
      <c r="AJT82" s="10"/>
      <c r="AJU82" s="10"/>
      <c r="AJV82" s="10"/>
      <c r="AJW82" s="10"/>
      <c r="AJX82" s="10"/>
      <c r="AJY82" s="10"/>
      <c r="AJZ82" s="10"/>
      <c r="AKA82" s="10"/>
      <c r="AKB82" s="10"/>
      <c r="AKC82" s="10"/>
      <c r="AKD82" s="10"/>
      <c r="AKE82" s="10"/>
      <c r="AKF82" s="10"/>
      <c r="AKG82" s="10"/>
      <c r="AKH82" s="10"/>
      <c r="AKI82" s="10"/>
      <c r="AKJ82" s="10"/>
      <c r="AKK82" s="10"/>
      <c r="AKL82" s="10"/>
      <c r="AKM82" s="10"/>
      <c r="AKN82" s="10"/>
      <c r="AKO82" s="10"/>
      <c r="AKP82" s="10"/>
      <c r="AKQ82" s="10"/>
      <c r="AKR82" s="10"/>
      <c r="AKS82" s="10"/>
      <c r="AKT82" s="10"/>
      <c r="AKU82" s="10"/>
      <c r="AKV82" s="10"/>
      <c r="AKW82" s="10"/>
      <c r="AKX82" s="10"/>
      <c r="AKY82" s="10"/>
      <c r="AKZ82" s="10"/>
      <c r="ALA82" s="10"/>
      <c r="ALB82" s="10"/>
      <c r="ALC82" s="10"/>
      <c r="ALD82" s="10"/>
      <c r="ALE82" s="10"/>
      <c r="ALF82" s="10"/>
      <c r="ALG82" s="10"/>
      <c r="ALH82" s="10"/>
      <c r="ALI82" s="10"/>
      <c r="ALJ82" s="10"/>
      <c r="ALK82" s="10"/>
      <c r="ALL82" s="10"/>
      <c r="ALM82" s="10"/>
      <c r="ALN82" s="10"/>
      <c r="ALO82" s="10"/>
      <c r="ALP82" s="10"/>
      <c r="ALQ82" s="10"/>
      <c r="ALR82" s="10"/>
      <c r="ALS82" s="10"/>
      <c r="ALT82" s="10"/>
      <c r="ALU82" s="10"/>
      <c r="ALV82" s="10"/>
      <c r="ALW82" s="10"/>
      <c r="ALX82" s="10"/>
      <c r="ALY82" s="10"/>
      <c r="ALZ82" s="10"/>
      <c r="AMA82" s="10"/>
      <c r="AMB82" s="10"/>
      <c r="AMC82" s="10"/>
      <c r="AMD82" s="10"/>
      <c r="AME82" s="10"/>
      <c r="AMF82" s="10"/>
      <c r="AMG82" s="10"/>
      <c r="AMH82" s="10"/>
      <c r="AMI82" s="10"/>
      <c r="AMJ82" s="10"/>
      <c r="AMK82" s="10"/>
    </row>
    <row r="83" spans="1:1025" s="59" customFormat="1" x14ac:dyDescent="0.25">
      <c r="A83" s="11">
        <v>77</v>
      </c>
      <c r="B83" s="12">
        <v>4601</v>
      </c>
      <c r="C83" s="11">
        <f>IFERROR((VLOOKUP(B83,INSCRITOS!A:B,2,0)),"")</f>
        <v>100175</v>
      </c>
      <c r="D83" s="8" t="str">
        <f>IFERROR((VLOOKUP(B83,INSCRITOS!A:C,3,0)),"")</f>
        <v>65/69</v>
      </c>
      <c r="E83" s="12" t="str">
        <f>IFERROR((VLOOKUP(B83,INSCRITOS!A:D,4,0)),"")</f>
        <v>José Alberto Domingos</v>
      </c>
      <c r="F83" s="11" t="str">
        <f>IFERROR((VLOOKUP(B83,INSCRITOS!A:F,6,0)),"")</f>
        <v>M</v>
      </c>
      <c r="G83" s="12" t="str">
        <f>IFERROR((VLOOKUP(B83,INSCRITOS!A:H,8,0)),"")</f>
        <v>Lusitano / Frusoal</v>
      </c>
      <c r="H83" s="50">
        <v>6.0497685185185189E-2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  <c r="XL83" s="10"/>
      <c r="XM83" s="10"/>
      <c r="XN83" s="10"/>
      <c r="XO83" s="10"/>
      <c r="XP83" s="10"/>
      <c r="XQ83" s="10"/>
      <c r="XR83" s="10"/>
      <c r="XS83" s="10"/>
      <c r="XT83" s="10"/>
      <c r="XU83" s="10"/>
      <c r="XV83" s="10"/>
      <c r="XW83" s="10"/>
      <c r="XX83" s="10"/>
      <c r="XY83" s="10"/>
      <c r="XZ83" s="10"/>
      <c r="YA83" s="10"/>
      <c r="YB83" s="10"/>
      <c r="YC83" s="10"/>
      <c r="YD83" s="10"/>
      <c r="YE83" s="10"/>
      <c r="YF83" s="10"/>
      <c r="YG83" s="10"/>
      <c r="YH83" s="10"/>
      <c r="YI83" s="10"/>
      <c r="YJ83" s="10"/>
      <c r="YK83" s="10"/>
      <c r="YL83" s="10"/>
      <c r="YM83" s="10"/>
      <c r="YN83" s="10"/>
      <c r="YO83" s="10"/>
      <c r="YP83" s="10"/>
      <c r="YQ83" s="10"/>
      <c r="YR83" s="10"/>
      <c r="YS83" s="10"/>
      <c r="YT83" s="10"/>
      <c r="YU83" s="10"/>
      <c r="YV83" s="10"/>
      <c r="YW83" s="10"/>
      <c r="YX83" s="10"/>
      <c r="YY83" s="10"/>
      <c r="YZ83" s="10"/>
      <c r="ZA83" s="10"/>
      <c r="ZB83" s="10"/>
      <c r="ZC83" s="10"/>
      <c r="ZD83" s="10"/>
      <c r="ZE83" s="10"/>
      <c r="ZF83" s="10"/>
      <c r="ZG83" s="10"/>
      <c r="ZH83" s="10"/>
      <c r="ZI83" s="10"/>
      <c r="ZJ83" s="10"/>
      <c r="ZK83" s="10"/>
      <c r="ZL83" s="10"/>
      <c r="ZM83" s="10"/>
      <c r="ZN83" s="10"/>
      <c r="ZO83" s="10"/>
      <c r="ZP83" s="10"/>
      <c r="ZQ83" s="10"/>
      <c r="ZR83" s="10"/>
      <c r="ZS83" s="10"/>
      <c r="ZT83" s="10"/>
      <c r="ZU83" s="10"/>
      <c r="ZV83" s="10"/>
      <c r="ZW83" s="10"/>
      <c r="ZX83" s="10"/>
      <c r="ZY83" s="10"/>
      <c r="ZZ83" s="10"/>
      <c r="AAA83" s="10"/>
      <c r="AAB83" s="10"/>
      <c r="AAC83" s="10"/>
      <c r="AAD83" s="10"/>
      <c r="AAE83" s="10"/>
      <c r="AAF83" s="10"/>
      <c r="AAG83" s="10"/>
      <c r="AAH83" s="10"/>
      <c r="AAI83" s="10"/>
      <c r="AAJ83" s="10"/>
      <c r="AAK83" s="10"/>
      <c r="AAL83" s="10"/>
      <c r="AAM83" s="10"/>
      <c r="AAN83" s="10"/>
      <c r="AAO83" s="10"/>
      <c r="AAP83" s="10"/>
      <c r="AAQ83" s="10"/>
      <c r="AAR83" s="10"/>
      <c r="AAS83" s="10"/>
      <c r="AAT83" s="10"/>
      <c r="AAU83" s="10"/>
      <c r="AAV83" s="10"/>
      <c r="AAW83" s="10"/>
      <c r="AAX83" s="10"/>
      <c r="AAY83" s="10"/>
      <c r="AAZ83" s="10"/>
      <c r="ABA83" s="10"/>
      <c r="ABB83" s="10"/>
      <c r="ABC83" s="10"/>
      <c r="ABD83" s="10"/>
      <c r="ABE83" s="10"/>
      <c r="ABF83" s="10"/>
      <c r="ABG83" s="10"/>
      <c r="ABH83" s="10"/>
      <c r="ABI83" s="10"/>
      <c r="ABJ83" s="10"/>
      <c r="ABK83" s="10"/>
      <c r="ABL83" s="10"/>
      <c r="ABM83" s="10"/>
      <c r="ABN83" s="10"/>
      <c r="ABO83" s="10"/>
      <c r="ABP83" s="10"/>
      <c r="ABQ83" s="10"/>
      <c r="ABR83" s="10"/>
      <c r="ABS83" s="10"/>
      <c r="ABT83" s="10"/>
      <c r="ABU83" s="10"/>
      <c r="ABV83" s="10"/>
      <c r="ABW83" s="10"/>
      <c r="ABX83" s="10"/>
      <c r="ABY83" s="10"/>
      <c r="ABZ83" s="10"/>
      <c r="ACA83" s="10"/>
      <c r="ACB83" s="10"/>
      <c r="ACC83" s="10"/>
      <c r="ACD83" s="10"/>
      <c r="ACE83" s="10"/>
      <c r="ACF83" s="10"/>
      <c r="ACG83" s="10"/>
      <c r="ACH83" s="10"/>
      <c r="ACI83" s="10"/>
      <c r="ACJ83" s="10"/>
      <c r="ACK83" s="10"/>
      <c r="ACL83" s="10"/>
      <c r="ACM83" s="10"/>
      <c r="ACN83" s="10"/>
      <c r="ACO83" s="10"/>
      <c r="ACP83" s="10"/>
      <c r="ACQ83" s="10"/>
      <c r="ACR83" s="10"/>
      <c r="ACS83" s="10"/>
      <c r="ACT83" s="10"/>
      <c r="ACU83" s="10"/>
      <c r="ACV83" s="10"/>
      <c r="ACW83" s="10"/>
      <c r="ACX83" s="10"/>
      <c r="ACY83" s="10"/>
      <c r="ACZ83" s="10"/>
      <c r="ADA83" s="10"/>
      <c r="ADB83" s="10"/>
      <c r="ADC83" s="10"/>
      <c r="ADD83" s="10"/>
      <c r="ADE83" s="10"/>
      <c r="ADF83" s="10"/>
      <c r="ADG83" s="10"/>
      <c r="ADH83" s="10"/>
      <c r="ADI83" s="10"/>
      <c r="ADJ83" s="10"/>
      <c r="ADK83" s="10"/>
      <c r="ADL83" s="10"/>
      <c r="ADM83" s="10"/>
      <c r="ADN83" s="10"/>
      <c r="ADO83" s="10"/>
      <c r="ADP83" s="10"/>
      <c r="ADQ83" s="10"/>
      <c r="ADR83" s="10"/>
      <c r="ADS83" s="10"/>
      <c r="ADT83" s="10"/>
      <c r="ADU83" s="10"/>
      <c r="ADV83" s="10"/>
      <c r="ADW83" s="10"/>
      <c r="ADX83" s="10"/>
      <c r="ADY83" s="10"/>
      <c r="ADZ83" s="10"/>
      <c r="AEA83" s="10"/>
      <c r="AEB83" s="10"/>
      <c r="AEC83" s="10"/>
      <c r="AED83" s="10"/>
      <c r="AEE83" s="10"/>
      <c r="AEF83" s="10"/>
      <c r="AEG83" s="10"/>
      <c r="AEH83" s="10"/>
      <c r="AEI83" s="10"/>
      <c r="AEJ83" s="10"/>
      <c r="AEK83" s="10"/>
      <c r="AEL83" s="10"/>
      <c r="AEM83" s="10"/>
      <c r="AEN83" s="10"/>
      <c r="AEO83" s="10"/>
      <c r="AEP83" s="10"/>
      <c r="AEQ83" s="10"/>
      <c r="AER83" s="10"/>
      <c r="AES83" s="10"/>
      <c r="AET83" s="10"/>
      <c r="AEU83" s="10"/>
      <c r="AEV83" s="10"/>
      <c r="AEW83" s="10"/>
      <c r="AEX83" s="10"/>
      <c r="AEY83" s="10"/>
      <c r="AEZ83" s="10"/>
      <c r="AFA83" s="10"/>
      <c r="AFB83" s="10"/>
      <c r="AFC83" s="10"/>
      <c r="AFD83" s="10"/>
      <c r="AFE83" s="10"/>
      <c r="AFF83" s="10"/>
      <c r="AFG83" s="10"/>
      <c r="AFH83" s="10"/>
      <c r="AFI83" s="10"/>
      <c r="AFJ83" s="10"/>
      <c r="AFK83" s="10"/>
      <c r="AFL83" s="10"/>
      <c r="AFM83" s="10"/>
      <c r="AFN83" s="10"/>
      <c r="AFO83" s="10"/>
      <c r="AFP83" s="10"/>
      <c r="AFQ83" s="10"/>
      <c r="AFR83" s="10"/>
      <c r="AFS83" s="10"/>
      <c r="AFT83" s="10"/>
      <c r="AFU83" s="10"/>
      <c r="AFV83" s="10"/>
      <c r="AFW83" s="10"/>
      <c r="AFX83" s="10"/>
      <c r="AFY83" s="10"/>
      <c r="AFZ83" s="10"/>
      <c r="AGA83" s="10"/>
      <c r="AGB83" s="10"/>
      <c r="AGC83" s="10"/>
      <c r="AGD83" s="10"/>
      <c r="AGE83" s="10"/>
      <c r="AGF83" s="10"/>
      <c r="AGG83" s="10"/>
      <c r="AGH83" s="10"/>
      <c r="AGI83" s="10"/>
      <c r="AGJ83" s="10"/>
      <c r="AGK83" s="10"/>
      <c r="AGL83" s="10"/>
      <c r="AGM83" s="10"/>
      <c r="AGN83" s="10"/>
      <c r="AGO83" s="10"/>
      <c r="AGP83" s="10"/>
      <c r="AGQ83" s="10"/>
      <c r="AGR83" s="10"/>
      <c r="AGS83" s="10"/>
      <c r="AGT83" s="10"/>
      <c r="AGU83" s="10"/>
      <c r="AGV83" s="10"/>
      <c r="AGW83" s="10"/>
      <c r="AGX83" s="10"/>
      <c r="AGY83" s="10"/>
      <c r="AGZ83" s="10"/>
      <c r="AHA83" s="10"/>
      <c r="AHB83" s="10"/>
      <c r="AHC83" s="10"/>
      <c r="AHD83" s="10"/>
      <c r="AHE83" s="10"/>
      <c r="AHF83" s="10"/>
      <c r="AHG83" s="10"/>
      <c r="AHH83" s="10"/>
      <c r="AHI83" s="10"/>
      <c r="AHJ83" s="10"/>
      <c r="AHK83" s="10"/>
      <c r="AHL83" s="10"/>
      <c r="AHM83" s="10"/>
      <c r="AHN83" s="10"/>
      <c r="AHO83" s="10"/>
      <c r="AHP83" s="10"/>
      <c r="AHQ83" s="10"/>
      <c r="AHR83" s="10"/>
      <c r="AHS83" s="10"/>
      <c r="AHT83" s="10"/>
      <c r="AHU83" s="10"/>
      <c r="AHV83" s="10"/>
      <c r="AHW83" s="10"/>
      <c r="AHX83" s="10"/>
      <c r="AHY83" s="10"/>
      <c r="AHZ83" s="10"/>
      <c r="AIA83" s="10"/>
      <c r="AIB83" s="10"/>
      <c r="AIC83" s="10"/>
      <c r="AID83" s="10"/>
      <c r="AIE83" s="10"/>
      <c r="AIF83" s="10"/>
      <c r="AIG83" s="10"/>
      <c r="AIH83" s="10"/>
      <c r="AII83" s="10"/>
      <c r="AIJ83" s="10"/>
      <c r="AIK83" s="10"/>
      <c r="AIL83" s="10"/>
      <c r="AIM83" s="10"/>
      <c r="AIN83" s="10"/>
      <c r="AIO83" s="10"/>
      <c r="AIP83" s="10"/>
      <c r="AIQ83" s="10"/>
      <c r="AIR83" s="10"/>
      <c r="AIS83" s="10"/>
      <c r="AIT83" s="10"/>
      <c r="AIU83" s="10"/>
      <c r="AIV83" s="10"/>
      <c r="AIW83" s="10"/>
      <c r="AIX83" s="10"/>
      <c r="AIY83" s="10"/>
      <c r="AIZ83" s="10"/>
      <c r="AJA83" s="10"/>
      <c r="AJB83" s="10"/>
      <c r="AJC83" s="10"/>
      <c r="AJD83" s="10"/>
      <c r="AJE83" s="10"/>
      <c r="AJF83" s="10"/>
      <c r="AJG83" s="10"/>
      <c r="AJH83" s="10"/>
      <c r="AJI83" s="10"/>
      <c r="AJJ83" s="10"/>
      <c r="AJK83" s="10"/>
      <c r="AJL83" s="10"/>
      <c r="AJM83" s="10"/>
      <c r="AJN83" s="10"/>
      <c r="AJO83" s="10"/>
      <c r="AJP83" s="10"/>
      <c r="AJQ83" s="10"/>
      <c r="AJR83" s="10"/>
      <c r="AJS83" s="10"/>
      <c r="AJT83" s="10"/>
      <c r="AJU83" s="10"/>
      <c r="AJV83" s="10"/>
      <c r="AJW83" s="10"/>
      <c r="AJX83" s="10"/>
      <c r="AJY83" s="10"/>
      <c r="AJZ83" s="10"/>
      <c r="AKA83" s="10"/>
      <c r="AKB83" s="10"/>
      <c r="AKC83" s="10"/>
      <c r="AKD83" s="10"/>
      <c r="AKE83" s="10"/>
      <c r="AKF83" s="10"/>
      <c r="AKG83" s="10"/>
      <c r="AKH83" s="10"/>
      <c r="AKI83" s="10"/>
      <c r="AKJ83" s="10"/>
      <c r="AKK83" s="10"/>
      <c r="AKL83" s="10"/>
      <c r="AKM83" s="10"/>
      <c r="AKN83" s="10"/>
      <c r="AKO83" s="10"/>
      <c r="AKP83" s="10"/>
      <c r="AKQ83" s="10"/>
      <c r="AKR83" s="10"/>
      <c r="AKS83" s="10"/>
      <c r="AKT83" s="10"/>
      <c r="AKU83" s="10"/>
      <c r="AKV83" s="10"/>
      <c r="AKW83" s="10"/>
      <c r="AKX83" s="10"/>
      <c r="AKY83" s="10"/>
      <c r="AKZ83" s="10"/>
      <c r="ALA83" s="10"/>
      <c r="ALB83" s="10"/>
      <c r="ALC83" s="10"/>
      <c r="ALD83" s="10"/>
      <c r="ALE83" s="10"/>
      <c r="ALF83" s="10"/>
      <c r="ALG83" s="10"/>
      <c r="ALH83" s="10"/>
      <c r="ALI83" s="10"/>
      <c r="ALJ83" s="10"/>
      <c r="ALK83" s="10"/>
      <c r="ALL83" s="10"/>
      <c r="ALM83" s="10"/>
      <c r="ALN83" s="10"/>
      <c r="ALO83" s="10"/>
      <c r="ALP83" s="10"/>
      <c r="ALQ83" s="10"/>
      <c r="ALR83" s="10"/>
      <c r="ALS83" s="10"/>
      <c r="ALT83" s="10"/>
      <c r="ALU83" s="10"/>
      <c r="ALV83" s="10"/>
      <c r="ALW83" s="10"/>
      <c r="ALX83" s="10"/>
      <c r="ALY83" s="10"/>
      <c r="ALZ83" s="10"/>
      <c r="AMA83" s="10"/>
      <c r="AMB83" s="10"/>
      <c r="AMC83" s="10"/>
      <c r="AMD83" s="10"/>
      <c r="AME83" s="10"/>
      <c r="AMF83" s="10"/>
      <c r="AMG83" s="10"/>
      <c r="AMH83" s="10"/>
      <c r="AMI83" s="10"/>
      <c r="AMJ83" s="10"/>
      <c r="AMK83" s="10"/>
    </row>
    <row r="84" spans="1:1025" s="59" customFormat="1" x14ac:dyDescent="0.25">
      <c r="A84" s="11">
        <v>78</v>
      </c>
      <c r="B84" s="12">
        <v>1702</v>
      </c>
      <c r="C84" s="11">
        <f>IFERROR((VLOOKUP(B84,INSCRITOS!A:B,2,0)),"")</f>
        <v>104248</v>
      </c>
      <c r="D84" s="8" t="str">
        <f>IFERROR((VLOOKUP(B84,INSCRITOS!A:C,3,0)),"")</f>
        <v>CAD</v>
      </c>
      <c r="E84" s="12" t="str">
        <f>IFERROR((VLOOKUP(B84,INSCRITOS!A:D,4,0)),"")</f>
        <v>Ana Carolina Sabóia</v>
      </c>
      <c r="F84" s="11" t="str">
        <f>IFERROR((VLOOKUP(B84,INSCRITOS!A:F,6,0)),"")</f>
        <v>F</v>
      </c>
      <c r="G84" s="12" t="str">
        <f>IFERROR((VLOOKUP(B84,INSCRITOS!A:H,8,0)),"")</f>
        <v>Lusitano / Frusoal</v>
      </c>
      <c r="H84" s="50">
        <v>6.0520833333333329E-2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  <c r="XL84" s="10"/>
      <c r="XM84" s="10"/>
      <c r="XN84" s="10"/>
      <c r="XO84" s="10"/>
      <c r="XP84" s="10"/>
      <c r="XQ84" s="10"/>
      <c r="XR84" s="10"/>
      <c r="XS84" s="10"/>
      <c r="XT84" s="10"/>
      <c r="XU84" s="10"/>
      <c r="XV84" s="10"/>
      <c r="XW84" s="10"/>
      <c r="XX84" s="10"/>
      <c r="XY84" s="10"/>
      <c r="XZ84" s="10"/>
      <c r="YA84" s="10"/>
      <c r="YB84" s="10"/>
      <c r="YC84" s="10"/>
      <c r="YD84" s="10"/>
      <c r="YE84" s="10"/>
      <c r="YF84" s="10"/>
      <c r="YG84" s="10"/>
      <c r="YH84" s="10"/>
      <c r="YI84" s="10"/>
      <c r="YJ84" s="10"/>
      <c r="YK84" s="10"/>
      <c r="YL84" s="10"/>
      <c r="YM84" s="10"/>
      <c r="YN84" s="10"/>
      <c r="YO84" s="10"/>
      <c r="YP84" s="10"/>
      <c r="YQ84" s="10"/>
      <c r="YR84" s="10"/>
      <c r="YS84" s="10"/>
      <c r="YT84" s="10"/>
      <c r="YU84" s="10"/>
      <c r="YV84" s="10"/>
      <c r="YW84" s="10"/>
      <c r="YX84" s="10"/>
      <c r="YY84" s="10"/>
      <c r="YZ84" s="10"/>
      <c r="ZA84" s="10"/>
      <c r="ZB84" s="10"/>
      <c r="ZC84" s="10"/>
      <c r="ZD84" s="10"/>
      <c r="ZE84" s="10"/>
      <c r="ZF84" s="10"/>
      <c r="ZG84" s="10"/>
      <c r="ZH84" s="10"/>
      <c r="ZI84" s="10"/>
      <c r="ZJ84" s="10"/>
      <c r="ZK84" s="10"/>
      <c r="ZL84" s="10"/>
      <c r="ZM84" s="10"/>
      <c r="ZN84" s="10"/>
      <c r="ZO84" s="10"/>
      <c r="ZP84" s="10"/>
      <c r="ZQ84" s="10"/>
      <c r="ZR84" s="10"/>
      <c r="ZS84" s="10"/>
      <c r="ZT84" s="10"/>
      <c r="ZU84" s="10"/>
      <c r="ZV84" s="10"/>
      <c r="ZW84" s="10"/>
      <c r="ZX84" s="10"/>
      <c r="ZY84" s="10"/>
      <c r="ZZ84" s="10"/>
      <c r="AAA84" s="10"/>
      <c r="AAB84" s="10"/>
      <c r="AAC84" s="10"/>
      <c r="AAD84" s="10"/>
      <c r="AAE84" s="10"/>
      <c r="AAF84" s="10"/>
      <c r="AAG84" s="10"/>
      <c r="AAH84" s="10"/>
      <c r="AAI84" s="10"/>
      <c r="AAJ84" s="10"/>
      <c r="AAK84" s="10"/>
      <c r="AAL84" s="10"/>
      <c r="AAM84" s="10"/>
      <c r="AAN84" s="10"/>
      <c r="AAO84" s="10"/>
      <c r="AAP84" s="10"/>
      <c r="AAQ84" s="10"/>
      <c r="AAR84" s="10"/>
      <c r="AAS84" s="10"/>
      <c r="AAT84" s="10"/>
      <c r="AAU84" s="10"/>
      <c r="AAV84" s="10"/>
      <c r="AAW84" s="10"/>
      <c r="AAX84" s="10"/>
      <c r="AAY84" s="10"/>
      <c r="AAZ84" s="10"/>
      <c r="ABA84" s="10"/>
      <c r="ABB84" s="10"/>
      <c r="ABC84" s="10"/>
      <c r="ABD84" s="10"/>
      <c r="ABE84" s="10"/>
      <c r="ABF84" s="10"/>
      <c r="ABG84" s="10"/>
      <c r="ABH84" s="10"/>
      <c r="ABI84" s="10"/>
      <c r="ABJ84" s="10"/>
      <c r="ABK84" s="10"/>
      <c r="ABL84" s="10"/>
      <c r="ABM84" s="10"/>
      <c r="ABN84" s="10"/>
      <c r="ABO84" s="10"/>
      <c r="ABP84" s="10"/>
      <c r="ABQ84" s="10"/>
      <c r="ABR84" s="10"/>
      <c r="ABS84" s="10"/>
      <c r="ABT84" s="10"/>
      <c r="ABU84" s="10"/>
      <c r="ABV84" s="10"/>
      <c r="ABW84" s="10"/>
      <c r="ABX84" s="10"/>
      <c r="ABY84" s="10"/>
      <c r="ABZ84" s="10"/>
      <c r="ACA84" s="10"/>
      <c r="ACB84" s="10"/>
      <c r="ACC84" s="10"/>
      <c r="ACD84" s="10"/>
      <c r="ACE84" s="10"/>
      <c r="ACF84" s="10"/>
      <c r="ACG84" s="10"/>
      <c r="ACH84" s="10"/>
      <c r="ACI84" s="10"/>
      <c r="ACJ84" s="10"/>
      <c r="ACK84" s="10"/>
      <c r="ACL84" s="10"/>
      <c r="ACM84" s="10"/>
      <c r="ACN84" s="10"/>
      <c r="ACO84" s="10"/>
      <c r="ACP84" s="10"/>
      <c r="ACQ84" s="10"/>
      <c r="ACR84" s="10"/>
      <c r="ACS84" s="10"/>
      <c r="ACT84" s="10"/>
      <c r="ACU84" s="10"/>
      <c r="ACV84" s="10"/>
      <c r="ACW84" s="10"/>
      <c r="ACX84" s="10"/>
      <c r="ACY84" s="10"/>
      <c r="ACZ84" s="10"/>
      <c r="ADA84" s="10"/>
      <c r="ADB84" s="10"/>
      <c r="ADC84" s="10"/>
      <c r="ADD84" s="10"/>
      <c r="ADE84" s="10"/>
      <c r="ADF84" s="10"/>
      <c r="ADG84" s="10"/>
      <c r="ADH84" s="10"/>
      <c r="ADI84" s="10"/>
      <c r="ADJ84" s="10"/>
      <c r="ADK84" s="10"/>
      <c r="ADL84" s="10"/>
      <c r="ADM84" s="10"/>
      <c r="ADN84" s="10"/>
      <c r="ADO84" s="10"/>
      <c r="ADP84" s="10"/>
      <c r="ADQ84" s="10"/>
      <c r="ADR84" s="10"/>
      <c r="ADS84" s="10"/>
      <c r="ADT84" s="10"/>
      <c r="ADU84" s="10"/>
      <c r="ADV84" s="10"/>
      <c r="ADW84" s="10"/>
      <c r="ADX84" s="10"/>
      <c r="ADY84" s="10"/>
      <c r="ADZ84" s="10"/>
      <c r="AEA84" s="10"/>
      <c r="AEB84" s="10"/>
      <c r="AEC84" s="10"/>
      <c r="AED84" s="10"/>
      <c r="AEE84" s="10"/>
      <c r="AEF84" s="10"/>
      <c r="AEG84" s="10"/>
      <c r="AEH84" s="10"/>
      <c r="AEI84" s="10"/>
      <c r="AEJ84" s="10"/>
      <c r="AEK84" s="10"/>
      <c r="AEL84" s="10"/>
      <c r="AEM84" s="10"/>
      <c r="AEN84" s="10"/>
      <c r="AEO84" s="10"/>
      <c r="AEP84" s="10"/>
      <c r="AEQ84" s="10"/>
      <c r="AER84" s="10"/>
      <c r="AES84" s="10"/>
      <c r="AET84" s="10"/>
      <c r="AEU84" s="10"/>
      <c r="AEV84" s="10"/>
      <c r="AEW84" s="10"/>
      <c r="AEX84" s="10"/>
      <c r="AEY84" s="10"/>
      <c r="AEZ84" s="10"/>
      <c r="AFA84" s="10"/>
      <c r="AFB84" s="10"/>
      <c r="AFC84" s="10"/>
      <c r="AFD84" s="10"/>
      <c r="AFE84" s="10"/>
      <c r="AFF84" s="10"/>
      <c r="AFG84" s="10"/>
      <c r="AFH84" s="10"/>
      <c r="AFI84" s="10"/>
      <c r="AFJ84" s="10"/>
      <c r="AFK84" s="10"/>
      <c r="AFL84" s="10"/>
      <c r="AFM84" s="10"/>
      <c r="AFN84" s="10"/>
      <c r="AFO84" s="10"/>
      <c r="AFP84" s="10"/>
      <c r="AFQ84" s="10"/>
      <c r="AFR84" s="10"/>
      <c r="AFS84" s="10"/>
      <c r="AFT84" s="10"/>
      <c r="AFU84" s="10"/>
      <c r="AFV84" s="10"/>
      <c r="AFW84" s="10"/>
      <c r="AFX84" s="10"/>
      <c r="AFY84" s="10"/>
      <c r="AFZ84" s="10"/>
      <c r="AGA84" s="10"/>
      <c r="AGB84" s="10"/>
      <c r="AGC84" s="10"/>
      <c r="AGD84" s="10"/>
      <c r="AGE84" s="10"/>
      <c r="AGF84" s="10"/>
      <c r="AGG84" s="10"/>
      <c r="AGH84" s="10"/>
      <c r="AGI84" s="10"/>
      <c r="AGJ84" s="10"/>
      <c r="AGK84" s="10"/>
      <c r="AGL84" s="10"/>
      <c r="AGM84" s="10"/>
      <c r="AGN84" s="10"/>
      <c r="AGO84" s="10"/>
      <c r="AGP84" s="10"/>
      <c r="AGQ84" s="10"/>
      <c r="AGR84" s="10"/>
      <c r="AGS84" s="10"/>
      <c r="AGT84" s="10"/>
      <c r="AGU84" s="10"/>
      <c r="AGV84" s="10"/>
      <c r="AGW84" s="10"/>
      <c r="AGX84" s="10"/>
      <c r="AGY84" s="10"/>
      <c r="AGZ84" s="10"/>
      <c r="AHA84" s="10"/>
      <c r="AHB84" s="10"/>
      <c r="AHC84" s="10"/>
      <c r="AHD84" s="10"/>
      <c r="AHE84" s="10"/>
      <c r="AHF84" s="10"/>
      <c r="AHG84" s="10"/>
      <c r="AHH84" s="10"/>
      <c r="AHI84" s="10"/>
      <c r="AHJ84" s="10"/>
      <c r="AHK84" s="10"/>
      <c r="AHL84" s="10"/>
      <c r="AHM84" s="10"/>
      <c r="AHN84" s="10"/>
      <c r="AHO84" s="10"/>
      <c r="AHP84" s="10"/>
      <c r="AHQ84" s="10"/>
      <c r="AHR84" s="10"/>
      <c r="AHS84" s="10"/>
      <c r="AHT84" s="10"/>
      <c r="AHU84" s="10"/>
      <c r="AHV84" s="10"/>
      <c r="AHW84" s="10"/>
      <c r="AHX84" s="10"/>
      <c r="AHY84" s="10"/>
      <c r="AHZ84" s="10"/>
      <c r="AIA84" s="10"/>
      <c r="AIB84" s="10"/>
      <c r="AIC84" s="10"/>
      <c r="AID84" s="10"/>
      <c r="AIE84" s="10"/>
      <c r="AIF84" s="10"/>
      <c r="AIG84" s="10"/>
      <c r="AIH84" s="10"/>
      <c r="AII84" s="10"/>
      <c r="AIJ84" s="10"/>
      <c r="AIK84" s="10"/>
      <c r="AIL84" s="10"/>
      <c r="AIM84" s="10"/>
      <c r="AIN84" s="10"/>
      <c r="AIO84" s="10"/>
      <c r="AIP84" s="10"/>
      <c r="AIQ84" s="10"/>
      <c r="AIR84" s="10"/>
      <c r="AIS84" s="10"/>
      <c r="AIT84" s="10"/>
      <c r="AIU84" s="10"/>
      <c r="AIV84" s="10"/>
      <c r="AIW84" s="10"/>
      <c r="AIX84" s="10"/>
      <c r="AIY84" s="10"/>
      <c r="AIZ84" s="10"/>
      <c r="AJA84" s="10"/>
      <c r="AJB84" s="10"/>
      <c r="AJC84" s="10"/>
      <c r="AJD84" s="10"/>
      <c r="AJE84" s="10"/>
      <c r="AJF84" s="10"/>
      <c r="AJG84" s="10"/>
      <c r="AJH84" s="10"/>
      <c r="AJI84" s="10"/>
      <c r="AJJ84" s="10"/>
      <c r="AJK84" s="10"/>
      <c r="AJL84" s="10"/>
      <c r="AJM84" s="10"/>
      <c r="AJN84" s="10"/>
      <c r="AJO84" s="10"/>
      <c r="AJP84" s="10"/>
      <c r="AJQ84" s="10"/>
      <c r="AJR84" s="10"/>
      <c r="AJS84" s="10"/>
      <c r="AJT84" s="10"/>
      <c r="AJU84" s="10"/>
      <c r="AJV84" s="10"/>
      <c r="AJW84" s="10"/>
      <c r="AJX84" s="10"/>
      <c r="AJY84" s="10"/>
      <c r="AJZ84" s="10"/>
      <c r="AKA84" s="10"/>
      <c r="AKB84" s="10"/>
      <c r="AKC84" s="10"/>
      <c r="AKD84" s="10"/>
      <c r="AKE84" s="10"/>
      <c r="AKF84" s="10"/>
      <c r="AKG84" s="10"/>
      <c r="AKH84" s="10"/>
      <c r="AKI84" s="10"/>
      <c r="AKJ84" s="10"/>
      <c r="AKK84" s="10"/>
      <c r="AKL84" s="10"/>
      <c r="AKM84" s="10"/>
      <c r="AKN84" s="10"/>
      <c r="AKO84" s="10"/>
      <c r="AKP84" s="10"/>
      <c r="AKQ84" s="10"/>
      <c r="AKR84" s="10"/>
      <c r="AKS84" s="10"/>
      <c r="AKT84" s="10"/>
      <c r="AKU84" s="10"/>
      <c r="AKV84" s="10"/>
      <c r="AKW84" s="10"/>
      <c r="AKX84" s="10"/>
      <c r="AKY84" s="10"/>
      <c r="AKZ84" s="10"/>
      <c r="ALA84" s="10"/>
      <c r="ALB84" s="10"/>
      <c r="ALC84" s="10"/>
      <c r="ALD84" s="10"/>
      <c r="ALE84" s="10"/>
      <c r="ALF84" s="10"/>
      <c r="ALG84" s="10"/>
      <c r="ALH84" s="10"/>
      <c r="ALI84" s="10"/>
      <c r="ALJ84" s="10"/>
      <c r="ALK84" s="10"/>
      <c r="ALL84" s="10"/>
      <c r="ALM84" s="10"/>
      <c r="ALN84" s="10"/>
      <c r="ALO84" s="10"/>
      <c r="ALP84" s="10"/>
      <c r="ALQ84" s="10"/>
      <c r="ALR84" s="10"/>
      <c r="ALS84" s="10"/>
      <c r="ALT84" s="10"/>
      <c r="ALU84" s="10"/>
      <c r="ALV84" s="10"/>
      <c r="ALW84" s="10"/>
      <c r="ALX84" s="10"/>
      <c r="ALY84" s="10"/>
      <c r="ALZ84" s="10"/>
      <c r="AMA84" s="10"/>
      <c r="AMB84" s="10"/>
      <c r="AMC84" s="10"/>
      <c r="AMD84" s="10"/>
      <c r="AME84" s="10"/>
      <c r="AMF84" s="10"/>
      <c r="AMG84" s="10"/>
      <c r="AMH84" s="10"/>
      <c r="AMI84" s="10"/>
      <c r="AMJ84" s="10"/>
      <c r="AMK84" s="10"/>
    </row>
    <row r="85" spans="1:1025" s="59" customFormat="1" x14ac:dyDescent="0.25">
      <c r="A85" s="11">
        <v>79</v>
      </c>
      <c r="B85" s="12">
        <v>3837</v>
      </c>
      <c r="C85" s="11">
        <f>IFERROR((VLOOKUP(B85,INSCRITOS!A:B,2,0)),"")</f>
        <v>101964</v>
      </c>
      <c r="D85" s="8" t="str">
        <f>IFERROR((VLOOKUP(B85,INSCRITOS!A:C,3,0)),"")</f>
        <v>20/39</v>
      </c>
      <c r="E85" s="12" t="str">
        <f>IFERROR((VLOOKUP(B85,INSCRITOS!A:D,4,0)),"")</f>
        <v>Nelson Mestre</v>
      </c>
      <c r="F85" s="11" t="str">
        <f>IFERROR((VLOOKUP(B85,INSCRITOS!A:F,6,0)),"")</f>
        <v>M</v>
      </c>
      <c r="G85" s="12" t="str">
        <f>IFERROR((VLOOKUP(B85,INSCRITOS!A:H,8,0)),"")</f>
        <v>Lusitano / Frusoal</v>
      </c>
      <c r="H85" s="50">
        <v>6.1585648148148153E-2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  <c r="ZE85" s="10"/>
      <c r="ZF85" s="10"/>
      <c r="ZG85" s="10"/>
      <c r="ZH85" s="10"/>
      <c r="ZI85" s="10"/>
      <c r="ZJ85" s="10"/>
      <c r="ZK85" s="10"/>
      <c r="ZL85" s="10"/>
      <c r="ZM85" s="10"/>
      <c r="ZN85" s="10"/>
      <c r="ZO85" s="10"/>
      <c r="ZP85" s="10"/>
      <c r="ZQ85" s="10"/>
      <c r="ZR85" s="10"/>
      <c r="ZS85" s="10"/>
      <c r="ZT85" s="10"/>
      <c r="ZU85" s="10"/>
      <c r="ZV85" s="10"/>
      <c r="ZW85" s="10"/>
      <c r="ZX85" s="10"/>
      <c r="ZY85" s="10"/>
      <c r="ZZ85" s="10"/>
      <c r="AAA85" s="10"/>
      <c r="AAB85" s="10"/>
      <c r="AAC85" s="10"/>
      <c r="AAD85" s="10"/>
      <c r="AAE85" s="10"/>
      <c r="AAF85" s="10"/>
      <c r="AAG85" s="10"/>
      <c r="AAH85" s="10"/>
      <c r="AAI85" s="10"/>
      <c r="AAJ85" s="10"/>
      <c r="AAK85" s="10"/>
      <c r="AAL85" s="10"/>
      <c r="AAM85" s="10"/>
      <c r="AAN85" s="10"/>
      <c r="AAO85" s="10"/>
      <c r="AAP85" s="10"/>
      <c r="AAQ85" s="10"/>
      <c r="AAR85" s="10"/>
      <c r="AAS85" s="10"/>
      <c r="AAT85" s="10"/>
      <c r="AAU85" s="10"/>
      <c r="AAV85" s="10"/>
      <c r="AAW85" s="10"/>
      <c r="AAX85" s="10"/>
      <c r="AAY85" s="10"/>
      <c r="AAZ85" s="10"/>
      <c r="ABA85" s="10"/>
      <c r="ABB85" s="10"/>
      <c r="ABC85" s="10"/>
      <c r="ABD85" s="10"/>
      <c r="ABE85" s="10"/>
      <c r="ABF85" s="10"/>
      <c r="ABG85" s="10"/>
      <c r="ABH85" s="10"/>
      <c r="ABI85" s="10"/>
      <c r="ABJ85" s="10"/>
      <c r="ABK85" s="10"/>
      <c r="ABL85" s="10"/>
      <c r="ABM85" s="10"/>
      <c r="ABN85" s="10"/>
      <c r="ABO85" s="10"/>
      <c r="ABP85" s="10"/>
      <c r="ABQ85" s="10"/>
      <c r="ABR85" s="10"/>
      <c r="ABS85" s="10"/>
      <c r="ABT85" s="10"/>
      <c r="ABU85" s="10"/>
      <c r="ABV85" s="10"/>
      <c r="ABW85" s="10"/>
      <c r="ABX85" s="10"/>
      <c r="ABY85" s="10"/>
      <c r="ABZ85" s="10"/>
      <c r="ACA85" s="10"/>
      <c r="ACB85" s="10"/>
      <c r="ACC85" s="10"/>
      <c r="ACD85" s="10"/>
      <c r="ACE85" s="10"/>
      <c r="ACF85" s="10"/>
      <c r="ACG85" s="10"/>
      <c r="ACH85" s="10"/>
      <c r="ACI85" s="10"/>
      <c r="ACJ85" s="10"/>
      <c r="ACK85" s="10"/>
      <c r="ACL85" s="10"/>
      <c r="ACM85" s="10"/>
      <c r="ACN85" s="10"/>
      <c r="ACO85" s="10"/>
      <c r="ACP85" s="10"/>
      <c r="ACQ85" s="10"/>
      <c r="ACR85" s="10"/>
      <c r="ACS85" s="10"/>
      <c r="ACT85" s="10"/>
      <c r="ACU85" s="10"/>
      <c r="ACV85" s="10"/>
      <c r="ACW85" s="10"/>
      <c r="ACX85" s="10"/>
      <c r="ACY85" s="10"/>
      <c r="ACZ85" s="10"/>
      <c r="ADA85" s="10"/>
      <c r="ADB85" s="10"/>
      <c r="ADC85" s="10"/>
      <c r="ADD85" s="10"/>
      <c r="ADE85" s="10"/>
      <c r="ADF85" s="10"/>
      <c r="ADG85" s="10"/>
      <c r="ADH85" s="10"/>
      <c r="ADI85" s="10"/>
      <c r="ADJ85" s="10"/>
      <c r="ADK85" s="10"/>
      <c r="ADL85" s="10"/>
      <c r="ADM85" s="10"/>
      <c r="ADN85" s="10"/>
      <c r="ADO85" s="10"/>
      <c r="ADP85" s="10"/>
      <c r="ADQ85" s="10"/>
      <c r="ADR85" s="10"/>
      <c r="ADS85" s="10"/>
      <c r="ADT85" s="10"/>
      <c r="ADU85" s="10"/>
      <c r="ADV85" s="10"/>
      <c r="ADW85" s="10"/>
      <c r="ADX85" s="10"/>
      <c r="ADY85" s="10"/>
      <c r="ADZ85" s="10"/>
      <c r="AEA85" s="10"/>
      <c r="AEB85" s="10"/>
      <c r="AEC85" s="10"/>
      <c r="AED85" s="10"/>
      <c r="AEE85" s="10"/>
      <c r="AEF85" s="10"/>
      <c r="AEG85" s="10"/>
      <c r="AEH85" s="10"/>
      <c r="AEI85" s="10"/>
      <c r="AEJ85" s="10"/>
      <c r="AEK85" s="10"/>
      <c r="AEL85" s="10"/>
      <c r="AEM85" s="10"/>
      <c r="AEN85" s="10"/>
      <c r="AEO85" s="10"/>
      <c r="AEP85" s="10"/>
      <c r="AEQ85" s="10"/>
      <c r="AER85" s="10"/>
      <c r="AES85" s="10"/>
      <c r="AET85" s="10"/>
      <c r="AEU85" s="10"/>
      <c r="AEV85" s="10"/>
      <c r="AEW85" s="10"/>
      <c r="AEX85" s="10"/>
      <c r="AEY85" s="10"/>
      <c r="AEZ85" s="10"/>
      <c r="AFA85" s="10"/>
      <c r="AFB85" s="10"/>
      <c r="AFC85" s="10"/>
      <c r="AFD85" s="10"/>
      <c r="AFE85" s="10"/>
      <c r="AFF85" s="10"/>
      <c r="AFG85" s="10"/>
      <c r="AFH85" s="10"/>
      <c r="AFI85" s="10"/>
      <c r="AFJ85" s="10"/>
      <c r="AFK85" s="10"/>
      <c r="AFL85" s="10"/>
      <c r="AFM85" s="10"/>
      <c r="AFN85" s="10"/>
      <c r="AFO85" s="10"/>
      <c r="AFP85" s="10"/>
      <c r="AFQ85" s="10"/>
      <c r="AFR85" s="10"/>
      <c r="AFS85" s="10"/>
      <c r="AFT85" s="10"/>
      <c r="AFU85" s="10"/>
      <c r="AFV85" s="10"/>
      <c r="AFW85" s="10"/>
      <c r="AFX85" s="10"/>
      <c r="AFY85" s="10"/>
      <c r="AFZ85" s="10"/>
      <c r="AGA85" s="10"/>
      <c r="AGB85" s="10"/>
      <c r="AGC85" s="10"/>
      <c r="AGD85" s="10"/>
      <c r="AGE85" s="10"/>
      <c r="AGF85" s="10"/>
      <c r="AGG85" s="10"/>
      <c r="AGH85" s="10"/>
      <c r="AGI85" s="10"/>
      <c r="AGJ85" s="10"/>
      <c r="AGK85" s="10"/>
      <c r="AGL85" s="10"/>
      <c r="AGM85" s="10"/>
      <c r="AGN85" s="10"/>
      <c r="AGO85" s="10"/>
      <c r="AGP85" s="10"/>
      <c r="AGQ85" s="10"/>
      <c r="AGR85" s="10"/>
      <c r="AGS85" s="10"/>
      <c r="AGT85" s="10"/>
      <c r="AGU85" s="10"/>
      <c r="AGV85" s="10"/>
      <c r="AGW85" s="10"/>
      <c r="AGX85" s="10"/>
      <c r="AGY85" s="10"/>
      <c r="AGZ85" s="10"/>
      <c r="AHA85" s="10"/>
      <c r="AHB85" s="10"/>
      <c r="AHC85" s="10"/>
      <c r="AHD85" s="10"/>
      <c r="AHE85" s="10"/>
      <c r="AHF85" s="10"/>
      <c r="AHG85" s="10"/>
      <c r="AHH85" s="10"/>
      <c r="AHI85" s="10"/>
      <c r="AHJ85" s="10"/>
      <c r="AHK85" s="10"/>
      <c r="AHL85" s="10"/>
      <c r="AHM85" s="10"/>
      <c r="AHN85" s="10"/>
      <c r="AHO85" s="10"/>
      <c r="AHP85" s="10"/>
      <c r="AHQ85" s="10"/>
      <c r="AHR85" s="10"/>
      <c r="AHS85" s="10"/>
      <c r="AHT85" s="10"/>
      <c r="AHU85" s="10"/>
      <c r="AHV85" s="10"/>
      <c r="AHW85" s="10"/>
      <c r="AHX85" s="10"/>
      <c r="AHY85" s="10"/>
      <c r="AHZ85" s="10"/>
      <c r="AIA85" s="10"/>
      <c r="AIB85" s="10"/>
      <c r="AIC85" s="10"/>
      <c r="AID85" s="10"/>
      <c r="AIE85" s="10"/>
      <c r="AIF85" s="10"/>
      <c r="AIG85" s="10"/>
      <c r="AIH85" s="10"/>
      <c r="AII85" s="10"/>
      <c r="AIJ85" s="10"/>
      <c r="AIK85" s="10"/>
      <c r="AIL85" s="10"/>
      <c r="AIM85" s="10"/>
      <c r="AIN85" s="10"/>
      <c r="AIO85" s="10"/>
      <c r="AIP85" s="10"/>
      <c r="AIQ85" s="10"/>
      <c r="AIR85" s="10"/>
      <c r="AIS85" s="10"/>
      <c r="AIT85" s="10"/>
      <c r="AIU85" s="10"/>
      <c r="AIV85" s="10"/>
      <c r="AIW85" s="10"/>
      <c r="AIX85" s="10"/>
      <c r="AIY85" s="10"/>
      <c r="AIZ85" s="10"/>
      <c r="AJA85" s="10"/>
      <c r="AJB85" s="10"/>
      <c r="AJC85" s="10"/>
      <c r="AJD85" s="10"/>
      <c r="AJE85" s="10"/>
      <c r="AJF85" s="10"/>
      <c r="AJG85" s="10"/>
      <c r="AJH85" s="10"/>
      <c r="AJI85" s="10"/>
      <c r="AJJ85" s="10"/>
      <c r="AJK85" s="10"/>
      <c r="AJL85" s="10"/>
      <c r="AJM85" s="10"/>
      <c r="AJN85" s="10"/>
      <c r="AJO85" s="10"/>
      <c r="AJP85" s="10"/>
      <c r="AJQ85" s="10"/>
      <c r="AJR85" s="10"/>
      <c r="AJS85" s="10"/>
      <c r="AJT85" s="10"/>
      <c r="AJU85" s="10"/>
      <c r="AJV85" s="10"/>
      <c r="AJW85" s="10"/>
      <c r="AJX85" s="10"/>
      <c r="AJY85" s="10"/>
      <c r="AJZ85" s="10"/>
      <c r="AKA85" s="10"/>
      <c r="AKB85" s="10"/>
      <c r="AKC85" s="10"/>
      <c r="AKD85" s="10"/>
      <c r="AKE85" s="10"/>
      <c r="AKF85" s="10"/>
      <c r="AKG85" s="10"/>
      <c r="AKH85" s="10"/>
      <c r="AKI85" s="10"/>
      <c r="AKJ85" s="10"/>
      <c r="AKK85" s="10"/>
      <c r="AKL85" s="10"/>
      <c r="AKM85" s="10"/>
      <c r="AKN85" s="10"/>
      <c r="AKO85" s="10"/>
      <c r="AKP85" s="10"/>
      <c r="AKQ85" s="10"/>
      <c r="AKR85" s="10"/>
      <c r="AKS85" s="10"/>
      <c r="AKT85" s="10"/>
      <c r="AKU85" s="10"/>
      <c r="AKV85" s="10"/>
      <c r="AKW85" s="10"/>
      <c r="AKX85" s="10"/>
      <c r="AKY85" s="10"/>
      <c r="AKZ85" s="10"/>
      <c r="ALA85" s="10"/>
      <c r="ALB85" s="10"/>
      <c r="ALC85" s="10"/>
      <c r="ALD85" s="10"/>
      <c r="ALE85" s="10"/>
      <c r="ALF85" s="10"/>
      <c r="ALG85" s="10"/>
      <c r="ALH85" s="10"/>
      <c r="ALI85" s="10"/>
      <c r="ALJ85" s="10"/>
      <c r="ALK85" s="10"/>
      <c r="ALL85" s="10"/>
      <c r="ALM85" s="10"/>
      <c r="ALN85" s="10"/>
      <c r="ALO85" s="10"/>
      <c r="ALP85" s="10"/>
      <c r="ALQ85" s="10"/>
      <c r="ALR85" s="10"/>
      <c r="ALS85" s="10"/>
      <c r="ALT85" s="10"/>
      <c r="ALU85" s="10"/>
      <c r="ALV85" s="10"/>
      <c r="ALW85" s="10"/>
      <c r="ALX85" s="10"/>
      <c r="ALY85" s="10"/>
      <c r="ALZ85" s="10"/>
      <c r="AMA85" s="10"/>
      <c r="AMB85" s="10"/>
      <c r="AMC85" s="10"/>
      <c r="AMD85" s="10"/>
      <c r="AME85" s="10"/>
      <c r="AMF85" s="10"/>
      <c r="AMG85" s="10"/>
      <c r="AMH85" s="10"/>
      <c r="AMI85" s="10"/>
      <c r="AMJ85" s="10"/>
      <c r="AMK85" s="10"/>
    </row>
    <row r="86" spans="1:1025" s="59" customFormat="1" x14ac:dyDescent="0.25">
      <c r="A86" s="11">
        <v>80</v>
      </c>
      <c r="B86" s="12">
        <v>5237</v>
      </c>
      <c r="C86" s="11">
        <f>IFERROR((VLOOKUP(B86,INSCRITOS!A:B,2,0)),"")</f>
        <v>0</v>
      </c>
      <c r="D86" s="8" t="str">
        <f>IFERROR((VLOOKUP(B86,INSCRITOS!A:C,3,0)),"")</f>
        <v>40/44</v>
      </c>
      <c r="E86" s="12" t="str">
        <f>IFERROR((VLOOKUP(B86,INSCRITOS!A:D,4,0)),"")</f>
        <v>Amelia Drumm</v>
      </c>
      <c r="F86" s="11" t="str">
        <f>IFERROR((VLOOKUP(B86,INSCRITOS!A:F,6,0)),"")</f>
        <v>F</v>
      </c>
      <c r="G86" s="12" t="str">
        <f>IFERROR((VLOOKUP(B86,INSCRITOS!A:H,8,0)),"")</f>
        <v>Irlanda</v>
      </c>
      <c r="H86" s="50">
        <v>6.1840277777777779E-2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  <c r="XL86" s="10"/>
      <c r="XM86" s="10"/>
      <c r="XN86" s="10"/>
      <c r="XO86" s="10"/>
      <c r="XP86" s="10"/>
      <c r="XQ86" s="10"/>
      <c r="XR86" s="10"/>
      <c r="XS86" s="10"/>
      <c r="XT86" s="10"/>
      <c r="XU86" s="10"/>
      <c r="XV86" s="10"/>
      <c r="XW86" s="10"/>
      <c r="XX86" s="10"/>
      <c r="XY86" s="10"/>
      <c r="XZ86" s="10"/>
      <c r="YA86" s="10"/>
      <c r="YB86" s="10"/>
      <c r="YC86" s="10"/>
      <c r="YD86" s="10"/>
      <c r="YE86" s="10"/>
      <c r="YF86" s="10"/>
      <c r="YG86" s="10"/>
      <c r="YH86" s="10"/>
      <c r="YI86" s="10"/>
      <c r="YJ86" s="10"/>
      <c r="YK86" s="10"/>
      <c r="YL86" s="10"/>
      <c r="YM86" s="10"/>
      <c r="YN86" s="10"/>
      <c r="YO86" s="10"/>
      <c r="YP86" s="10"/>
      <c r="YQ86" s="10"/>
      <c r="YR86" s="10"/>
      <c r="YS86" s="10"/>
      <c r="YT86" s="10"/>
      <c r="YU86" s="10"/>
      <c r="YV86" s="10"/>
      <c r="YW86" s="10"/>
      <c r="YX86" s="10"/>
      <c r="YY86" s="10"/>
      <c r="YZ86" s="10"/>
      <c r="ZA86" s="10"/>
      <c r="ZB86" s="10"/>
      <c r="ZC86" s="10"/>
      <c r="ZD86" s="10"/>
      <c r="ZE86" s="10"/>
      <c r="ZF86" s="10"/>
      <c r="ZG86" s="10"/>
      <c r="ZH86" s="10"/>
      <c r="ZI86" s="10"/>
      <c r="ZJ86" s="10"/>
      <c r="ZK86" s="10"/>
      <c r="ZL86" s="10"/>
      <c r="ZM86" s="10"/>
      <c r="ZN86" s="10"/>
      <c r="ZO86" s="10"/>
      <c r="ZP86" s="10"/>
      <c r="ZQ86" s="10"/>
      <c r="ZR86" s="10"/>
      <c r="ZS86" s="10"/>
      <c r="ZT86" s="10"/>
      <c r="ZU86" s="10"/>
      <c r="ZV86" s="10"/>
      <c r="ZW86" s="10"/>
      <c r="ZX86" s="10"/>
      <c r="ZY86" s="10"/>
      <c r="ZZ86" s="10"/>
      <c r="AAA86" s="10"/>
      <c r="AAB86" s="10"/>
      <c r="AAC86" s="10"/>
      <c r="AAD86" s="10"/>
      <c r="AAE86" s="10"/>
      <c r="AAF86" s="10"/>
      <c r="AAG86" s="10"/>
      <c r="AAH86" s="10"/>
      <c r="AAI86" s="10"/>
      <c r="AAJ86" s="10"/>
      <c r="AAK86" s="10"/>
      <c r="AAL86" s="10"/>
      <c r="AAM86" s="10"/>
      <c r="AAN86" s="10"/>
      <c r="AAO86" s="10"/>
      <c r="AAP86" s="10"/>
      <c r="AAQ86" s="10"/>
      <c r="AAR86" s="10"/>
      <c r="AAS86" s="10"/>
      <c r="AAT86" s="10"/>
      <c r="AAU86" s="10"/>
      <c r="AAV86" s="10"/>
      <c r="AAW86" s="10"/>
      <c r="AAX86" s="10"/>
      <c r="AAY86" s="10"/>
      <c r="AAZ86" s="10"/>
      <c r="ABA86" s="10"/>
      <c r="ABB86" s="10"/>
      <c r="ABC86" s="10"/>
      <c r="ABD86" s="10"/>
      <c r="ABE86" s="10"/>
      <c r="ABF86" s="10"/>
      <c r="ABG86" s="10"/>
      <c r="ABH86" s="10"/>
      <c r="ABI86" s="10"/>
      <c r="ABJ86" s="10"/>
      <c r="ABK86" s="10"/>
      <c r="ABL86" s="10"/>
      <c r="ABM86" s="10"/>
      <c r="ABN86" s="10"/>
      <c r="ABO86" s="10"/>
      <c r="ABP86" s="10"/>
      <c r="ABQ86" s="10"/>
      <c r="ABR86" s="10"/>
      <c r="ABS86" s="10"/>
      <c r="ABT86" s="10"/>
      <c r="ABU86" s="10"/>
      <c r="ABV86" s="10"/>
      <c r="ABW86" s="10"/>
      <c r="ABX86" s="10"/>
      <c r="ABY86" s="10"/>
      <c r="ABZ86" s="10"/>
      <c r="ACA86" s="10"/>
      <c r="ACB86" s="10"/>
      <c r="ACC86" s="10"/>
      <c r="ACD86" s="10"/>
      <c r="ACE86" s="10"/>
      <c r="ACF86" s="10"/>
      <c r="ACG86" s="10"/>
      <c r="ACH86" s="10"/>
      <c r="ACI86" s="10"/>
      <c r="ACJ86" s="10"/>
      <c r="ACK86" s="10"/>
      <c r="ACL86" s="10"/>
      <c r="ACM86" s="10"/>
      <c r="ACN86" s="10"/>
      <c r="ACO86" s="10"/>
      <c r="ACP86" s="10"/>
      <c r="ACQ86" s="10"/>
      <c r="ACR86" s="10"/>
      <c r="ACS86" s="10"/>
      <c r="ACT86" s="10"/>
      <c r="ACU86" s="10"/>
      <c r="ACV86" s="10"/>
      <c r="ACW86" s="10"/>
      <c r="ACX86" s="10"/>
      <c r="ACY86" s="10"/>
      <c r="ACZ86" s="10"/>
      <c r="ADA86" s="10"/>
      <c r="ADB86" s="10"/>
      <c r="ADC86" s="10"/>
      <c r="ADD86" s="10"/>
      <c r="ADE86" s="10"/>
      <c r="ADF86" s="10"/>
      <c r="ADG86" s="10"/>
      <c r="ADH86" s="10"/>
      <c r="ADI86" s="10"/>
      <c r="ADJ86" s="10"/>
      <c r="ADK86" s="10"/>
      <c r="ADL86" s="10"/>
      <c r="ADM86" s="10"/>
      <c r="ADN86" s="10"/>
      <c r="ADO86" s="10"/>
      <c r="ADP86" s="10"/>
      <c r="ADQ86" s="10"/>
      <c r="ADR86" s="10"/>
      <c r="ADS86" s="10"/>
      <c r="ADT86" s="10"/>
      <c r="ADU86" s="10"/>
      <c r="ADV86" s="10"/>
      <c r="ADW86" s="10"/>
      <c r="ADX86" s="10"/>
      <c r="ADY86" s="10"/>
      <c r="ADZ86" s="10"/>
      <c r="AEA86" s="10"/>
      <c r="AEB86" s="10"/>
      <c r="AEC86" s="10"/>
      <c r="AED86" s="10"/>
      <c r="AEE86" s="10"/>
      <c r="AEF86" s="10"/>
      <c r="AEG86" s="10"/>
      <c r="AEH86" s="10"/>
      <c r="AEI86" s="10"/>
      <c r="AEJ86" s="10"/>
      <c r="AEK86" s="10"/>
      <c r="AEL86" s="10"/>
      <c r="AEM86" s="10"/>
      <c r="AEN86" s="10"/>
      <c r="AEO86" s="10"/>
      <c r="AEP86" s="10"/>
      <c r="AEQ86" s="10"/>
      <c r="AER86" s="10"/>
      <c r="AES86" s="10"/>
      <c r="AET86" s="10"/>
      <c r="AEU86" s="10"/>
      <c r="AEV86" s="10"/>
      <c r="AEW86" s="10"/>
      <c r="AEX86" s="10"/>
      <c r="AEY86" s="10"/>
      <c r="AEZ86" s="10"/>
      <c r="AFA86" s="10"/>
      <c r="AFB86" s="10"/>
      <c r="AFC86" s="10"/>
      <c r="AFD86" s="10"/>
      <c r="AFE86" s="10"/>
      <c r="AFF86" s="10"/>
      <c r="AFG86" s="10"/>
      <c r="AFH86" s="10"/>
      <c r="AFI86" s="10"/>
      <c r="AFJ86" s="10"/>
      <c r="AFK86" s="10"/>
      <c r="AFL86" s="10"/>
      <c r="AFM86" s="10"/>
      <c r="AFN86" s="10"/>
      <c r="AFO86" s="10"/>
      <c r="AFP86" s="10"/>
      <c r="AFQ86" s="10"/>
      <c r="AFR86" s="10"/>
      <c r="AFS86" s="10"/>
      <c r="AFT86" s="10"/>
      <c r="AFU86" s="10"/>
      <c r="AFV86" s="10"/>
      <c r="AFW86" s="10"/>
      <c r="AFX86" s="10"/>
      <c r="AFY86" s="10"/>
      <c r="AFZ86" s="10"/>
      <c r="AGA86" s="10"/>
      <c r="AGB86" s="10"/>
      <c r="AGC86" s="10"/>
      <c r="AGD86" s="10"/>
      <c r="AGE86" s="10"/>
      <c r="AGF86" s="10"/>
      <c r="AGG86" s="10"/>
      <c r="AGH86" s="10"/>
      <c r="AGI86" s="10"/>
      <c r="AGJ86" s="10"/>
      <c r="AGK86" s="10"/>
      <c r="AGL86" s="10"/>
      <c r="AGM86" s="10"/>
      <c r="AGN86" s="10"/>
      <c r="AGO86" s="10"/>
      <c r="AGP86" s="10"/>
      <c r="AGQ86" s="10"/>
      <c r="AGR86" s="10"/>
      <c r="AGS86" s="10"/>
      <c r="AGT86" s="10"/>
      <c r="AGU86" s="10"/>
      <c r="AGV86" s="10"/>
      <c r="AGW86" s="10"/>
      <c r="AGX86" s="10"/>
      <c r="AGY86" s="10"/>
      <c r="AGZ86" s="10"/>
      <c r="AHA86" s="10"/>
      <c r="AHB86" s="10"/>
      <c r="AHC86" s="10"/>
      <c r="AHD86" s="10"/>
      <c r="AHE86" s="10"/>
      <c r="AHF86" s="10"/>
      <c r="AHG86" s="10"/>
      <c r="AHH86" s="10"/>
      <c r="AHI86" s="10"/>
      <c r="AHJ86" s="10"/>
      <c r="AHK86" s="10"/>
      <c r="AHL86" s="10"/>
      <c r="AHM86" s="10"/>
      <c r="AHN86" s="10"/>
      <c r="AHO86" s="10"/>
      <c r="AHP86" s="10"/>
      <c r="AHQ86" s="10"/>
      <c r="AHR86" s="10"/>
      <c r="AHS86" s="10"/>
      <c r="AHT86" s="10"/>
      <c r="AHU86" s="10"/>
      <c r="AHV86" s="10"/>
      <c r="AHW86" s="10"/>
      <c r="AHX86" s="10"/>
      <c r="AHY86" s="10"/>
      <c r="AHZ86" s="10"/>
      <c r="AIA86" s="10"/>
      <c r="AIB86" s="10"/>
      <c r="AIC86" s="10"/>
      <c r="AID86" s="10"/>
      <c r="AIE86" s="10"/>
      <c r="AIF86" s="10"/>
      <c r="AIG86" s="10"/>
      <c r="AIH86" s="10"/>
      <c r="AII86" s="10"/>
      <c r="AIJ86" s="10"/>
      <c r="AIK86" s="10"/>
      <c r="AIL86" s="10"/>
      <c r="AIM86" s="10"/>
      <c r="AIN86" s="10"/>
      <c r="AIO86" s="10"/>
      <c r="AIP86" s="10"/>
      <c r="AIQ86" s="10"/>
      <c r="AIR86" s="10"/>
      <c r="AIS86" s="10"/>
      <c r="AIT86" s="10"/>
      <c r="AIU86" s="10"/>
      <c r="AIV86" s="10"/>
      <c r="AIW86" s="10"/>
      <c r="AIX86" s="10"/>
      <c r="AIY86" s="10"/>
      <c r="AIZ86" s="10"/>
      <c r="AJA86" s="10"/>
      <c r="AJB86" s="10"/>
      <c r="AJC86" s="10"/>
      <c r="AJD86" s="10"/>
      <c r="AJE86" s="10"/>
      <c r="AJF86" s="10"/>
      <c r="AJG86" s="10"/>
      <c r="AJH86" s="10"/>
      <c r="AJI86" s="10"/>
      <c r="AJJ86" s="10"/>
      <c r="AJK86" s="10"/>
      <c r="AJL86" s="10"/>
      <c r="AJM86" s="10"/>
      <c r="AJN86" s="10"/>
      <c r="AJO86" s="10"/>
      <c r="AJP86" s="10"/>
      <c r="AJQ86" s="10"/>
      <c r="AJR86" s="10"/>
      <c r="AJS86" s="10"/>
      <c r="AJT86" s="10"/>
      <c r="AJU86" s="10"/>
      <c r="AJV86" s="10"/>
      <c r="AJW86" s="10"/>
      <c r="AJX86" s="10"/>
      <c r="AJY86" s="10"/>
      <c r="AJZ86" s="10"/>
      <c r="AKA86" s="10"/>
      <c r="AKB86" s="10"/>
      <c r="AKC86" s="10"/>
      <c r="AKD86" s="10"/>
      <c r="AKE86" s="10"/>
      <c r="AKF86" s="10"/>
      <c r="AKG86" s="10"/>
      <c r="AKH86" s="10"/>
      <c r="AKI86" s="10"/>
      <c r="AKJ86" s="10"/>
      <c r="AKK86" s="10"/>
      <c r="AKL86" s="10"/>
      <c r="AKM86" s="10"/>
      <c r="AKN86" s="10"/>
      <c r="AKO86" s="10"/>
      <c r="AKP86" s="10"/>
      <c r="AKQ86" s="10"/>
      <c r="AKR86" s="10"/>
      <c r="AKS86" s="10"/>
      <c r="AKT86" s="10"/>
      <c r="AKU86" s="10"/>
      <c r="AKV86" s="10"/>
      <c r="AKW86" s="10"/>
      <c r="AKX86" s="10"/>
      <c r="AKY86" s="10"/>
      <c r="AKZ86" s="10"/>
      <c r="ALA86" s="10"/>
      <c r="ALB86" s="10"/>
      <c r="ALC86" s="10"/>
      <c r="ALD86" s="10"/>
      <c r="ALE86" s="10"/>
      <c r="ALF86" s="10"/>
      <c r="ALG86" s="10"/>
      <c r="ALH86" s="10"/>
      <c r="ALI86" s="10"/>
      <c r="ALJ86" s="10"/>
      <c r="ALK86" s="10"/>
      <c r="ALL86" s="10"/>
      <c r="ALM86" s="10"/>
      <c r="ALN86" s="10"/>
      <c r="ALO86" s="10"/>
      <c r="ALP86" s="10"/>
      <c r="ALQ86" s="10"/>
      <c r="ALR86" s="10"/>
      <c r="ALS86" s="10"/>
      <c r="ALT86" s="10"/>
      <c r="ALU86" s="10"/>
      <c r="ALV86" s="10"/>
      <c r="ALW86" s="10"/>
      <c r="ALX86" s="10"/>
      <c r="ALY86" s="10"/>
      <c r="ALZ86" s="10"/>
      <c r="AMA86" s="10"/>
      <c r="AMB86" s="10"/>
      <c r="AMC86" s="10"/>
      <c r="AMD86" s="10"/>
      <c r="AME86" s="10"/>
      <c r="AMF86" s="10"/>
      <c r="AMG86" s="10"/>
      <c r="AMH86" s="10"/>
      <c r="AMI86" s="10"/>
      <c r="AMJ86" s="10"/>
      <c r="AMK86" s="10"/>
    </row>
    <row r="87" spans="1:1025" s="59" customFormat="1" x14ac:dyDescent="0.25">
      <c r="A87" s="11">
        <v>81</v>
      </c>
      <c r="B87" s="12">
        <v>4603</v>
      </c>
      <c r="C87" s="11">
        <f>IFERROR((VLOOKUP(B87,INSCRITOS!A:B,2,0)),"")</f>
        <v>105611</v>
      </c>
      <c r="D87" s="8" t="str">
        <f>IFERROR((VLOOKUP(B87,INSCRITOS!A:C,3,0)),"")</f>
        <v>45/49</v>
      </c>
      <c r="E87" s="12" t="str">
        <f>IFERROR((VLOOKUP(B87,INSCRITOS!A:D,4,0)),"")</f>
        <v>Isabel Augusto</v>
      </c>
      <c r="F87" s="11" t="str">
        <f>IFERROR((VLOOKUP(B87,INSCRITOS!A:F,6,0)),"")</f>
        <v>F</v>
      </c>
      <c r="G87" s="12" t="str">
        <f>IFERROR((VLOOKUP(B87,INSCRITOS!A:H,8,0)),"")</f>
        <v>Individual</v>
      </c>
      <c r="H87" s="50">
        <v>6.5127314814814818E-2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  <c r="XL87" s="10"/>
      <c r="XM87" s="10"/>
      <c r="XN87" s="10"/>
      <c r="XO87" s="10"/>
      <c r="XP87" s="10"/>
      <c r="XQ87" s="10"/>
      <c r="XR87" s="10"/>
      <c r="XS87" s="10"/>
      <c r="XT87" s="10"/>
      <c r="XU87" s="10"/>
      <c r="XV87" s="10"/>
      <c r="XW87" s="10"/>
      <c r="XX87" s="10"/>
      <c r="XY87" s="10"/>
      <c r="XZ87" s="10"/>
      <c r="YA87" s="10"/>
      <c r="YB87" s="10"/>
      <c r="YC87" s="10"/>
      <c r="YD87" s="10"/>
      <c r="YE87" s="10"/>
      <c r="YF87" s="10"/>
      <c r="YG87" s="10"/>
      <c r="YH87" s="10"/>
      <c r="YI87" s="10"/>
      <c r="YJ87" s="10"/>
      <c r="YK87" s="10"/>
      <c r="YL87" s="10"/>
      <c r="YM87" s="10"/>
      <c r="YN87" s="10"/>
      <c r="YO87" s="10"/>
      <c r="YP87" s="10"/>
      <c r="YQ87" s="10"/>
      <c r="YR87" s="10"/>
      <c r="YS87" s="10"/>
      <c r="YT87" s="10"/>
      <c r="YU87" s="10"/>
      <c r="YV87" s="10"/>
      <c r="YW87" s="10"/>
      <c r="YX87" s="10"/>
      <c r="YY87" s="10"/>
      <c r="YZ87" s="10"/>
      <c r="ZA87" s="10"/>
      <c r="ZB87" s="10"/>
      <c r="ZC87" s="10"/>
      <c r="ZD87" s="10"/>
      <c r="ZE87" s="10"/>
      <c r="ZF87" s="10"/>
      <c r="ZG87" s="10"/>
      <c r="ZH87" s="10"/>
      <c r="ZI87" s="10"/>
      <c r="ZJ87" s="10"/>
      <c r="ZK87" s="10"/>
      <c r="ZL87" s="10"/>
      <c r="ZM87" s="10"/>
      <c r="ZN87" s="10"/>
      <c r="ZO87" s="10"/>
      <c r="ZP87" s="10"/>
      <c r="ZQ87" s="10"/>
      <c r="ZR87" s="10"/>
      <c r="ZS87" s="10"/>
      <c r="ZT87" s="10"/>
      <c r="ZU87" s="10"/>
      <c r="ZV87" s="10"/>
      <c r="ZW87" s="10"/>
      <c r="ZX87" s="10"/>
      <c r="ZY87" s="10"/>
      <c r="ZZ87" s="10"/>
      <c r="AAA87" s="10"/>
      <c r="AAB87" s="10"/>
      <c r="AAC87" s="10"/>
      <c r="AAD87" s="10"/>
      <c r="AAE87" s="10"/>
      <c r="AAF87" s="10"/>
      <c r="AAG87" s="10"/>
      <c r="AAH87" s="10"/>
      <c r="AAI87" s="10"/>
      <c r="AAJ87" s="10"/>
      <c r="AAK87" s="10"/>
      <c r="AAL87" s="10"/>
      <c r="AAM87" s="10"/>
      <c r="AAN87" s="10"/>
      <c r="AAO87" s="10"/>
      <c r="AAP87" s="10"/>
      <c r="AAQ87" s="10"/>
      <c r="AAR87" s="10"/>
      <c r="AAS87" s="10"/>
      <c r="AAT87" s="10"/>
      <c r="AAU87" s="10"/>
      <c r="AAV87" s="10"/>
      <c r="AAW87" s="10"/>
      <c r="AAX87" s="10"/>
      <c r="AAY87" s="10"/>
      <c r="AAZ87" s="10"/>
      <c r="ABA87" s="10"/>
      <c r="ABB87" s="10"/>
      <c r="ABC87" s="10"/>
      <c r="ABD87" s="10"/>
      <c r="ABE87" s="10"/>
      <c r="ABF87" s="10"/>
      <c r="ABG87" s="10"/>
      <c r="ABH87" s="10"/>
      <c r="ABI87" s="10"/>
      <c r="ABJ87" s="10"/>
      <c r="ABK87" s="10"/>
      <c r="ABL87" s="10"/>
      <c r="ABM87" s="10"/>
      <c r="ABN87" s="10"/>
      <c r="ABO87" s="10"/>
      <c r="ABP87" s="10"/>
      <c r="ABQ87" s="10"/>
      <c r="ABR87" s="10"/>
      <c r="ABS87" s="10"/>
      <c r="ABT87" s="10"/>
      <c r="ABU87" s="10"/>
      <c r="ABV87" s="10"/>
      <c r="ABW87" s="10"/>
      <c r="ABX87" s="10"/>
      <c r="ABY87" s="10"/>
      <c r="ABZ87" s="10"/>
      <c r="ACA87" s="10"/>
      <c r="ACB87" s="10"/>
      <c r="ACC87" s="10"/>
      <c r="ACD87" s="10"/>
      <c r="ACE87" s="10"/>
      <c r="ACF87" s="10"/>
      <c r="ACG87" s="10"/>
      <c r="ACH87" s="10"/>
      <c r="ACI87" s="10"/>
      <c r="ACJ87" s="10"/>
      <c r="ACK87" s="10"/>
      <c r="ACL87" s="10"/>
      <c r="ACM87" s="10"/>
      <c r="ACN87" s="10"/>
      <c r="ACO87" s="10"/>
      <c r="ACP87" s="10"/>
      <c r="ACQ87" s="10"/>
      <c r="ACR87" s="10"/>
      <c r="ACS87" s="10"/>
      <c r="ACT87" s="10"/>
      <c r="ACU87" s="10"/>
      <c r="ACV87" s="10"/>
      <c r="ACW87" s="10"/>
      <c r="ACX87" s="10"/>
      <c r="ACY87" s="10"/>
      <c r="ACZ87" s="10"/>
      <c r="ADA87" s="10"/>
      <c r="ADB87" s="10"/>
      <c r="ADC87" s="10"/>
      <c r="ADD87" s="10"/>
      <c r="ADE87" s="10"/>
      <c r="ADF87" s="10"/>
      <c r="ADG87" s="10"/>
      <c r="ADH87" s="10"/>
      <c r="ADI87" s="10"/>
      <c r="ADJ87" s="10"/>
      <c r="ADK87" s="10"/>
      <c r="ADL87" s="10"/>
      <c r="ADM87" s="10"/>
      <c r="ADN87" s="10"/>
      <c r="ADO87" s="10"/>
      <c r="ADP87" s="10"/>
      <c r="ADQ87" s="10"/>
      <c r="ADR87" s="10"/>
      <c r="ADS87" s="10"/>
      <c r="ADT87" s="10"/>
      <c r="ADU87" s="10"/>
      <c r="ADV87" s="10"/>
      <c r="ADW87" s="10"/>
      <c r="ADX87" s="10"/>
      <c r="ADY87" s="10"/>
      <c r="ADZ87" s="10"/>
      <c r="AEA87" s="10"/>
      <c r="AEB87" s="10"/>
      <c r="AEC87" s="10"/>
      <c r="AED87" s="10"/>
      <c r="AEE87" s="10"/>
      <c r="AEF87" s="10"/>
      <c r="AEG87" s="10"/>
      <c r="AEH87" s="10"/>
      <c r="AEI87" s="10"/>
      <c r="AEJ87" s="10"/>
      <c r="AEK87" s="10"/>
      <c r="AEL87" s="10"/>
      <c r="AEM87" s="10"/>
      <c r="AEN87" s="10"/>
      <c r="AEO87" s="10"/>
      <c r="AEP87" s="10"/>
      <c r="AEQ87" s="10"/>
      <c r="AER87" s="10"/>
      <c r="AES87" s="10"/>
      <c r="AET87" s="10"/>
      <c r="AEU87" s="10"/>
      <c r="AEV87" s="10"/>
      <c r="AEW87" s="10"/>
      <c r="AEX87" s="10"/>
      <c r="AEY87" s="10"/>
      <c r="AEZ87" s="10"/>
      <c r="AFA87" s="10"/>
      <c r="AFB87" s="10"/>
      <c r="AFC87" s="10"/>
      <c r="AFD87" s="10"/>
      <c r="AFE87" s="10"/>
      <c r="AFF87" s="10"/>
      <c r="AFG87" s="10"/>
      <c r="AFH87" s="10"/>
      <c r="AFI87" s="10"/>
      <c r="AFJ87" s="10"/>
      <c r="AFK87" s="10"/>
      <c r="AFL87" s="10"/>
      <c r="AFM87" s="10"/>
      <c r="AFN87" s="10"/>
      <c r="AFO87" s="10"/>
      <c r="AFP87" s="10"/>
      <c r="AFQ87" s="10"/>
      <c r="AFR87" s="10"/>
      <c r="AFS87" s="10"/>
      <c r="AFT87" s="10"/>
      <c r="AFU87" s="10"/>
      <c r="AFV87" s="10"/>
      <c r="AFW87" s="10"/>
      <c r="AFX87" s="10"/>
      <c r="AFY87" s="10"/>
      <c r="AFZ87" s="10"/>
      <c r="AGA87" s="10"/>
      <c r="AGB87" s="10"/>
      <c r="AGC87" s="10"/>
      <c r="AGD87" s="10"/>
      <c r="AGE87" s="10"/>
      <c r="AGF87" s="10"/>
      <c r="AGG87" s="10"/>
      <c r="AGH87" s="10"/>
      <c r="AGI87" s="10"/>
      <c r="AGJ87" s="10"/>
      <c r="AGK87" s="10"/>
      <c r="AGL87" s="10"/>
      <c r="AGM87" s="10"/>
      <c r="AGN87" s="10"/>
      <c r="AGO87" s="10"/>
      <c r="AGP87" s="10"/>
      <c r="AGQ87" s="10"/>
      <c r="AGR87" s="10"/>
      <c r="AGS87" s="10"/>
      <c r="AGT87" s="10"/>
      <c r="AGU87" s="10"/>
      <c r="AGV87" s="10"/>
      <c r="AGW87" s="10"/>
      <c r="AGX87" s="10"/>
      <c r="AGY87" s="10"/>
      <c r="AGZ87" s="10"/>
      <c r="AHA87" s="10"/>
      <c r="AHB87" s="10"/>
      <c r="AHC87" s="10"/>
      <c r="AHD87" s="10"/>
      <c r="AHE87" s="10"/>
      <c r="AHF87" s="10"/>
      <c r="AHG87" s="10"/>
      <c r="AHH87" s="10"/>
      <c r="AHI87" s="10"/>
      <c r="AHJ87" s="10"/>
      <c r="AHK87" s="10"/>
      <c r="AHL87" s="10"/>
      <c r="AHM87" s="10"/>
      <c r="AHN87" s="10"/>
      <c r="AHO87" s="10"/>
      <c r="AHP87" s="10"/>
      <c r="AHQ87" s="10"/>
      <c r="AHR87" s="10"/>
      <c r="AHS87" s="10"/>
      <c r="AHT87" s="10"/>
      <c r="AHU87" s="10"/>
      <c r="AHV87" s="10"/>
      <c r="AHW87" s="10"/>
      <c r="AHX87" s="10"/>
      <c r="AHY87" s="10"/>
      <c r="AHZ87" s="10"/>
      <c r="AIA87" s="10"/>
      <c r="AIB87" s="10"/>
      <c r="AIC87" s="10"/>
      <c r="AID87" s="10"/>
      <c r="AIE87" s="10"/>
      <c r="AIF87" s="10"/>
      <c r="AIG87" s="10"/>
      <c r="AIH87" s="10"/>
      <c r="AII87" s="10"/>
      <c r="AIJ87" s="10"/>
      <c r="AIK87" s="10"/>
      <c r="AIL87" s="10"/>
      <c r="AIM87" s="10"/>
      <c r="AIN87" s="10"/>
      <c r="AIO87" s="10"/>
      <c r="AIP87" s="10"/>
      <c r="AIQ87" s="10"/>
      <c r="AIR87" s="10"/>
      <c r="AIS87" s="10"/>
      <c r="AIT87" s="10"/>
      <c r="AIU87" s="10"/>
      <c r="AIV87" s="10"/>
      <c r="AIW87" s="10"/>
      <c r="AIX87" s="10"/>
      <c r="AIY87" s="10"/>
      <c r="AIZ87" s="10"/>
      <c r="AJA87" s="10"/>
      <c r="AJB87" s="10"/>
      <c r="AJC87" s="10"/>
      <c r="AJD87" s="10"/>
      <c r="AJE87" s="10"/>
      <c r="AJF87" s="10"/>
      <c r="AJG87" s="10"/>
      <c r="AJH87" s="10"/>
      <c r="AJI87" s="10"/>
      <c r="AJJ87" s="10"/>
      <c r="AJK87" s="10"/>
      <c r="AJL87" s="10"/>
      <c r="AJM87" s="10"/>
      <c r="AJN87" s="10"/>
      <c r="AJO87" s="10"/>
      <c r="AJP87" s="10"/>
      <c r="AJQ87" s="10"/>
      <c r="AJR87" s="10"/>
      <c r="AJS87" s="10"/>
      <c r="AJT87" s="10"/>
      <c r="AJU87" s="10"/>
      <c r="AJV87" s="10"/>
      <c r="AJW87" s="10"/>
      <c r="AJX87" s="10"/>
      <c r="AJY87" s="10"/>
      <c r="AJZ87" s="10"/>
      <c r="AKA87" s="10"/>
      <c r="AKB87" s="10"/>
      <c r="AKC87" s="10"/>
      <c r="AKD87" s="10"/>
      <c r="AKE87" s="10"/>
      <c r="AKF87" s="10"/>
      <c r="AKG87" s="10"/>
      <c r="AKH87" s="10"/>
      <c r="AKI87" s="10"/>
      <c r="AKJ87" s="10"/>
      <c r="AKK87" s="10"/>
      <c r="AKL87" s="10"/>
      <c r="AKM87" s="10"/>
      <c r="AKN87" s="10"/>
      <c r="AKO87" s="10"/>
      <c r="AKP87" s="10"/>
      <c r="AKQ87" s="10"/>
      <c r="AKR87" s="10"/>
      <c r="AKS87" s="10"/>
      <c r="AKT87" s="10"/>
      <c r="AKU87" s="10"/>
      <c r="AKV87" s="10"/>
      <c r="AKW87" s="10"/>
      <c r="AKX87" s="10"/>
      <c r="AKY87" s="10"/>
      <c r="AKZ87" s="10"/>
      <c r="ALA87" s="10"/>
      <c r="ALB87" s="10"/>
      <c r="ALC87" s="10"/>
      <c r="ALD87" s="10"/>
      <c r="ALE87" s="10"/>
      <c r="ALF87" s="10"/>
      <c r="ALG87" s="10"/>
      <c r="ALH87" s="10"/>
      <c r="ALI87" s="10"/>
      <c r="ALJ87" s="10"/>
      <c r="ALK87" s="10"/>
      <c r="ALL87" s="10"/>
      <c r="ALM87" s="10"/>
      <c r="ALN87" s="10"/>
      <c r="ALO87" s="10"/>
      <c r="ALP87" s="10"/>
      <c r="ALQ87" s="10"/>
      <c r="ALR87" s="10"/>
      <c r="ALS87" s="10"/>
      <c r="ALT87" s="10"/>
      <c r="ALU87" s="10"/>
      <c r="ALV87" s="10"/>
      <c r="ALW87" s="10"/>
      <c r="ALX87" s="10"/>
      <c r="ALY87" s="10"/>
      <c r="ALZ87" s="10"/>
      <c r="AMA87" s="10"/>
      <c r="AMB87" s="10"/>
      <c r="AMC87" s="10"/>
      <c r="AMD87" s="10"/>
      <c r="AME87" s="10"/>
      <c r="AMF87" s="10"/>
      <c r="AMG87" s="10"/>
      <c r="AMH87" s="10"/>
      <c r="AMI87" s="10"/>
      <c r="AMJ87" s="10"/>
      <c r="AMK87" s="10"/>
    </row>
    <row r="88" spans="1:1025" s="59" customFormat="1" x14ac:dyDescent="0.25">
      <c r="A88" s="11">
        <v>82</v>
      </c>
      <c r="B88" s="12">
        <v>5223</v>
      </c>
      <c r="C88" s="11">
        <f>IFERROR((VLOOKUP(B88,INSCRITOS!A:B,2,0)),"")</f>
        <v>105626</v>
      </c>
      <c r="D88" s="8" t="str">
        <f>IFERROR((VLOOKUP(B88,INSCRITOS!A:C,3,0)),"")</f>
        <v>45/49</v>
      </c>
      <c r="E88" s="12" t="str">
        <f>IFERROR((VLOOKUP(B88,INSCRITOS!A:D,4,0)),"")</f>
        <v>Samantha Miller</v>
      </c>
      <c r="F88" s="11" t="str">
        <f>IFERROR((VLOOKUP(B88,INSCRITOS!A:F,6,0)),"")</f>
        <v>F</v>
      </c>
      <c r="G88" s="12" t="str">
        <f>IFERROR((VLOOKUP(B88,INSCRITOS!A:H,8,0)),"")</f>
        <v>Louletano</v>
      </c>
      <c r="H88" s="50">
        <v>6.548611111111112E-2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  <c r="XL88" s="10"/>
      <c r="XM88" s="10"/>
      <c r="XN88" s="10"/>
      <c r="XO88" s="10"/>
      <c r="XP88" s="10"/>
      <c r="XQ88" s="10"/>
      <c r="XR88" s="10"/>
      <c r="XS88" s="10"/>
      <c r="XT88" s="10"/>
      <c r="XU88" s="10"/>
      <c r="XV88" s="10"/>
      <c r="XW88" s="10"/>
      <c r="XX88" s="10"/>
      <c r="XY88" s="10"/>
      <c r="XZ88" s="10"/>
      <c r="YA88" s="10"/>
      <c r="YB88" s="10"/>
      <c r="YC88" s="10"/>
      <c r="YD88" s="10"/>
      <c r="YE88" s="10"/>
      <c r="YF88" s="10"/>
      <c r="YG88" s="10"/>
      <c r="YH88" s="10"/>
      <c r="YI88" s="10"/>
      <c r="YJ88" s="10"/>
      <c r="YK88" s="10"/>
      <c r="YL88" s="10"/>
      <c r="YM88" s="10"/>
      <c r="YN88" s="10"/>
      <c r="YO88" s="10"/>
      <c r="YP88" s="10"/>
      <c r="YQ88" s="10"/>
      <c r="YR88" s="10"/>
      <c r="YS88" s="10"/>
      <c r="YT88" s="10"/>
      <c r="YU88" s="10"/>
      <c r="YV88" s="10"/>
      <c r="YW88" s="10"/>
      <c r="YX88" s="10"/>
      <c r="YY88" s="10"/>
      <c r="YZ88" s="10"/>
      <c r="ZA88" s="10"/>
      <c r="ZB88" s="10"/>
      <c r="ZC88" s="10"/>
      <c r="ZD88" s="10"/>
      <c r="ZE88" s="10"/>
      <c r="ZF88" s="10"/>
      <c r="ZG88" s="10"/>
      <c r="ZH88" s="10"/>
      <c r="ZI88" s="10"/>
      <c r="ZJ88" s="10"/>
      <c r="ZK88" s="10"/>
      <c r="ZL88" s="10"/>
      <c r="ZM88" s="10"/>
      <c r="ZN88" s="10"/>
      <c r="ZO88" s="10"/>
      <c r="ZP88" s="10"/>
      <c r="ZQ88" s="10"/>
      <c r="ZR88" s="10"/>
      <c r="ZS88" s="10"/>
      <c r="ZT88" s="10"/>
      <c r="ZU88" s="10"/>
      <c r="ZV88" s="10"/>
      <c r="ZW88" s="10"/>
      <c r="ZX88" s="10"/>
      <c r="ZY88" s="10"/>
      <c r="ZZ88" s="10"/>
      <c r="AAA88" s="10"/>
      <c r="AAB88" s="10"/>
      <c r="AAC88" s="10"/>
      <c r="AAD88" s="10"/>
      <c r="AAE88" s="10"/>
      <c r="AAF88" s="10"/>
      <c r="AAG88" s="10"/>
      <c r="AAH88" s="10"/>
      <c r="AAI88" s="10"/>
      <c r="AAJ88" s="10"/>
      <c r="AAK88" s="10"/>
      <c r="AAL88" s="10"/>
      <c r="AAM88" s="10"/>
      <c r="AAN88" s="10"/>
      <c r="AAO88" s="10"/>
      <c r="AAP88" s="10"/>
      <c r="AAQ88" s="10"/>
      <c r="AAR88" s="10"/>
      <c r="AAS88" s="10"/>
      <c r="AAT88" s="10"/>
      <c r="AAU88" s="10"/>
      <c r="AAV88" s="10"/>
      <c r="AAW88" s="10"/>
      <c r="AAX88" s="10"/>
      <c r="AAY88" s="10"/>
      <c r="AAZ88" s="10"/>
      <c r="ABA88" s="10"/>
      <c r="ABB88" s="10"/>
      <c r="ABC88" s="10"/>
      <c r="ABD88" s="10"/>
      <c r="ABE88" s="10"/>
      <c r="ABF88" s="10"/>
      <c r="ABG88" s="10"/>
      <c r="ABH88" s="10"/>
      <c r="ABI88" s="10"/>
      <c r="ABJ88" s="10"/>
      <c r="ABK88" s="10"/>
      <c r="ABL88" s="10"/>
      <c r="ABM88" s="10"/>
      <c r="ABN88" s="10"/>
      <c r="ABO88" s="10"/>
      <c r="ABP88" s="10"/>
      <c r="ABQ88" s="10"/>
      <c r="ABR88" s="10"/>
      <c r="ABS88" s="10"/>
      <c r="ABT88" s="10"/>
      <c r="ABU88" s="10"/>
      <c r="ABV88" s="10"/>
      <c r="ABW88" s="10"/>
      <c r="ABX88" s="10"/>
      <c r="ABY88" s="10"/>
      <c r="ABZ88" s="10"/>
      <c r="ACA88" s="10"/>
      <c r="ACB88" s="10"/>
      <c r="ACC88" s="10"/>
      <c r="ACD88" s="10"/>
      <c r="ACE88" s="10"/>
      <c r="ACF88" s="10"/>
      <c r="ACG88" s="10"/>
      <c r="ACH88" s="10"/>
      <c r="ACI88" s="10"/>
      <c r="ACJ88" s="10"/>
      <c r="ACK88" s="10"/>
      <c r="ACL88" s="10"/>
      <c r="ACM88" s="10"/>
      <c r="ACN88" s="10"/>
      <c r="ACO88" s="10"/>
      <c r="ACP88" s="10"/>
      <c r="ACQ88" s="10"/>
      <c r="ACR88" s="10"/>
      <c r="ACS88" s="10"/>
      <c r="ACT88" s="10"/>
      <c r="ACU88" s="10"/>
      <c r="ACV88" s="10"/>
      <c r="ACW88" s="10"/>
      <c r="ACX88" s="10"/>
      <c r="ACY88" s="10"/>
      <c r="ACZ88" s="10"/>
      <c r="ADA88" s="10"/>
      <c r="ADB88" s="10"/>
      <c r="ADC88" s="10"/>
      <c r="ADD88" s="10"/>
      <c r="ADE88" s="10"/>
      <c r="ADF88" s="10"/>
      <c r="ADG88" s="10"/>
      <c r="ADH88" s="10"/>
      <c r="ADI88" s="10"/>
      <c r="ADJ88" s="10"/>
      <c r="ADK88" s="10"/>
      <c r="ADL88" s="10"/>
      <c r="ADM88" s="10"/>
      <c r="ADN88" s="10"/>
      <c r="ADO88" s="10"/>
      <c r="ADP88" s="10"/>
      <c r="ADQ88" s="10"/>
      <c r="ADR88" s="10"/>
      <c r="ADS88" s="10"/>
      <c r="ADT88" s="10"/>
      <c r="ADU88" s="10"/>
      <c r="ADV88" s="10"/>
      <c r="ADW88" s="10"/>
      <c r="ADX88" s="10"/>
      <c r="ADY88" s="10"/>
      <c r="ADZ88" s="10"/>
      <c r="AEA88" s="10"/>
      <c r="AEB88" s="10"/>
      <c r="AEC88" s="10"/>
      <c r="AED88" s="10"/>
      <c r="AEE88" s="10"/>
      <c r="AEF88" s="10"/>
      <c r="AEG88" s="10"/>
      <c r="AEH88" s="10"/>
      <c r="AEI88" s="10"/>
      <c r="AEJ88" s="10"/>
      <c r="AEK88" s="10"/>
      <c r="AEL88" s="10"/>
      <c r="AEM88" s="10"/>
      <c r="AEN88" s="10"/>
      <c r="AEO88" s="10"/>
      <c r="AEP88" s="10"/>
      <c r="AEQ88" s="10"/>
      <c r="AER88" s="10"/>
      <c r="AES88" s="10"/>
      <c r="AET88" s="10"/>
      <c r="AEU88" s="10"/>
      <c r="AEV88" s="10"/>
      <c r="AEW88" s="10"/>
      <c r="AEX88" s="10"/>
      <c r="AEY88" s="10"/>
      <c r="AEZ88" s="10"/>
      <c r="AFA88" s="10"/>
      <c r="AFB88" s="10"/>
      <c r="AFC88" s="10"/>
      <c r="AFD88" s="10"/>
      <c r="AFE88" s="10"/>
      <c r="AFF88" s="10"/>
      <c r="AFG88" s="10"/>
      <c r="AFH88" s="10"/>
      <c r="AFI88" s="10"/>
      <c r="AFJ88" s="10"/>
      <c r="AFK88" s="10"/>
      <c r="AFL88" s="10"/>
      <c r="AFM88" s="10"/>
      <c r="AFN88" s="10"/>
      <c r="AFO88" s="10"/>
      <c r="AFP88" s="10"/>
      <c r="AFQ88" s="10"/>
      <c r="AFR88" s="10"/>
      <c r="AFS88" s="10"/>
      <c r="AFT88" s="10"/>
      <c r="AFU88" s="10"/>
      <c r="AFV88" s="10"/>
      <c r="AFW88" s="10"/>
      <c r="AFX88" s="10"/>
      <c r="AFY88" s="10"/>
      <c r="AFZ88" s="10"/>
      <c r="AGA88" s="10"/>
      <c r="AGB88" s="10"/>
      <c r="AGC88" s="10"/>
      <c r="AGD88" s="10"/>
      <c r="AGE88" s="10"/>
      <c r="AGF88" s="10"/>
      <c r="AGG88" s="10"/>
      <c r="AGH88" s="10"/>
      <c r="AGI88" s="10"/>
      <c r="AGJ88" s="10"/>
      <c r="AGK88" s="10"/>
      <c r="AGL88" s="10"/>
      <c r="AGM88" s="10"/>
      <c r="AGN88" s="10"/>
      <c r="AGO88" s="10"/>
      <c r="AGP88" s="10"/>
      <c r="AGQ88" s="10"/>
      <c r="AGR88" s="10"/>
      <c r="AGS88" s="10"/>
      <c r="AGT88" s="10"/>
      <c r="AGU88" s="10"/>
      <c r="AGV88" s="10"/>
      <c r="AGW88" s="10"/>
      <c r="AGX88" s="10"/>
      <c r="AGY88" s="10"/>
      <c r="AGZ88" s="10"/>
      <c r="AHA88" s="10"/>
      <c r="AHB88" s="10"/>
      <c r="AHC88" s="10"/>
      <c r="AHD88" s="10"/>
      <c r="AHE88" s="10"/>
      <c r="AHF88" s="10"/>
      <c r="AHG88" s="10"/>
      <c r="AHH88" s="10"/>
      <c r="AHI88" s="10"/>
      <c r="AHJ88" s="10"/>
      <c r="AHK88" s="10"/>
      <c r="AHL88" s="10"/>
      <c r="AHM88" s="10"/>
      <c r="AHN88" s="10"/>
      <c r="AHO88" s="10"/>
      <c r="AHP88" s="10"/>
      <c r="AHQ88" s="10"/>
      <c r="AHR88" s="10"/>
      <c r="AHS88" s="10"/>
      <c r="AHT88" s="10"/>
      <c r="AHU88" s="10"/>
      <c r="AHV88" s="10"/>
      <c r="AHW88" s="10"/>
      <c r="AHX88" s="10"/>
      <c r="AHY88" s="10"/>
      <c r="AHZ88" s="10"/>
      <c r="AIA88" s="10"/>
      <c r="AIB88" s="10"/>
      <c r="AIC88" s="10"/>
      <c r="AID88" s="10"/>
      <c r="AIE88" s="10"/>
      <c r="AIF88" s="10"/>
      <c r="AIG88" s="10"/>
      <c r="AIH88" s="10"/>
      <c r="AII88" s="10"/>
      <c r="AIJ88" s="10"/>
      <c r="AIK88" s="10"/>
      <c r="AIL88" s="10"/>
      <c r="AIM88" s="10"/>
      <c r="AIN88" s="10"/>
      <c r="AIO88" s="10"/>
      <c r="AIP88" s="10"/>
      <c r="AIQ88" s="10"/>
      <c r="AIR88" s="10"/>
      <c r="AIS88" s="10"/>
      <c r="AIT88" s="10"/>
      <c r="AIU88" s="10"/>
      <c r="AIV88" s="10"/>
      <c r="AIW88" s="10"/>
      <c r="AIX88" s="10"/>
      <c r="AIY88" s="10"/>
      <c r="AIZ88" s="10"/>
      <c r="AJA88" s="10"/>
      <c r="AJB88" s="10"/>
      <c r="AJC88" s="10"/>
      <c r="AJD88" s="10"/>
      <c r="AJE88" s="10"/>
      <c r="AJF88" s="10"/>
      <c r="AJG88" s="10"/>
      <c r="AJH88" s="10"/>
      <c r="AJI88" s="10"/>
      <c r="AJJ88" s="10"/>
      <c r="AJK88" s="10"/>
      <c r="AJL88" s="10"/>
      <c r="AJM88" s="10"/>
      <c r="AJN88" s="10"/>
      <c r="AJO88" s="10"/>
      <c r="AJP88" s="10"/>
      <c r="AJQ88" s="10"/>
      <c r="AJR88" s="10"/>
      <c r="AJS88" s="10"/>
      <c r="AJT88" s="10"/>
      <c r="AJU88" s="10"/>
      <c r="AJV88" s="10"/>
      <c r="AJW88" s="10"/>
      <c r="AJX88" s="10"/>
      <c r="AJY88" s="10"/>
      <c r="AJZ88" s="10"/>
      <c r="AKA88" s="10"/>
      <c r="AKB88" s="10"/>
      <c r="AKC88" s="10"/>
      <c r="AKD88" s="10"/>
      <c r="AKE88" s="10"/>
      <c r="AKF88" s="10"/>
      <c r="AKG88" s="10"/>
      <c r="AKH88" s="10"/>
      <c r="AKI88" s="10"/>
      <c r="AKJ88" s="10"/>
      <c r="AKK88" s="10"/>
      <c r="AKL88" s="10"/>
      <c r="AKM88" s="10"/>
      <c r="AKN88" s="10"/>
      <c r="AKO88" s="10"/>
      <c r="AKP88" s="10"/>
      <c r="AKQ88" s="10"/>
      <c r="AKR88" s="10"/>
      <c r="AKS88" s="10"/>
      <c r="AKT88" s="10"/>
      <c r="AKU88" s="10"/>
      <c r="AKV88" s="10"/>
      <c r="AKW88" s="10"/>
      <c r="AKX88" s="10"/>
      <c r="AKY88" s="10"/>
      <c r="AKZ88" s="10"/>
      <c r="ALA88" s="10"/>
      <c r="ALB88" s="10"/>
      <c r="ALC88" s="10"/>
      <c r="ALD88" s="10"/>
      <c r="ALE88" s="10"/>
      <c r="ALF88" s="10"/>
      <c r="ALG88" s="10"/>
      <c r="ALH88" s="10"/>
      <c r="ALI88" s="10"/>
      <c r="ALJ88" s="10"/>
      <c r="ALK88" s="10"/>
      <c r="ALL88" s="10"/>
      <c r="ALM88" s="10"/>
      <c r="ALN88" s="10"/>
      <c r="ALO88" s="10"/>
      <c r="ALP88" s="10"/>
      <c r="ALQ88" s="10"/>
      <c r="ALR88" s="10"/>
      <c r="ALS88" s="10"/>
      <c r="ALT88" s="10"/>
      <c r="ALU88" s="10"/>
      <c r="ALV88" s="10"/>
      <c r="ALW88" s="10"/>
      <c r="ALX88" s="10"/>
      <c r="ALY88" s="10"/>
      <c r="ALZ88" s="10"/>
      <c r="AMA88" s="10"/>
      <c r="AMB88" s="10"/>
      <c r="AMC88" s="10"/>
      <c r="AMD88" s="10"/>
      <c r="AME88" s="10"/>
      <c r="AMF88" s="10"/>
      <c r="AMG88" s="10"/>
      <c r="AMH88" s="10"/>
      <c r="AMI88" s="10"/>
      <c r="AMJ88" s="10"/>
      <c r="AMK88" s="10"/>
    </row>
    <row r="89" spans="1:1025" s="59" customFormat="1" x14ac:dyDescent="0.25">
      <c r="A89" s="11">
        <v>83</v>
      </c>
      <c r="B89" s="12">
        <v>5246</v>
      </c>
      <c r="C89" s="11">
        <f>IFERROR((VLOOKUP(B89,INSCRITOS!A:B,2,0)),"")</f>
        <v>105476</v>
      </c>
      <c r="D89" s="8" t="str">
        <f>IFERROR((VLOOKUP(B89,INSCRITOS!A:C,3,0)),"")</f>
        <v>20/39</v>
      </c>
      <c r="E89" s="12" t="str">
        <f>IFERROR((VLOOKUP(B89,INSCRITOS!A:D,4,0)),"")</f>
        <v>Laura Coelho</v>
      </c>
      <c r="F89" s="11" t="str">
        <f>IFERROR((VLOOKUP(B89,INSCRITOS!A:F,6,0)),"")</f>
        <v>F</v>
      </c>
      <c r="G89" s="12" t="str">
        <f>IFERROR((VLOOKUP(B89,INSCRITOS!A:H,8,0)),"")</f>
        <v>Futebol Clube de Ferreiras</v>
      </c>
      <c r="H89" s="50">
        <v>6.5775462962962966E-2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  <c r="XL89" s="10"/>
      <c r="XM89" s="10"/>
      <c r="XN89" s="10"/>
      <c r="XO89" s="10"/>
      <c r="XP89" s="10"/>
      <c r="XQ89" s="10"/>
      <c r="XR89" s="10"/>
      <c r="XS89" s="10"/>
      <c r="XT89" s="10"/>
      <c r="XU89" s="10"/>
      <c r="XV89" s="10"/>
      <c r="XW89" s="10"/>
      <c r="XX89" s="10"/>
      <c r="XY89" s="10"/>
      <c r="XZ89" s="10"/>
      <c r="YA89" s="10"/>
      <c r="YB89" s="10"/>
      <c r="YC89" s="10"/>
      <c r="YD89" s="10"/>
      <c r="YE89" s="10"/>
      <c r="YF89" s="10"/>
      <c r="YG89" s="10"/>
      <c r="YH89" s="10"/>
      <c r="YI89" s="10"/>
      <c r="YJ89" s="10"/>
      <c r="YK89" s="10"/>
      <c r="YL89" s="10"/>
      <c r="YM89" s="10"/>
      <c r="YN89" s="10"/>
      <c r="YO89" s="10"/>
      <c r="YP89" s="10"/>
      <c r="YQ89" s="10"/>
      <c r="YR89" s="10"/>
      <c r="YS89" s="10"/>
      <c r="YT89" s="10"/>
      <c r="YU89" s="10"/>
      <c r="YV89" s="10"/>
      <c r="YW89" s="10"/>
      <c r="YX89" s="10"/>
      <c r="YY89" s="10"/>
      <c r="YZ89" s="10"/>
      <c r="ZA89" s="10"/>
      <c r="ZB89" s="10"/>
      <c r="ZC89" s="10"/>
      <c r="ZD89" s="10"/>
      <c r="ZE89" s="10"/>
      <c r="ZF89" s="10"/>
      <c r="ZG89" s="10"/>
      <c r="ZH89" s="10"/>
      <c r="ZI89" s="10"/>
      <c r="ZJ89" s="10"/>
      <c r="ZK89" s="10"/>
      <c r="ZL89" s="10"/>
      <c r="ZM89" s="10"/>
      <c r="ZN89" s="10"/>
      <c r="ZO89" s="10"/>
      <c r="ZP89" s="10"/>
      <c r="ZQ89" s="10"/>
      <c r="ZR89" s="10"/>
      <c r="ZS89" s="10"/>
      <c r="ZT89" s="10"/>
      <c r="ZU89" s="10"/>
      <c r="ZV89" s="10"/>
      <c r="ZW89" s="10"/>
      <c r="ZX89" s="10"/>
      <c r="ZY89" s="10"/>
      <c r="ZZ89" s="10"/>
      <c r="AAA89" s="10"/>
      <c r="AAB89" s="10"/>
      <c r="AAC89" s="10"/>
      <c r="AAD89" s="10"/>
      <c r="AAE89" s="10"/>
      <c r="AAF89" s="10"/>
      <c r="AAG89" s="10"/>
      <c r="AAH89" s="10"/>
      <c r="AAI89" s="10"/>
      <c r="AAJ89" s="10"/>
      <c r="AAK89" s="10"/>
      <c r="AAL89" s="10"/>
      <c r="AAM89" s="10"/>
      <c r="AAN89" s="10"/>
      <c r="AAO89" s="10"/>
      <c r="AAP89" s="10"/>
      <c r="AAQ89" s="10"/>
      <c r="AAR89" s="10"/>
      <c r="AAS89" s="10"/>
      <c r="AAT89" s="10"/>
      <c r="AAU89" s="10"/>
      <c r="AAV89" s="10"/>
      <c r="AAW89" s="10"/>
      <c r="AAX89" s="10"/>
      <c r="AAY89" s="10"/>
      <c r="AAZ89" s="10"/>
      <c r="ABA89" s="10"/>
      <c r="ABB89" s="10"/>
      <c r="ABC89" s="10"/>
      <c r="ABD89" s="10"/>
      <c r="ABE89" s="10"/>
      <c r="ABF89" s="10"/>
      <c r="ABG89" s="10"/>
      <c r="ABH89" s="10"/>
      <c r="ABI89" s="10"/>
      <c r="ABJ89" s="10"/>
      <c r="ABK89" s="10"/>
      <c r="ABL89" s="10"/>
      <c r="ABM89" s="10"/>
      <c r="ABN89" s="10"/>
      <c r="ABO89" s="10"/>
      <c r="ABP89" s="10"/>
      <c r="ABQ89" s="10"/>
      <c r="ABR89" s="10"/>
      <c r="ABS89" s="10"/>
      <c r="ABT89" s="10"/>
      <c r="ABU89" s="10"/>
      <c r="ABV89" s="10"/>
      <c r="ABW89" s="10"/>
      <c r="ABX89" s="10"/>
      <c r="ABY89" s="10"/>
      <c r="ABZ89" s="10"/>
      <c r="ACA89" s="10"/>
      <c r="ACB89" s="10"/>
      <c r="ACC89" s="10"/>
      <c r="ACD89" s="10"/>
      <c r="ACE89" s="10"/>
      <c r="ACF89" s="10"/>
      <c r="ACG89" s="10"/>
      <c r="ACH89" s="10"/>
      <c r="ACI89" s="10"/>
      <c r="ACJ89" s="10"/>
      <c r="ACK89" s="10"/>
      <c r="ACL89" s="10"/>
      <c r="ACM89" s="10"/>
      <c r="ACN89" s="10"/>
      <c r="ACO89" s="10"/>
      <c r="ACP89" s="10"/>
      <c r="ACQ89" s="10"/>
      <c r="ACR89" s="10"/>
      <c r="ACS89" s="10"/>
      <c r="ACT89" s="10"/>
      <c r="ACU89" s="10"/>
      <c r="ACV89" s="10"/>
      <c r="ACW89" s="10"/>
      <c r="ACX89" s="10"/>
      <c r="ACY89" s="10"/>
      <c r="ACZ89" s="10"/>
      <c r="ADA89" s="10"/>
      <c r="ADB89" s="10"/>
      <c r="ADC89" s="10"/>
      <c r="ADD89" s="10"/>
      <c r="ADE89" s="10"/>
      <c r="ADF89" s="10"/>
      <c r="ADG89" s="10"/>
      <c r="ADH89" s="10"/>
      <c r="ADI89" s="10"/>
      <c r="ADJ89" s="10"/>
      <c r="ADK89" s="10"/>
      <c r="ADL89" s="10"/>
      <c r="ADM89" s="10"/>
      <c r="ADN89" s="10"/>
      <c r="ADO89" s="10"/>
      <c r="ADP89" s="10"/>
      <c r="ADQ89" s="10"/>
      <c r="ADR89" s="10"/>
      <c r="ADS89" s="10"/>
      <c r="ADT89" s="10"/>
      <c r="ADU89" s="10"/>
      <c r="ADV89" s="10"/>
      <c r="ADW89" s="10"/>
      <c r="ADX89" s="10"/>
      <c r="ADY89" s="10"/>
      <c r="ADZ89" s="10"/>
      <c r="AEA89" s="10"/>
      <c r="AEB89" s="10"/>
      <c r="AEC89" s="10"/>
      <c r="AED89" s="10"/>
      <c r="AEE89" s="10"/>
      <c r="AEF89" s="10"/>
      <c r="AEG89" s="10"/>
      <c r="AEH89" s="10"/>
      <c r="AEI89" s="10"/>
      <c r="AEJ89" s="10"/>
      <c r="AEK89" s="10"/>
      <c r="AEL89" s="10"/>
      <c r="AEM89" s="10"/>
      <c r="AEN89" s="10"/>
      <c r="AEO89" s="10"/>
      <c r="AEP89" s="10"/>
      <c r="AEQ89" s="10"/>
      <c r="AER89" s="10"/>
      <c r="AES89" s="10"/>
      <c r="AET89" s="10"/>
      <c r="AEU89" s="10"/>
      <c r="AEV89" s="10"/>
      <c r="AEW89" s="10"/>
      <c r="AEX89" s="10"/>
      <c r="AEY89" s="10"/>
      <c r="AEZ89" s="10"/>
      <c r="AFA89" s="10"/>
      <c r="AFB89" s="10"/>
      <c r="AFC89" s="10"/>
      <c r="AFD89" s="10"/>
      <c r="AFE89" s="10"/>
      <c r="AFF89" s="10"/>
      <c r="AFG89" s="10"/>
      <c r="AFH89" s="10"/>
      <c r="AFI89" s="10"/>
      <c r="AFJ89" s="10"/>
      <c r="AFK89" s="10"/>
      <c r="AFL89" s="10"/>
      <c r="AFM89" s="10"/>
      <c r="AFN89" s="10"/>
      <c r="AFO89" s="10"/>
      <c r="AFP89" s="10"/>
      <c r="AFQ89" s="10"/>
      <c r="AFR89" s="10"/>
      <c r="AFS89" s="10"/>
      <c r="AFT89" s="10"/>
      <c r="AFU89" s="10"/>
      <c r="AFV89" s="10"/>
      <c r="AFW89" s="10"/>
      <c r="AFX89" s="10"/>
      <c r="AFY89" s="10"/>
      <c r="AFZ89" s="10"/>
      <c r="AGA89" s="10"/>
      <c r="AGB89" s="10"/>
      <c r="AGC89" s="10"/>
      <c r="AGD89" s="10"/>
      <c r="AGE89" s="10"/>
      <c r="AGF89" s="10"/>
      <c r="AGG89" s="10"/>
      <c r="AGH89" s="10"/>
      <c r="AGI89" s="10"/>
      <c r="AGJ89" s="10"/>
      <c r="AGK89" s="10"/>
      <c r="AGL89" s="10"/>
      <c r="AGM89" s="10"/>
      <c r="AGN89" s="10"/>
      <c r="AGO89" s="10"/>
      <c r="AGP89" s="10"/>
      <c r="AGQ89" s="10"/>
      <c r="AGR89" s="10"/>
      <c r="AGS89" s="10"/>
      <c r="AGT89" s="10"/>
      <c r="AGU89" s="10"/>
      <c r="AGV89" s="10"/>
      <c r="AGW89" s="10"/>
      <c r="AGX89" s="10"/>
      <c r="AGY89" s="10"/>
      <c r="AGZ89" s="10"/>
      <c r="AHA89" s="10"/>
      <c r="AHB89" s="10"/>
      <c r="AHC89" s="10"/>
      <c r="AHD89" s="10"/>
      <c r="AHE89" s="10"/>
      <c r="AHF89" s="10"/>
      <c r="AHG89" s="10"/>
      <c r="AHH89" s="10"/>
      <c r="AHI89" s="10"/>
      <c r="AHJ89" s="10"/>
      <c r="AHK89" s="10"/>
      <c r="AHL89" s="10"/>
      <c r="AHM89" s="10"/>
      <c r="AHN89" s="10"/>
      <c r="AHO89" s="10"/>
      <c r="AHP89" s="10"/>
      <c r="AHQ89" s="10"/>
      <c r="AHR89" s="10"/>
      <c r="AHS89" s="10"/>
      <c r="AHT89" s="10"/>
      <c r="AHU89" s="10"/>
      <c r="AHV89" s="10"/>
      <c r="AHW89" s="10"/>
      <c r="AHX89" s="10"/>
      <c r="AHY89" s="10"/>
      <c r="AHZ89" s="10"/>
      <c r="AIA89" s="10"/>
      <c r="AIB89" s="10"/>
      <c r="AIC89" s="10"/>
      <c r="AID89" s="10"/>
      <c r="AIE89" s="10"/>
      <c r="AIF89" s="10"/>
      <c r="AIG89" s="10"/>
      <c r="AIH89" s="10"/>
      <c r="AII89" s="10"/>
      <c r="AIJ89" s="10"/>
      <c r="AIK89" s="10"/>
      <c r="AIL89" s="10"/>
      <c r="AIM89" s="10"/>
      <c r="AIN89" s="10"/>
      <c r="AIO89" s="10"/>
      <c r="AIP89" s="10"/>
      <c r="AIQ89" s="10"/>
      <c r="AIR89" s="10"/>
      <c r="AIS89" s="10"/>
      <c r="AIT89" s="10"/>
      <c r="AIU89" s="10"/>
      <c r="AIV89" s="10"/>
      <c r="AIW89" s="10"/>
      <c r="AIX89" s="10"/>
      <c r="AIY89" s="10"/>
      <c r="AIZ89" s="10"/>
      <c r="AJA89" s="10"/>
      <c r="AJB89" s="10"/>
      <c r="AJC89" s="10"/>
      <c r="AJD89" s="10"/>
      <c r="AJE89" s="10"/>
      <c r="AJF89" s="10"/>
      <c r="AJG89" s="10"/>
      <c r="AJH89" s="10"/>
      <c r="AJI89" s="10"/>
      <c r="AJJ89" s="10"/>
      <c r="AJK89" s="10"/>
      <c r="AJL89" s="10"/>
      <c r="AJM89" s="10"/>
      <c r="AJN89" s="10"/>
      <c r="AJO89" s="10"/>
      <c r="AJP89" s="10"/>
      <c r="AJQ89" s="10"/>
      <c r="AJR89" s="10"/>
      <c r="AJS89" s="10"/>
      <c r="AJT89" s="10"/>
      <c r="AJU89" s="10"/>
      <c r="AJV89" s="10"/>
      <c r="AJW89" s="10"/>
      <c r="AJX89" s="10"/>
      <c r="AJY89" s="10"/>
      <c r="AJZ89" s="10"/>
      <c r="AKA89" s="10"/>
      <c r="AKB89" s="10"/>
      <c r="AKC89" s="10"/>
      <c r="AKD89" s="10"/>
      <c r="AKE89" s="10"/>
      <c r="AKF89" s="10"/>
      <c r="AKG89" s="10"/>
      <c r="AKH89" s="10"/>
      <c r="AKI89" s="10"/>
      <c r="AKJ89" s="10"/>
      <c r="AKK89" s="10"/>
      <c r="AKL89" s="10"/>
      <c r="AKM89" s="10"/>
      <c r="AKN89" s="10"/>
      <c r="AKO89" s="10"/>
      <c r="AKP89" s="10"/>
      <c r="AKQ89" s="10"/>
      <c r="AKR89" s="10"/>
      <c r="AKS89" s="10"/>
      <c r="AKT89" s="10"/>
      <c r="AKU89" s="10"/>
      <c r="AKV89" s="10"/>
      <c r="AKW89" s="10"/>
      <c r="AKX89" s="10"/>
      <c r="AKY89" s="10"/>
      <c r="AKZ89" s="10"/>
      <c r="ALA89" s="10"/>
      <c r="ALB89" s="10"/>
      <c r="ALC89" s="10"/>
      <c r="ALD89" s="10"/>
      <c r="ALE89" s="10"/>
      <c r="ALF89" s="10"/>
      <c r="ALG89" s="10"/>
      <c r="ALH89" s="10"/>
      <c r="ALI89" s="10"/>
      <c r="ALJ89" s="10"/>
      <c r="ALK89" s="10"/>
      <c r="ALL89" s="10"/>
      <c r="ALM89" s="10"/>
      <c r="ALN89" s="10"/>
      <c r="ALO89" s="10"/>
      <c r="ALP89" s="10"/>
      <c r="ALQ89" s="10"/>
      <c r="ALR89" s="10"/>
      <c r="ALS89" s="10"/>
      <c r="ALT89" s="10"/>
      <c r="ALU89" s="10"/>
      <c r="ALV89" s="10"/>
      <c r="ALW89" s="10"/>
      <c r="ALX89" s="10"/>
      <c r="ALY89" s="10"/>
      <c r="ALZ89" s="10"/>
      <c r="AMA89" s="10"/>
      <c r="AMB89" s="10"/>
      <c r="AMC89" s="10"/>
      <c r="AMD89" s="10"/>
      <c r="AME89" s="10"/>
      <c r="AMF89" s="10"/>
      <c r="AMG89" s="10"/>
      <c r="AMH89" s="10"/>
      <c r="AMI89" s="10"/>
      <c r="AMJ89" s="10"/>
      <c r="AMK89" s="10"/>
    </row>
    <row r="90" spans="1:1025" s="59" customFormat="1" x14ac:dyDescent="0.25">
      <c r="A90" s="11">
        <v>84</v>
      </c>
      <c r="B90" s="12">
        <v>5258</v>
      </c>
      <c r="C90" s="11">
        <f>IFERROR((VLOOKUP(B90,INSCRITOS!A:B,2,0)),"")</f>
        <v>0</v>
      </c>
      <c r="D90" s="8" t="str">
        <f>IFERROR((VLOOKUP(B90,INSCRITOS!A:C,3,0)),"")</f>
        <v>45/49</v>
      </c>
      <c r="E90" s="12" t="str">
        <f>IFERROR((VLOOKUP(B90,INSCRITOS!A:D,4,0)),"")</f>
        <v>Maria João Custódio</v>
      </c>
      <c r="F90" s="11" t="str">
        <f>IFERROR((VLOOKUP(B90,INSCRITOS!A:F,6,0)),"")</f>
        <v>F</v>
      </c>
      <c r="G90" s="12" t="str">
        <f>IFERROR((VLOOKUP(B90,INSCRITOS!A:H,8,0)),"")</f>
        <v>Não federado</v>
      </c>
      <c r="H90" s="50">
        <v>6.5798611111111113E-2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  <c r="XL90" s="10"/>
      <c r="XM90" s="10"/>
      <c r="XN90" s="10"/>
      <c r="XO90" s="10"/>
      <c r="XP90" s="10"/>
      <c r="XQ90" s="10"/>
      <c r="XR90" s="10"/>
      <c r="XS90" s="10"/>
      <c r="XT90" s="10"/>
      <c r="XU90" s="10"/>
      <c r="XV90" s="10"/>
      <c r="XW90" s="10"/>
      <c r="XX90" s="10"/>
      <c r="XY90" s="10"/>
      <c r="XZ90" s="10"/>
      <c r="YA90" s="10"/>
      <c r="YB90" s="10"/>
      <c r="YC90" s="10"/>
      <c r="YD90" s="10"/>
      <c r="YE90" s="10"/>
      <c r="YF90" s="10"/>
      <c r="YG90" s="10"/>
      <c r="YH90" s="10"/>
      <c r="YI90" s="10"/>
      <c r="YJ90" s="10"/>
      <c r="YK90" s="10"/>
      <c r="YL90" s="10"/>
      <c r="YM90" s="10"/>
      <c r="YN90" s="10"/>
      <c r="YO90" s="10"/>
      <c r="YP90" s="10"/>
      <c r="YQ90" s="10"/>
      <c r="YR90" s="10"/>
      <c r="YS90" s="10"/>
      <c r="YT90" s="10"/>
      <c r="YU90" s="10"/>
      <c r="YV90" s="10"/>
      <c r="YW90" s="10"/>
      <c r="YX90" s="10"/>
      <c r="YY90" s="10"/>
      <c r="YZ90" s="10"/>
      <c r="ZA90" s="10"/>
      <c r="ZB90" s="10"/>
      <c r="ZC90" s="10"/>
      <c r="ZD90" s="10"/>
      <c r="ZE90" s="10"/>
      <c r="ZF90" s="10"/>
      <c r="ZG90" s="10"/>
      <c r="ZH90" s="10"/>
      <c r="ZI90" s="10"/>
      <c r="ZJ90" s="10"/>
      <c r="ZK90" s="10"/>
      <c r="ZL90" s="10"/>
      <c r="ZM90" s="10"/>
      <c r="ZN90" s="10"/>
      <c r="ZO90" s="10"/>
      <c r="ZP90" s="10"/>
      <c r="ZQ90" s="10"/>
      <c r="ZR90" s="10"/>
      <c r="ZS90" s="10"/>
      <c r="ZT90" s="10"/>
      <c r="ZU90" s="10"/>
      <c r="ZV90" s="10"/>
      <c r="ZW90" s="10"/>
      <c r="ZX90" s="10"/>
      <c r="ZY90" s="10"/>
      <c r="ZZ90" s="10"/>
      <c r="AAA90" s="10"/>
      <c r="AAB90" s="10"/>
      <c r="AAC90" s="10"/>
      <c r="AAD90" s="10"/>
      <c r="AAE90" s="10"/>
      <c r="AAF90" s="10"/>
      <c r="AAG90" s="10"/>
      <c r="AAH90" s="10"/>
      <c r="AAI90" s="10"/>
      <c r="AAJ90" s="10"/>
      <c r="AAK90" s="10"/>
      <c r="AAL90" s="10"/>
      <c r="AAM90" s="10"/>
      <c r="AAN90" s="10"/>
      <c r="AAO90" s="10"/>
      <c r="AAP90" s="10"/>
      <c r="AAQ90" s="10"/>
      <c r="AAR90" s="10"/>
      <c r="AAS90" s="10"/>
      <c r="AAT90" s="10"/>
      <c r="AAU90" s="10"/>
      <c r="AAV90" s="10"/>
      <c r="AAW90" s="10"/>
      <c r="AAX90" s="10"/>
      <c r="AAY90" s="10"/>
      <c r="AAZ90" s="10"/>
      <c r="ABA90" s="10"/>
      <c r="ABB90" s="10"/>
      <c r="ABC90" s="10"/>
      <c r="ABD90" s="10"/>
      <c r="ABE90" s="10"/>
      <c r="ABF90" s="10"/>
      <c r="ABG90" s="10"/>
      <c r="ABH90" s="10"/>
      <c r="ABI90" s="10"/>
      <c r="ABJ90" s="10"/>
      <c r="ABK90" s="10"/>
      <c r="ABL90" s="10"/>
      <c r="ABM90" s="10"/>
      <c r="ABN90" s="10"/>
      <c r="ABO90" s="10"/>
      <c r="ABP90" s="10"/>
      <c r="ABQ90" s="10"/>
      <c r="ABR90" s="10"/>
      <c r="ABS90" s="10"/>
      <c r="ABT90" s="10"/>
      <c r="ABU90" s="10"/>
      <c r="ABV90" s="10"/>
      <c r="ABW90" s="10"/>
      <c r="ABX90" s="10"/>
      <c r="ABY90" s="10"/>
      <c r="ABZ90" s="10"/>
      <c r="ACA90" s="10"/>
      <c r="ACB90" s="10"/>
      <c r="ACC90" s="10"/>
      <c r="ACD90" s="10"/>
      <c r="ACE90" s="10"/>
      <c r="ACF90" s="10"/>
      <c r="ACG90" s="10"/>
      <c r="ACH90" s="10"/>
      <c r="ACI90" s="10"/>
      <c r="ACJ90" s="10"/>
      <c r="ACK90" s="10"/>
      <c r="ACL90" s="10"/>
      <c r="ACM90" s="10"/>
      <c r="ACN90" s="10"/>
      <c r="ACO90" s="10"/>
      <c r="ACP90" s="10"/>
      <c r="ACQ90" s="10"/>
      <c r="ACR90" s="10"/>
      <c r="ACS90" s="10"/>
      <c r="ACT90" s="10"/>
      <c r="ACU90" s="10"/>
      <c r="ACV90" s="10"/>
      <c r="ACW90" s="10"/>
      <c r="ACX90" s="10"/>
      <c r="ACY90" s="10"/>
      <c r="ACZ90" s="10"/>
      <c r="ADA90" s="10"/>
      <c r="ADB90" s="10"/>
      <c r="ADC90" s="10"/>
      <c r="ADD90" s="10"/>
      <c r="ADE90" s="10"/>
      <c r="ADF90" s="10"/>
      <c r="ADG90" s="10"/>
      <c r="ADH90" s="10"/>
      <c r="ADI90" s="10"/>
      <c r="ADJ90" s="10"/>
      <c r="ADK90" s="10"/>
      <c r="ADL90" s="10"/>
      <c r="ADM90" s="10"/>
      <c r="ADN90" s="10"/>
      <c r="ADO90" s="10"/>
      <c r="ADP90" s="10"/>
      <c r="ADQ90" s="10"/>
      <c r="ADR90" s="10"/>
      <c r="ADS90" s="10"/>
      <c r="ADT90" s="10"/>
      <c r="ADU90" s="10"/>
      <c r="ADV90" s="10"/>
      <c r="ADW90" s="10"/>
      <c r="ADX90" s="10"/>
      <c r="ADY90" s="10"/>
      <c r="ADZ90" s="10"/>
      <c r="AEA90" s="10"/>
      <c r="AEB90" s="10"/>
      <c r="AEC90" s="10"/>
      <c r="AED90" s="10"/>
      <c r="AEE90" s="10"/>
      <c r="AEF90" s="10"/>
      <c r="AEG90" s="10"/>
      <c r="AEH90" s="10"/>
      <c r="AEI90" s="10"/>
      <c r="AEJ90" s="10"/>
      <c r="AEK90" s="10"/>
      <c r="AEL90" s="10"/>
      <c r="AEM90" s="10"/>
      <c r="AEN90" s="10"/>
      <c r="AEO90" s="10"/>
      <c r="AEP90" s="10"/>
      <c r="AEQ90" s="10"/>
      <c r="AER90" s="10"/>
      <c r="AES90" s="10"/>
      <c r="AET90" s="10"/>
      <c r="AEU90" s="10"/>
      <c r="AEV90" s="10"/>
      <c r="AEW90" s="10"/>
      <c r="AEX90" s="10"/>
      <c r="AEY90" s="10"/>
      <c r="AEZ90" s="10"/>
      <c r="AFA90" s="10"/>
      <c r="AFB90" s="10"/>
      <c r="AFC90" s="10"/>
      <c r="AFD90" s="10"/>
      <c r="AFE90" s="10"/>
      <c r="AFF90" s="10"/>
      <c r="AFG90" s="10"/>
      <c r="AFH90" s="10"/>
      <c r="AFI90" s="10"/>
      <c r="AFJ90" s="10"/>
      <c r="AFK90" s="10"/>
      <c r="AFL90" s="10"/>
      <c r="AFM90" s="10"/>
      <c r="AFN90" s="10"/>
      <c r="AFO90" s="10"/>
      <c r="AFP90" s="10"/>
      <c r="AFQ90" s="10"/>
      <c r="AFR90" s="10"/>
      <c r="AFS90" s="10"/>
      <c r="AFT90" s="10"/>
      <c r="AFU90" s="10"/>
      <c r="AFV90" s="10"/>
      <c r="AFW90" s="10"/>
      <c r="AFX90" s="10"/>
      <c r="AFY90" s="10"/>
      <c r="AFZ90" s="10"/>
      <c r="AGA90" s="10"/>
      <c r="AGB90" s="10"/>
      <c r="AGC90" s="10"/>
      <c r="AGD90" s="10"/>
      <c r="AGE90" s="10"/>
      <c r="AGF90" s="10"/>
      <c r="AGG90" s="10"/>
      <c r="AGH90" s="10"/>
      <c r="AGI90" s="10"/>
      <c r="AGJ90" s="10"/>
      <c r="AGK90" s="10"/>
      <c r="AGL90" s="10"/>
      <c r="AGM90" s="10"/>
      <c r="AGN90" s="10"/>
      <c r="AGO90" s="10"/>
      <c r="AGP90" s="10"/>
      <c r="AGQ90" s="10"/>
      <c r="AGR90" s="10"/>
      <c r="AGS90" s="10"/>
      <c r="AGT90" s="10"/>
      <c r="AGU90" s="10"/>
      <c r="AGV90" s="10"/>
      <c r="AGW90" s="10"/>
      <c r="AGX90" s="10"/>
      <c r="AGY90" s="10"/>
      <c r="AGZ90" s="10"/>
      <c r="AHA90" s="10"/>
      <c r="AHB90" s="10"/>
      <c r="AHC90" s="10"/>
      <c r="AHD90" s="10"/>
      <c r="AHE90" s="10"/>
      <c r="AHF90" s="10"/>
      <c r="AHG90" s="10"/>
      <c r="AHH90" s="10"/>
      <c r="AHI90" s="10"/>
      <c r="AHJ90" s="10"/>
      <c r="AHK90" s="10"/>
      <c r="AHL90" s="10"/>
      <c r="AHM90" s="10"/>
      <c r="AHN90" s="10"/>
      <c r="AHO90" s="10"/>
      <c r="AHP90" s="10"/>
      <c r="AHQ90" s="10"/>
      <c r="AHR90" s="10"/>
      <c r="AHS90" s="10"/>
      <c r="AHT90" s="10"/>
      <c r="AHU90" s="10"/>
      <c r="AHV90" s="10"/>
      <c r="AHW90" s="10"/>
      <c r="AHX90" s="10"/>
      <c r="AHY90" s="10"/>
      <c r="AHZ90" s="10"/>
      <c r="AIA90" s="10"/>
      <c r="AIB90" s="10"/>
      <c r="AIC90" s="10"/>
      <c r="AID90" s="10"/>
      <c r="AIE90" s="10"/>
      <c r="AIF90" s="10"/>
      <c r="AIG90" s="10"/>
      <c r="AIH90" s="10"/>
      <c r="AII90" s="10"/>
      <c r="AIJ90" s="10"/>
      <c r="AIK90" s="10"/>
      <c r="AIL90" s="10"/>
      <c r="AIM90" s="10"/>
      <c r="AIN90" s="10"/>
      <c r="AIO90" s="10"/>
      <c r="AIP90" s="10"/>
      <c r="AIQ90" s="10"/>
      <c r="AIR90" s="10"/>
      <c r="AIS90" s="10"/>
      <c r="AIT90" s="10"/>
      <c r="AIU90" s="10"/>
      <c r="AIV90" s="10"/>
      <c r="AIW90" s="10"/>
      <c r="AIX90" s="10"/>
      <c r="AIY90" s="10"/>
      <c r="AIZ90" s="10"/>
      <c r="AJA90" s="10"/>
      <c r="AJB90" s="10"/>
      <c r="AJC90" s="10"/>
      <c r="AJD90" s="10"/>
      <c r="AJE90" s="10"/>
      <c r="AJF90" s="10"/>
      <c r="AJG90" s="10"/>
      <c r="AJH90" s="10"/>
      <c r="AJI90" s="10"/>
      <c r="AJJ90" s="10"/>
      <c r="AJK90" s="10"/>
      <c r="AJL90" s="10"/>
      <c r="AJM90" s="10"/>
      <c r="AJN90" s="10"/>
      <c r="AJO90" s="10"/>
      <c r="AJP90" s="10"/>
      <c r="AJQ90" s="10"/>
      <c r="AJR90" s="10"/>
      <c r="AJS90" s="10"/>
      <c r="AJT90" s="10"/>
      <c r="AJU90" s="10"/>
      <c r="AJV90" s="10"/>
      <c r="AJW90" s="10"/>
      <c r="AJX90" s="10"/>
      <c r="AJY90" s="10"/>
      <c r="AJZ90" s="10"/>
      <c r="AKA90" s="10"/>
      <c r="AKB90" s="10"/>
      <c r="AKC90" s="10"/>
      <c r="AKD90" s="10"/>
      <c r="AKE90" s="10"/>
      <c r="AKF90" s="10"/>
      <c r="AKG90" s="10"/>
      <c r="AKH90" s="10"/>
      <c r="AKI90" s="10"/>
      <c r="AKJ90" s="10"/>
      <c r="AKK90" s="10"/>
      <c r="AKL90" s="10"/>
      <c r="AKM90" s="10"/>
      <c r="AKN90" s="10"/>
      <c r="AKO90" s="10"/>
      <c r="AKP90" s="10"/>
      <c r="AKQ90" s="10"/>
      <c r="AKR90" s="10"/>
      <c r="AKS90" s="10"/>
      <c r="AKT90" s="10"/>
      <c r="AKU90" s="10"/>
      <c r="AKV90" s="10"/>
      <c r="AKW90" s="10"/>
      <c r="AKX90" s="10"/>
      <c r="AKY90" s="10"/>
      <c r="AKZ90" s="10"/>
      <c r="ALA90" s="10"/>
      <c r="ALB90" s="10"/>
      <c r="ALC90" s="10"/>
      <c r="ALD90" s="10"/>
      <c r="ALE90" s="10"/>
      <c r="ALF90" s="10"/>
      <c r="ALG90" s="10"/>
      <c r="ALH90" s="10"/>
      <c r="ALI90" s="10"/>
      <c r="ALJ90" s="10"/>
      <c r="ALK90" s="10"/>
      <c r="ALL90" s="10"/>
      <c r="ALM90" s="10"/>
      <c r="ALN90" s="10"/>
      <c r="ALO90" s="10"/>
      <c r="ALP90" s="10"/>
      <c r="ALQ90" s="10"/>
      <c r="ALR90" s="10"/>
      <c r="ALS90" s="10"/>
      <c r="ALT90" s="10"/>
      <c r="ALU90" s="10"/>
      <c r="ALV90" s="10"/>
      <c r="ALW90" s="10"/>
      <c r="ALX90" s="10"/>
      <c r="ALY90" s="10"/>
      <c r="ALZ90" s="10"/>
      <c r="AMA90" s="10"/>
      <c r="AMB90" s="10"/>
      <c r="AMC90" s="10"/>
      <c r="AMD90" s="10"/>
      <c r="AME90" s="10"/>
      <c r="AMF90" s="10"/>
      <c r="AMG90" s="10"/>
      <c r="AMH90" s="10"/>
      <c r="AMI90" s="10"/>
      <c r="AMJ90" s="10"/>
      <c r="AMK90" s="10"/>
    </row>
    <row r="91" spans="1:1025" x14ac:dyDescent="0.25">
      <c r="A91" s="11">
        <v>85</v>
      </c>
      <c r="B91" s="12">
        <v>4688</v>
      </c>
      <c r="C91" s="11">
        <f>IFERROR((VLOOKUP(B91,INSCRITOS!A:B,2,0)),"")</f>
        <v>0</v>
      </c>
      <c r="D91" s="8" t="str">
        <f>IFERROR((VLOOKUP(B91,INSCRITOS!A:C,3,0)),"")</f>
        <v>40/44</v>
      </c>
      <c r="E91" s="12" t="str">
        <f>IFERROR((VLOOKUP(B91,INSCRITOS!A:D,4,0)),"")</f>
        <v>Sérgio Viegas</v>
      </c>
      <c r="F91" s="11" t="str">
        <f>IFERROR((VLOOKUP(B91,INSCRITOS!A:F,6,0)),"")</f>
        <v>M</v>
      </c>
      <c r="G91" s="12" t="str">
        <f>IFERROR((VLOOKUP(B91,INSCRITOS!A:H,8,0)),"")</f>
        <v>Bike Clube S. Brás</v>
      </c>
      <c r="H91" s="50">
        <v>6.626157407407407E-2</v>
      </c>
    </row>
    <row r="92" spans="1:1025" x14ac:dyDescent="0.25">
      <c r="A92" s="11">
        <v>86</v>
      </c>
      <c r="B92" s="12">
        <v>5234</v>
      </c>
      <c r="C92" s="11">
        <f>IFERROR((VLOOKUP(B92,INSCRITOS!A:B,2,0)),"")</f>
        <v>106116</v>
      </c>
      <c r="D92" s="8" t="str">
        <f>IFERROR((VLOOKUP(B92,INSCRITOS!A:C,3,0)),"")</f>
        <v>70 +</v>
      </c>
      <c r="E92" s="12" t="str">
        <f>IFERROR((VLOOKUP(B92,INSCRITOS!A:D,4,0)),"")</f>
        <v>Linda Clarkson</v>
      </c>
      <c r="F92" s="11" t="str">
        <f>IFERROR((VLOOKUP(B92,INSCRITOS!A:F,6,0)),"")</f>
        <v>F</v>
      </c>
      <c r="G92" s="12" t="str">
        <f>IFERROR((VLOOKUP(B92,INSCRITOS!A:H,8,0)),"")</f>
        <v>Futebol Clube de Ferreiras</v>
      </c>
      <c r="H92" s="50">
        <v>6.6851851851851843E-2</v>
      </c>
    </row>
    <row r="93" spans="1:1025" x14ac:dyDescent="0.25">
      <c r="A93" s="11">
        <v>87</v>
      </c>
      <c r="B93" s="12">
        <v>5247</v>
      </c>
      <c r="C93" s="11">
        <f>IFERROR((VLOOKUP(B93,INSCRITOS!A:B,2,0)),"")</f>
        <v>0</v>
      </c>
      <c r="D93" s="8" t="str">
        <f>IFERROR((VLOOKUP(B93,INSCRITOS!A:C,3,0)),"")</f>
        <v>45/49</v>
      </c>
      <c r="E93" s="12" t="str">
        <f>IFERROR((VLOOKUP(B93,INSCRITOS!A:D,4,0)),"")</f>
        <v>Wendy McLeod</v>
      </c>
      <c r="F93" s="11" t="str">
        <f>IFERROR((VLOOKUP(B93,INSCRITOS!A:F,6,0)),"")</f>
        <v>F</v>
      </c>
      <c r="G93" s="12" t="str">
        <f>IFERROR((VLOOKUP(B93,INSCRITOS!A:H,8,0)),"")</f>
        <v>Canada/Não federado</v>
      </c>
      <c r="H93" s="50">
        <v>6.9942129629629632E-2</v>
      </c>
    </row>
    <row r="94" spans="1:1025" x14ac:dyDescent="0.25">
      <c r="A94" s="11">
        <v>88</v>
      </c>
      <c r="B94" s="12">
        <v>11</v>
      </c>
      <c r="C94" s="11">
        <f>IFERROR((VLOOKUP(B94,INSCRITOS!A:B,2,0)),"")</f>
        <v>0</v>
      </c>
      <c r="D94" s="8" t="str">
        <f>IFERROR((VLOOKUP(B94,INSCRITOS!A:C,3,0)),"")</f>
        <v>Estafeta</v>
      </c>
      <c r="E94" s="12" t="str">
        <f>IFERROR((VLOOKUP(B94,INSCRITOS!A:D,4,0)),"")</f>
        <v>Ana Bárbara/ Patrícia Gonçalves/ Filipa Zeferino</v>
      </c>
      <c r="F94" s="11" t="str">
        <f>IFERROR((VLOOKUP(B94,INSCRITOS!A:F,6,0)),"")</f>
        <v>Fem</v>
      </c>
      <c r="G94" s="12" t="str">
        <f>IFERROR((VLOOKUP(B94,INSCRITOS!A:H,8,0)),"")</f>
        <v>TripleWomen</v>
      </c>
      <c r="H94" s="50">
        <v>7.2268518518518524E-2</v>
      </c>
    </row>
    <row r="95" spans="1:1025" x14ac:dyDescent="0.25">
      <c r="A95" s="11">
        <v>89</v>
      </c>
      <c r="B95" s="12">
        <v>4834</v>
      </c>
      <c r="C95" s="11">
        <f>IFERROR((VLOOKUP(B95,INSCRITOS!A:B,2,0)),"")</f>
        <v>103245</v>
      </c>
      <c r="D95" s="8" t="str">
        <f>IFERROR((VLOOKUP(B95,INSCRITOS!A:C,3,0)),"")</f>
        <v>55/59</v>
      </c>
      <c r="E95" s="12" t="str">
        <f>IFERROR((VLOOKUP(B95,INSCRITOS!A:D,4,0)),"")</f>
        <v>Wanda Giao</v>
      </c>
      <c r="F95" s="11" t="str">
        <f>IFERROR((VLOOKUP(B95,INSCRITOS!A:F,6,0)),"")</f>
        <v>F</v>
      </c>
      <c r="G95" s="12" t="str">
        <f>IFERROR((VLOOKUP(B95,INSCRITOS!A:H,8,0)),"")</f>
        <v>PORTINADO</v>
      </c>
      <c r="H95" s="50">
        <v>7.2291666666666657E-2</v>
      </c>
    </row>
    <row r="96" spans="1:1025" x14ac:dyDescent="0.25">
      <c r="A96" s="11">
        <v>90</v>
      </c>
      <c r="B96" s="85">
        <v>5222</v>
      </c>
      <c r="C96" s="11">
        <f>IFERROR((VLOOKUP(B96,INSCRITOS!A:B,2,0)),"")</f>
        <v>105625</v>
      </c>
      <c r="D96" s="8" t="str">
        <f>IFERROR((VLOOKUP(B96,INSCRITOS!A:C,3,0)),"")</f>
        <v>60/64</v>
      </c>
      <c r="E96" s="12" t="str">
        <f>IFERROR((VLOOKUP(B96,INSCRITOS!A:D,4,0)),"")</f>
        <v>Suzi Steinhofel</v>
      </c>
      <c r="F96" s="11" t="str">
        <f>IFERROR((VLOOKUP(B96,INSCRITOS!A:F,6,0)),"")</f>
        <v>F</v>
      </c>
      <c r="G96" s="12" t="str">
        <f>IFERROR((VLOOKUP(B96,INSCRITOS!A:H,8,0)),"")</f>
        <v>Louletano</v>
      </c>
      <c r="H96" s="50">
        <v>7.6574074074074072E-2</v>
      </c>
    </row>
    <row r="97" spans="1:8" x14ac:dyDescent="0.25">
      <c r="A97" s="11">
        <v>91</v>
      </c>
      <c r="B97" s="85">
        <v>5238</v>
      </c>
      <c r="C97" s="11">
        <f>IFERROR((VLOOKUP(B97,INSCRITOS!A:B,2,0)),"")</f>
        <v>0</v>
      </c>
      <c r="D97" s="8" t="str">
        <f>IFERROR((VLOOKUP(B97,INSCRITOS!A:C,3,0)),"")</f>
        <v>50/54</v>
      </c>
      <c r="E97" s="12" t="str">
        <f>IFERROR((VLOOKUP(B97,INSCRITOS!A:D,4,0)),"")</f>
        <v>Dan McLeod</v>
      </c>
      <c r="F97" s="11" t="str">
        <f>IFERROR((VLOOKUP(B97,INSCRITOS!A:F,6,0)),"")</f>
        <v>M</v>
      </c>
      <c r="G97" s="12" t="str">
        <f>IFERROR((VLOOKUP(B97,INSCRITOS!A:H,8,0)),"")</f>
        <v>Canada Não Federado</v>
      </c>
      <c r="H97" s="50">
        <v>7.9606481481481486E-2</v>
      </c>
    </row>
    <row r="98" spans="1:8" x14ac:dyDescent="0.25">
      <c r="A98" s="11">
        <v>92</v>
      </c>
      <c r="B98" s="85">
        <v>3770</v>
      </c>
      <c r="C98" s="11">
        <f>IFERROR((VLOOKUP(B98,INSCRITOS!A:B,2,0)),"")</f>
        <v>105770</v>
      </c>
      <c r="D98" s="8" t="str">
        <f>IFERROR((VLOOKUP(B98,INSCRITOS!A:C,3,0)),"")</f>
        <v>20/39</v>
      </c>
      <c r="E98" s="12" t="str">
        <f>IFERROR((VLOOKUP(B98,INSCRITOS!A:D,4,0)),"")</f>
        <v>Daniela Proença</v>
      </c>
      <c r="F98" s="11" t="str">
        <f>IFERROR((VLOOKUP(B98,INSCRITOS!A:F,6,0)),"")</f>
        <v>F</v>
      </c>
      <c r="G98" s="12" t="str">
        <f>IFERROR((VLOOKUP(B98,INSCRITOS!A:H,8,0)),"")</f>
        <v>ADECT</v>
      </c>
      <c r="H98" s="50">
        <v>9.734953703703704E-2</v>
      </c>
    </row>
    <row r="99" spans="1:8" s="10" customFormat="1" x14ac:dyDescent="0.25">
      <c r="B99" s="87"/>
      <c r="H99" s="19"/>
    </row>
    <row r="100" spans="1:8" s="10" customFormat="1" x14ac:dyDescent="0.25">
      <c r="B100" s="87"/>
      <c r="H100" s="19"/>
    </row>
    <row r="101" spans="1:8" s="10" customFormat="1" x14ac:dyDescent="0.25">
      <c r="B101" s="87"/>
      <c r="H101" s="19"/>
    </row>
    <row r="102" spans="1:8" s="10" customFormat="1" x14ac:dyDescent="0.25">
      <c r="B102" s="87"/>
      <c r="H102" s="19"/>
    </row>
    <row r="103" spans="1:8" s="10" customFormat="1" x14ac:dyDescent="0.25">
      <c r="B103" s="87"/>
      <c r="H103" s="19"/>
    </row>
    <row r="104" spans="1:8" s="10" customFormat="1" x14ac:dyDescent="0.25">
      <c r="B104" s="87"/>
      <c r="H104" s="19"/>
    </row>
    <row r="105" spans="1:8" s="10" customFormat="1" x14ac:dyDescent="0.25">
      <c r="B105" s="87"/>
      <c r="H105" s="19"/>
    </row>
    <row r="106" spans="1:8" s="10" customFormat="1" x14ac:dyDescent="0.25">
      <c r="B106" s="87"/>
      <c r="H106" s="19"/>
    </row>
    <row r="107" spans="1:8" s="10" customFormat="1" x14ac:dyDescent="0.25">
      <c r="B107" s="87"/>
      <c r="H107" s="19"/>
    </row>
  </sheetData>
  <sortState ref="B7:H98">
    <sortCondition ref="H7:H98"/>
  </sortState>
  <mergeCells count="3">
    <mergeCell ref="A1:H1"/>
    <mergeCell ref="A2:G2"/>
    <mergeCell ref="A4:H4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  <rowBreaks count="1" manualBreakCount="1">
    <brk id="9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8"/>
  <sheetViews>
    <sheetView workbookViewId="0">
      <selection activeCell="D21" sqref="D21"/>
    </sheetView>
  </sheetViews>
  <sheetFormatPr defaultRowHeight="15" x14ac:dyDescent="0.25"/>
  <cols>
    <col min="1" max="1" width="9.140625" style="89"/>
    <col min="2" max="2" width="9" style="10" bestFit="1" customWidth="1"/>
    <col min="3" max="4" width="9.140625" style="10"/>
    <col min="5" max="5" width="27.5703125" style="10" customWidth="1"/>
    <col min="6" max="6" width="9.140625" style="10"/>
    <col min="7" max="7" width="40.42578125" style="10" customWidth="1"/>
    <col min="8" max="8" width="12.28515625" style="19" customWidth="1"/>
    <col min="9" max="9" width="5" style="10" customWidth="1"/>
    <col min="10" max="1025" width="9.140625" style="10"/>
    <col min="1026" max="16384" width="9.140625" style="59"/>
  </cols>
  <sheetData>
    <row r="1" spans="1:8" ht="15.75" x14ac:dyDescent="0.2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ht="15.75" x14ac:dyDescent="0.25">
      <c r="A2" s="120" t="s">
        <v>25</v>
      </c>
      <c r="B2" s="120"/>
      <c r="C2" s="120"/>
      <c r="D2" s="120"/>
      <c r="E2" s="120"/>
      <c r="F2" s="120"/>
      <c r="G2" s="120"/>
      <c r="H2" s="28"/>
    </row>
    <row r="3" spans="1:8" ht="15.75" x14ac:dyDescent="0.25">
      <c r="A3" s="6"/>
      <c r="B3" s="6"/>
      <c r="C3" s="6"/>
      <c r="D3" s="6"/>
      <c r="E3" s="6"/>
      <c r="F3" s="6"/>
      <c r="G3" s="6"/>
      <c r="H3" s="15"/>
    </row>
    <row r="4" spans="1:8" ht="15.75" x14ac:dyDescent="0.25">
      <c r="A4" s="121" t="s">
        <v>22</v>
      </c>
      <c r="B4" s="121"/>
      <c r="C4" s="121"/>
      <c r="D4" s="121"/>
      <c r="E4" s="121"/>
      <c r="F4" s="121"/>
      <c r="G4" s="121"/>
      <c r="H4" s="121"/>
    </row>
    <row r="5" spans="1:8" x14ac:dyDescent="0.25">
      <c r="A5" s="88"/>
      <c r="B5" s="59"/>
      <c r="C5" s="59"/>
      <c r="D5" s="59"/>
      <c r="E5" s="59"/>
      <c r="F5" s="59"/>
      <c r="G5" s="59"/>
      <c r="H5" s="16"/>
    </row>
    <row r="6" spans="1:8" ht="15.75" x14ac:dyDescent="0.25">
      <c r="A6" s="7" t="s">
        <v>19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5</v>
      </c>
      <c r="G6" s="7" t="s">
        <v>7</v>
      </c>
      <c r="H6" s="17" t="s">
        <v>20</v>
      </c>
    </row>
    <row r="7" spans="1:8" x14ac:dyDescent="0.25">
      <c r="A7" s="11">
        <v>1</v>
      </c>
      <c r="B7" s="5">
        <v>1613</v>
      </c>
      <c r="C7" s="11">
        <f>IFERROR((VLOOKUP(B7,INSCRITOS!A:B,2,0)),"")</f>
        <v>104347</v>
      </c>
      <c r="D7" s="8" t="str">
        <f>IFERROR((VLOOKUP(B7,INSCRITOS!A:C,3,0)),"")</f>
        <v>CAD</v>
      </c>
      <c r="E7" s="12" t="str">
        <f>IFERROR((VLOOKUP(B7,INSCRITOS!A:D,4,0)),"")</f>
        <v>Maria Romão</v>
      </c>
      <c r="F7" s="11" t="str">
        <f>IFERROR((VLOOKUP(B7,INSCRITOS!A:F,6,0)),"")</f>
        <v>F</v>
      </c>
      <c r="G7" s="12" t="str">
        <f>IFERROR((VLOOKUP(B7,INSCRITOS!A:H,8,0)),"")</f>
        <v>Lusitano / Frusoal</v>
      </c>
      <c r="H7" s="50">
        <v>5.1898148148148145E-2</v>
      </c>
    </row>
    <row r="8" spans="1:8" x14ac:dyDescent="0.25">
      <c r="A8" s="11">
        <v>2</v>
      </c>
      <c r="B8" s="5">
        <v>4899</v>
      </c>
      <c r="C8" s="11">
        <f>IFERROR((VLOOKUP(B8,INSCRITOS!A:B,2,0)),"")</f>
        <v>104455</v>
      </c>
      <c r="D8" s="8" t="str">
        <f>IFERROR((VLOOKUP(B8,INSCRITOS!A:C,3,0)),"")</f>
        <v>40/44</v>
      </c>
      <c r="E8" s="12" t="str">
        <f>IFERROR((VLOOKUP(B8,INSCRITOS!A:D,4,0)),"")</f>
        <v>Jana Advani</v>
      </c>
      <c r="F8" s="11" t="str">
        <f>IFERROR((VLOOKUP(B8,INSCRITOS!A:F,6,0)),"")</f>
        <v>F</v>
      </c>
      <c r="G8" s="12" t="str">
        <f>IFERROR((VLOOKUP(B8,INSCRITOS!A:H,8,0)),"")</f>
        <v>Louletano</v>
      </c>
      <c r="H8" s="50">
        <v>5.2071759259259255E-2</v>
      </c>
    </row>
    <row r="9" spans="1:8" x14ac:dyDescent="0.25">
      <c r="A9" s="11">
        <v>3</v>
      </c>
      <c r="B9" s="5">
        <v>1617</v>
      </c>
      <c r="C9" s="11">
        <f>IFERROR((VLOOKUP(B9,INSCRITOS!A:B,2,0)),"")</f>
        <v>104676</v>
      </c>
      <c r="D9" s="8" t="str">
        <f>IFERROR((VLOOKUP(B9,INSCRITOS!A:C,3,0)),"")</f>
        <v>CAD</v>
      </c>
      <c r="E9" s="12" t="str">
        <f>IFERROR((VLOOKUP(B9,INSCRITOS!A:D,4,0)),"")</f>
        <v>Clara Rodrigues</v>
      </c>
      <c r="F9" s="11" t="str">
        <f>IFERROR((VLOOKUP(B9,INSCRITOS!A:F,6,0)),"")</f>
        <v>F</v>
      </c>
      <c r="G9" s="12" t="str">
        <f>IFERROR((VLOOKUP(B9,INSCRITOS!A:H,8,0)),"")</f>
        <v>Lusitano / Frusoal</v>
      </c>
      <c r="H9" s="50">
        <v>5.2395833333333336E-2</v>
      </c>
    </row>
    <row r="10" spans="1:8" x14ac:dyDescent="0.25">
      <c r="A10" s="11">
        <v>4</v>
      </c>
      <c r="B10" s="5">
        <v>4768</v>
      </c>
      <c r="C10" s="11">
        <f>IFERROR((VLOOKUP(B10,INSCRITOS!A:B,2,0)),"")</f>
        <v>104434</v>
      </c>
      <c r="D10" s="8" t="str">
        <f>IFERROR((VLOOKUP(B10,INSCRITOS!A:C,3,0)),"")</f>
        <v>40/44</v>
      </c>
      <c r="E10" s="12" t="str">
        <f>IFERROR((VLOOKUP(B10,INSCRITOS!A:D,4,0)),"")</f>
        <v>Dina Martins</v>
      </c>
      <c r="F10" s="11" t="str">
        <f>IFERROR((VLOOKUP(B10,INSCRITOS!A:F,6,0)),"")</f>
        <v>F</v>
      </c>
      <c r="G10" s="12" t="str">
        <f>IFERROR((VLOOKUP(B10,INSCRITOS!A:H,8,0)),"")</f>
        <v>Futebol Clube de Ferreiras</v>
      </c>
      <c r="H10" s="50">
        <v>5.2835648148148145E-2</v>
      </c>
    </row>
    <row r="11" spans="1:8" x14ac:dyDescent="0.25">
      <c r="A11" s="11">
        <v>5</v>
      </c>
      <c r="B11" s="5">
        <v>3179</v>
      </c>
      <c r="C11" s="11">
        <f>IFERROR((VLOOKUP(B11,INSCRITOS!A:B,2,0)),"")</f>
        <v>102129</v>
      </c>
      <c r="D11" s="8" t="str">
        <f>IFERROR((VLOOKUP(B11,INSCRITOS!A:C,3,0)),"")</f>
        <v>20/39</v>
      </c>
      <c r="E11" s="12" t="str">
        <f>IFERROR((VLOOKUP(B11,INSCRITOS!A:D,4,0)),"")</f>
        <v>Mariana Cabrita</v>
      </c>
      <c r="F11" s="11" t="str">
        <f>IFERROR((VLOOKUP(B11,INSCRITOS!A:F,6,0)),"")</f>
        <v>F</v>
      </c>
      <c r="G11" s="12" t="str">
        <f>IFERROR((VLOOKUP(B11,INSCRITOS!A:H,8,0)),"")</f>
        <v>ADECT</v>
      </c>
      <c r="H11" s="50">
        <v>5.5520833333333332E-2</v>
      </c>
    </row>
    <row r="12" spans="1:8" x14ac:dyDescent="0.25">
      <c r="A12" s="11">
        <v>6</v>
      </c>
      <c r="B12" s="5">
        <v>3007</v>
      </c>
      <c r="C12" s="11">
        <f>IFERROR((VLOOKUP(B12,INSCRITOS!A:B,2,0)),"")</f>
        <v>103157</v>
      </c>
      <c r="D12" s="8" t="str">
        <f>IFERROR((VLOOKUP(B12,INSCRITOS!A:C,3,0)),"")</f>
        <v>20/39</v>
      </c>
      <c r="E12" s="12" t="str">
        <f>IFERROR((VLOOKUP(B12,INSCRITOS!A:D,4,0)),"")</f>
        <v>Ana Lúcia Águeda</v>
      </c>
      <c r="F12" s="11" t="str">
        <f>IFERROR((VLOOKUP(B12,INSCRITOS!A:F,6,0)),"")</f>
        <v>F</v>
      </c>
      <c r="G12" s="12" t="str">
        <f>IFERROR((VLOOKUP(B12,INSCRITOS!A:H,8,0)),"")</f>
        <v>Lusitano / Frusoal</v>
      </c>
      <c r="H12" s="50">
        <v>5.7592592592592591E-2</v>
      </c>
    </row>
    <row r="13" spans="1:8" x14ac:dyDescent="0.25">
      <c r="A13" s="11">
        <v>7</v>
      </c>
      <c r="B13" s="5">
        <v>4809</v>
      </c>
      <c r="C13" s="11">
        <f>IFERROR((VLOOKUP(B13,INSCRITOS!A:B,2,0)),"")</f>
        <v>103200</v>
      </c>
      <c r="D13" s="8" t="str">
        <f>IFERROR((VLOOKUP(B13,INSCRITOS!A:C,3,0)),"")</f>
        <v>45/49</v>
      </c>
      <c r="E13" s="12" t="str">
        <f>IFERROR((VLOOKUP(B13,INSCRITOS!A:D,4,0)),"")</f>
        <v>Cláudia Santos</v>
      </c>
      <c r="F13" s="11" t="str">
        <f>IFERROR((VLOOKUP(B13,INSCRITOS!A:F,6,0)),"")</f>
        <v>F</v>
      </c>
      <c r="G13" s="12" t="str">
        <f>IFERROR((VLOOKUP(B13,INSCRITOS!A:H,8,0)),"")</f>
        <v>Lusitano / Frusoal</v>
      </c>
      <c r="H13" s="50">
        <v>5.9027777777777783E-2</v>
      </c>
    </row>
    <row r="14" spans="1:8" x14ac:dyDescent="0.25">
      <c r="A14" s="11">
        <v>8</v>
      </c>
      <c r="B14" s="12">
        <v>1702</v>
      </c>
      <c r="C14" s="11">
        <f>IFERROR((VLOOKUP(B14,INSCRITOS!A:B,2,0)),"")</f>
        <v>104248</v>
      </c>
      <c r="D14" s="8" t="str">
        <f>IFERROR((VLOOKUP(B14,INSCRITOS!A:C,3,0)),"")</f>
        <v>CAD</v>
      </c>
      <c r="E14" s="12" t="str">
        <f>IFERROR((VLOOKUP(B14,INSCRITOS!A:D,4,0)),"")</f>
        <v>Ana Carolina Sabóia</v>
      </c>
      <c r="F14" s="11" t="str">
        <f>IFERROR((VLOOKUP(B14,INSCRITOS!A:F,6,0)),"")</f>
        <v>F</v>
      </c>
      <c r="G14" s="12" t="str">
        <f>IFERROR((VLOOKUP(B14,INSCRITOS!A:H,8,0)),"")</f>
        <v>Lusitano / Frusoal</v>
      </c>
      <c r="H14" s="50">
        <v>6.0520833333333329E-2</v>
      </c>
    </row>
    <row r="15" spans="1:8" x14ac:dyDescent="0.25">
      <c r="A15" s="11">
        <v>9</v>
      </c>
      <c r="B15" s="12">
        <v>5237</v>
      </c>
      <c r="C15" s="11">
        <f>IFERROR((VLOOKUP(B15,INSCRITOS!A:B,2,0)),"")</f>
        <v>0</v>
      </c>
      <c r="D15" s="8" t="str">
        <f>IFERROR((VLOOKUP(B15,INSCRITOS!A:C,3,0)),"")</f>
        <v>40/44</v>
      </c>
      <c r="E15" s="12" t="str">
        <f>IFERROR((VLOOKUP(B15,INSCRITOS!A:D,4,0)),"")</f>
        <v>Amelia Drumm</v>
      </c>
      <c r="F15" s="11" t="str">
        <f>IFERROR((VLOOKUP(B15,INSCRITOS!A:F,6,0)),"")</f>
        <v>F</v>
      </c>
      <c r="G15" s="12" t="str">
        <f>IFERROR((VLOOKUP(B15,INSCRITOS!A:H,8,0)),"")</f>
        <v>Irlanda</v>
      </c>
      <c r="H15" s="50">
        <v>6.1840277777777779E-2</v>
      </c>
    </row>
    <row r="16" spans="1:8" x14ac:dyDescent="0.25">
      <c r="A16" s="11">
        <v>10</v>
      </c>
      <c r="B16" s="12">
        <v>4603</v>
      </c>
      <c r="C16" s="11">
        <f>IFERROR((VLOOKUP(B16,INSCRITOS!A:B,2,0)),"")</f>
        <v>105611</v>
      </c>
      <c r="D16" s="8" t="str">
        <f>IFERROR((VLOOKUP(B16,INSCRITOS!A:C,3,0)),"")</f>
        <v>45/49</v>
      </c>
      <c r="E16" s="12" t="str">
        <f>IFERROR((VLOOKUP(B16,INSCRITOS!A:D,4,0)),"")</f>
        <v>Isabel Augusto</v>
      </c>
      <c r="F16" s="11" t="str">
        <f>IFERROR((VLOOKUP(B16,INSCRITOS!A:F,6,0)),"")</f>
        <v>F</v>
      </c>
      <c r="G16" s="12" t="str">
        <f>IFERROR((VLOOKUP(B16,INSCRITOS!A:H,8,0)),"")</f>
        <v>Individual</v>
      </c>
      <c r="H16" s="50">
        <v>6.5127314814814818E-2</v>
      </c>
    </row>
    <row r="17" spans="1:8" x14ac:dyDescent="0.25">
      <c r="A17" s="11">
        <v>11</v>
      </c>
      <c r="B17" s="12">
        <v>5223</v>
      </c>
      <c r="C17" s="11">
        <f>IFERROR((VLOOKUP(B17,INSCRITOS!A:B,2,0)),"")</f>
        <v>105626</v>
      </c>
      <c r="D17" s="8" t="str">
        <f>IFERROR((VLOOKUP(B17,INSCRITOS!A:C,3,0)),"")</f>
        <v>45/49</v>
      </c>
      <c r="E17" s="12" t="str">
        <f>IFERROR((VLOOKUP(B17,INSCRITOS!A:D,4,0)),"")</f>
        <v>Samantha Miller</v>
      </c>
      <c r="F17" s="11" t="str">
        <f>IFERROR((VLOOKUP(B17,INSCRITOS!A:F,6,0)),"")</f>
        <v>F</v>
      </c>
      <c r="G17" s="12" t="str">
        <f>IFERROR((VLOOKUP(B17,INSCRITOS!A:H,8,0)),"")</f>
        <v>Louletano</v>
      </c>
      <c r="H17" s="50">
        <v>6.548611111111112E-2</v>
      </c>
    </row>
    <row r="18" spans="1:8" x14ac:dyDescent="0.25">
      <c r="A18" s="11">
        <v>12</v>
      </c>
      <c r="B18" s="12">
        <v>5246</v>
      </c>
      <c r="C18" s="11">
        <f>IFERROR((VLOOKUP(B18,INSCRITOS!A:B,2,0)),"")</f>
        <v>105476</v>
      </c>
      <c r="D18" s="8" t="str">
        <f>IFERROR((VLOOKUP(B18,INSCRITOS!A:C,3,0)),"")</f>
        <v>20/39</v>
      </c>
      <c r="E18" s="12" t="str">
        <f>IFERROR((VLOOKUP(B18,INSCRITOS!A:D,4,0)),"")</f>
        <v>Laura Coelho</v>
      </c>
      <c r="F18" s="11" t="str">
        <f>IFERROR((VLOOKUP(B18,INSCRITOS!A:F,6,0)),"")</f>
        <v>F</v>
      </c>
      <c r="G18" s="12" t="str">
        <f>IFERROR((VLOOKUP(B18,INSCRITOS!A:H,8,0)),"")</f>
        <v>Futebol Clube de Ferreiras</v>
      </c>
      <c r="H18" s="50">
        <v>6.5775462962962966E-2</v>
      </c>
    </row>
    <row r="19" spans="1:8" x14ac:dyDescent="0.25">
      <c r="A19" s="11">
        <v>13</v>
      </c>
      <c r="B19" s="12">
        <v>5258</v>
      </c>
      <c r="C19" s="11">
        <f>IFERROR((VLOOKUP(B19,INSCRITOS!A:B,2,0)),"")</f>
        <v>0</v>
      </c>
      <c r="D19" s="8" t="str">
        <f>IFERROR((VLOOKUP(B19,INSCRITOS!A:C,3,0)),"")</f>
        <v>45/49</v>
      </c>
      <c r="E19" s="12" t="str">
        <f>IFERROR((VLOOKUP(B19,INSCRITOS!A:D,4,0)),"")</f>
        <v>Maria João Custódio</v>
      </c>
      <c r="F19" s="11" t="str">
        <f>IFERROR((VLOOKUP(B19,INSCRITOS!A:F,6,0)),"")</f>
        <v>F</v>
      </c>
      <c r="G19" s="12" t="str">
        <f>IFERROR((VLOOKUP(B19,INSCRITOS!A:H,8,0)),"")</f>
        <v>Não federado</v>
      </c>
      <c r="H19" s="50">
        <v>6.5798611111111113E-2</v>
      </c>
    </row>
    <row r="20" spans="1:8" x14ac:dyDescent="0.25">
      <c r="A20" s="11">
        <v>14</v>
      </c>
      <c r="B20" s="12">
        <v>5234</v>
      </c>
      <c r="C20" s="11">
        <f>IFERROR((VLOOKUP(B20,INSCRITOS!A:B,2,0)),"")</f>
        <v>106116</v>
      </c>
      <c r="D20" s="8" t="str">
        <f>IFERROR((VLOOKUP(B20,INSCRITOS!A:C,3,0)),"")</f>
        <v>70 +</v>
      </c>
      <c r="E20" s="12" t="str">
        <f>IFERROR((VLOOKUP(B20,INSCRITOS!A:D,4,0)),"")</f>
        <v>Linda Clarkson</v>
      </c>
      <c r="F20" s="11" t="str">
        <f>IFERROR((VLOOKUP(B20,INSCRITOS!A:F,6,0)),"")</f>
        <v>F</v>
      </c>
      <c r="G20" s="12" t="str">
        <f>IFERROR((VLOOKUP(B20,INSCRITOS!A:H,8,0)),"")</f>
        <v>Futebol Clube de Ferreiras</v>
      </c>
      <c r="H20" s="50">
        <v>6.6851851851851843E-2</v>
      </c>
    </row>
    <row r="21" spans="1:8" x14ac:dyDescent="0.25">
      <c r="A21" s="11">
        <v>15</v>
      </c>
      <c r="B21" s="12">
        <v>5247</v>
      </c>
      <c r="C21" s="11">
        <f>IFERROR((VLOOKUP(B21,INSCRITOS!A:B,2,0)),"")</f>
        <v>0</v>
      </c>
      <c r="D21" s="8" t="str">
        <f>IFERROR((VLOOKUP(B21,INSCRITOS!A:C,3,0)),"")</f>
        <v>45/49</v>
      </c>
      <c r="E21" s="12" t="str">
        <f>IFERROR((VLOOKUP(B21,INSCRITOS!A:D,4,0)),"")</f>
        <v>Wendy McLeod</v>
      </c>
      <c r="F21" s="11" t="str">
        <f>IFERROR((VLOOKUP(B21,INSCRITOS!A:F,6,0)),"")</f>
        <v>F</v>
      </c>
      <c r="G21" s="12" t="str">
        <f>IFERROR((VLOOKUP(B21,INSCRITOS!A:H,8,0)),"")</f>
        <v>Canada/Não federado</v>
      </c>
      <c r="H21" s="50">
        <v>6.9942129629629632E-2</v>
      </c>
    </row>
    <row r="22" spans="1:8" x14ac:dyDescent="0.25">
      <c r="A22" s="11">
        <v>16</v>
      </c>
      <c r="B22" s="12">
        <v>4834</v>
      </c>
      <c r="C22" s="11">
        <f>IFERROR((VLOOKUP(B22,INSCRITOS!A:B,2,0)),"")</f>
        <v>103245</v>
      </c>
      <c r="D22" s="8" t="str">
        <f>IFERROR((VLOOKUP(B22,INSCRITOS!A:C,3,0)),"")</f>
        <v>55/59</v>
      </c>
      <c r="E22" s="12" t="str">
        <f>IFERROR((VLOOKUP(B22,INSCRITOS!A:D,4,0)),"")</f>
        <v>Wanda Giao</v>
      </c>
      <c r="F22" s="11" t="str">
        <f>IFERROR((VLOOKUP(B22,INSCRITOS!A:F,6,0)),"")</f>
        <v>F</v>
      </c>
      <c r="G22" s="12" t="str">
        <f>IFERROR((VLOOKUP(B22,INSCRITOS!A:H,8,0)),"")</f>
        <v>PORTINADO</v>
      </c>
      <c r="H22" s="50">
        <v>7.2291666666666657E-2</v>
      </c>
    </row>
    <row r="23" spans="1:8" x14ac:dyDescent="0.25">
      <c r="A23" s="11">
        <v>17</v>
      </c>
      <c r="B23" s="85">
        <v>5222</v>
      </c>
      <c r="C23" s="11">
        <f>IFERROR((VLOOKUP(B23,INSCRITOS!A:B,2,0)),"")</f>
        <v>105625</v>
      </c>
      <c r="D23" s="8" t="str">
        <f>IFERROR((VLOOKUP(B23,INSCRITOS!A:C,3,0)),"")</f>
        <v>60/64</v>
      </c>
      <c r="E23" s="12" t="str">
        <f>IFERROR((VLOOKUP(B23,INSCRITOS!A:D,4,0)),"")</f>
        <v>Suzi Steinhofel</v>
      </c>
      <c r="F23" s="11" t="str">
        <f>IFERROR((VLOOKUP(B23,INSCRITOS!A:F,6,0)),"")</f>
        <v>F</v>
      </c>
      <c r="G23" s="12" t="str">
        <f>IFERROR((VLOOKUP(B23,INSCRITOS!A:H,8,0)),"")</f>
        <v>Louletano</v>
      </c>
      <c r="H23" s="50">
        <v>7.6574074074074072E-2</v>
      </c>
    </row>
    <row r="24" spans="1:8" x14ac:dyDescent="0.25">
      <c r="A24" s="11">
        <v>18</v>
      </c>
      <c r="B24" s="85">
        <v>3770</v>
      </c>
      <c r="C24" s="11">
        <f>IFERROR((VLOOKUP(B24,INSCRITOS!A:B,2,0)),"")</f>
        <v>105770</v>
      </c>
      <c r="D24" s="8" t="str">
        <f>IFERROR((VLOOKUP(B24,INSCRITOS!A:C,3,0)),"")</f>
        <v>20/39</v>
      </c>
      <c r="E24" s="12" t="str">
        <f>IFERROR((VLOOKUP(B24,INSCRITOS!A:D,4,0)),"")</f>
        <v>Daniela Proença</v>
      </c>
      <c r="F24" s="11" t="str">
        <f>IFERROR((VLOOKUP(B24,INSCRITOS!A:F,6,0)),"")</f>
        <v>F</v>
      </c>
      <c r="G24" s="12" t="str">
        <f>IFERROR((VLOOKUP(B24,INSCRITOS!A:H,8,0)),"")</f>
        <v>ADECT</v>
      </c>
      <c r="H24" s="50">
        <v>9.734953703703704E-2</v>
      </c>
    </row>
    <row r="25" spans="1:8" x14ac:dyDescent="0.25">
      <c r="A25" s="13"/>
      <c r="B25" s="87"/>
      <c r="C25" s="13"/>
      <c r="D25" s="9"/>
      <c r="E25" s="14"/>
      <c r="F25" s="13"/>
      <c r="G25" s="14"/>
      <c r="H25" s="90"/>
    </row>
    <row r="26" spans="1:8" x14ac:dyDescent="0.25">
      <c r="A26" s="13"/>
      <c r="B26" s="87"/>
      <c r="C26" s="13"/>
      <c r="D26" s="9"/>
      <c r="E26" s="14"/>
      <c r="F26" s="13"/>
      <c r="G26" s="14"/>
      <c r="H26" s="90"/>
    </row>
    <row r="27" spans="1:8" x14ac:dyDescent="0.25">
      <c r="A27" s="13"/>
      <c r="B27" s="87"/>
      <c r="C27" s="13"/>
      <c r="D27" s="9"/>
      <c r="E27" s="14"/>
      <c r="F27" s="13"/>
      <c r="G27" s="14"/>
      <c r="H27" s="90"/>
    </row>
    <row r="28" spans="1:8" s="10" customFormat="1" ht="15.75" x14ac:dyDescent="0.25">
      <c r="A28" s="121" t="s">
        <v>21</v>
      </c>
      <c r="B28" s="121"/>
      <c r="C28" s="121"/>
      <c r="D28" s="121"/>
      <c r="E28" s="121"/>
      <c r="F28" s="121"/>
      <c r="G28" s="121"/>
      <c r="H28" s="121"/>
    </row>
    <row r="29" spans="1:8" s="10" customFormat="1" x14ac:dyDescent="0.25">
      <c r="A29" s="89"/>
      <c r="H29" s="19"/>
    </row>
    <row r="30" spans="1:8" s="10" customFormat="1" ht="15.75" x14ac:dyDescent="0.25">
      <c r="A30" s="7" t="s">
        <v>19</v>
      </c>
      <c r="B30" s="7" t="s">
        <v>0</v>
      </c>
      <c r="C30" s="7" t="s">
        <v>1</v>
      </c>
      <c r="D30" s="7" t="s">
        <v>2</v>
      </c>
      <c r="E30" s="7" t="s">
        <v>3</v>
      </c>
      <c r="F30" s="7" t="s">
        <v>5</v>
      </c>
      <c r="G30" s="7" t="s">
        <v>7</v>
      </c>
      <c r="H30" s="17" t="s">
        <v>20</v>
      </c>
    </row>
    <row r="31" spans="1:8" s="10" customFormat="1" x14ac:dyDescent="0.25">
      <c r="A31" s="11">
        <v>1</v>
      </c>
      <c r="B31" s="5">
        <v>3332</v>
      </c>
      <c r="C31" s="11">
        <f>IFERROR((VLOOKUP(B31,INSCRITOS!A:B,2,0)),"")</f>
        <v>101979</v>
      </c>
      <c r="D31" s="8" t="str">
        <f>IFERROR((VLOOKUP(B31,INSCRITOS!A:C,3,0)),"")</f>
        <v>20/39</v>
      </c>
      <c r="E31" s="12" t="str">
        <f>IFERROR((VLOOKUP(B31,INSCRITOS!A:D,4,0)),"")</f>
        <v>Tomas Metcalfe</v>
      </c>
      <c r="F31" s="11" t="str">
        <f>IFERROR((VLOOKUP(B31,INSCRITOS!A:F,6,0)),"")</f>
        <v>M</v>
      </c>
      <c r="G31" s="12" t="str">
        <f>IFERROR((VLOOKUP(B31,INSCRITOS!A:H,8,0)),"")</f>
        <v>O2 Triatlo - S´look</v>
      </c>
      <c r="H31" s="50">
        <v>4.3148148148148151E-2</v>
      </c>
    </row>
    <row r="32" spans="1:8" s="10" customFormat="1" x14ac:dyDescent="0.25">
      <c r="A32" s="11">
        <v>2</v>
      </c>
      <c r="B32" s="5">
        <v>5242</v>
      </c>
      <c r="C32" s="11">
        <f>IFERROR((VLOOKUP(B32,INSCRITOS!A:B,2,0)),"")</f>
        <v>102653</v>
      </c>
      <c r="D32" s="8" t="str">
        <f>IFERROR((VLOOKUP(B32,INSCRITOS!A:C,3,0)),"")</f>
        <v>40/44</v>
      </c>
      <c r="E32" s="12" t="str">
        <f>IFERROR((VLOOKUP(B32,INSCRITOS!A:D,4,0)),"")</f>
        <v>Nuno Neves</v>
      </c>
      <c r="F32" s="11" t="str">
        <f>IFERROR((VLOOKUP(B32,INSCRITOS!A:F,6,0)),"")</f>
        <v>M</v>
      </c>
      <c r="G32" s="12" t="str">
        <f>IFERROR((VLOOKUP(B32,INSCRITOS!A:H,8,0)),"")</f>
        <v>Individual</v>
      </c>
      <c r="H32" s="50">
        <v>4.3217592592592592E-2</v>
      </c>
    </row>
    <row r="33" spans="1:8" s="10" customFormat="1" x14ac:dyDescent="0.25">
      <c r="A33" s="11">
        <v>3</v>
      </c>
      <c r="B33" s="65">
        <v>3115</v>
      </c>
      <c r="C33" s="11">
        <f>IFERROR((VLOOKUP(B33,INSCRITOS!A:B,2,0)),"")</f>
        <v>102718</v>
      </c>
      <c r="D33" s="8" t="str">
        <f>IFERROR((VLOOKUP(B33,INSCRITOS!A:C,3,0)),"")</f>
        <v>20/39</v>
      </c>
      <c r="E33" s="12" t="str">
        <f>IFERROR((VLOOKUP(B33,INSCRITOS!A:D,4,0)),"")</f>
        <v>Rafael Batista</v>
      </c>
      <c r="F33" s="11" t="str">
        <f>IFERROR((VLOOKUP(B33,INSCRITOS!A:F,6,0)),"")</f>
        <v>M</v>
      </c>
      <c r="G33" s="12" t="str">
        <f>IFERROR((VLOOKUP(B33,INSCRITOS!A:H,8,0)),"")</f>
        <v>Louletano</v>
      </c>
      <c r="H33" s="50">
        <v>4.3530092592592599E-2</v>
      </c>
    </row>
    <row r="34" spans="1:8" s="10" customFormat="1" x14ac:dyDescent="0.25">
      <c r="A34" s="11">
        <v>4</v>
      </c>
      <c r="B34" s="65">
        <v>4931</v>
      </c>
      <c r="C34" s="11">
        <f>IFERROR((VLOOKUP(B34,INSCRITOS!A:B,2,0)),"")</f>
        <v>101960</v>
      </c>
      <c r="D34" s="8" t="str">
        <f>IFERROR((VLOOKUP(B34,INSCRITOS!A:C,3,0)),"")</f>
        <v>40/44</v>
      </c>
      <c r="E34" s="12" t="str">
        <f>IFERROR((VLOOKUP(B34,INSCRITOS!A:D,4,0)),"")</f>
        <v>João Mestre</v>
      </c>
      <c r="F34" s="11" t="str">
        <f>IFERROR((VLOOKUP(B34,INSCRITOS!A:F,6,0)),"")</f>
        <v>M</v>
      </c>
      <c r="G34" s="12" t="str">
        <f>IFERROR((VLOOKUP(B34,INSCRITOS!A:H,8,0)),"")</f>
        <v>Lusitano / Frusoal</v>
      </c>
      <c r="H34" s="50">
        <v>4.4027777777777777E-2</v>
      </c>
    </row>
    <row r="35" spans="1:8" s="10" customFormat="1" x14ac:dyDescent="0.25">
      <c r="A35" s="11">
        <v>5</v>
      </c>
      <c r="B35" s="65">
        <v>2130</v>
      </c>
      <c r="C35" s="11">
        <f>IFERROR((VLOOKUP(B35,INSCRITOS!A:B,2,0)),"")</f>
        <v>103782</v>
      </c>
      <c r="D35" s="8" t="str">
        <f>IFERROR((VLOOKUP(B35,INSCRITOS!A:C,3,0)),"")</f>
        <v>JUN</v>
      </c>
      <c r="E35" s="12" t="str">
        <f>IFERROR((VLOOKUP(B35,INSCRITOS!A:D,4,0)),"")</f>
        <v>João Chagas</v>
      </c>
      <c r="F35" s="11" t="str">
        <f>IFERROR((VLOOKUP(B35,INSCRITOS!A:F,6,0)),"")</f>
        <v>M</v>
      </c>
      <c r="G35" s="12" t="str">
        <f>IFERROR((VLOOKUP(B35,INSCRITOS!A:H,8,0)),"")</f>
        <v>Lusitano / Frusoal</v>
      </c>
      <c r="H35" s="50">
        <v>4.4212962962962961E-2</v>
      </c>
    </row>
    <row r="36" spans="1:8" s="10" customFormat="1" x14ac:dyDescent="0.25">
      <c r="A36" s="11">
        <v>6</v>
      </c>
      <c r="B36" s="5">
        <v>5243</v>
      </c>
      <c r="C36" s="11">
        <f>IFERROR((VLOOKUP(B36,INSCRITOS!A:B,2,0)),"")</f>
        <v>102646</v>
      </c>
      <c r="D36" s="8" t="str">
        <f>IFERROR((VLOOKUP(B36,INSCRITOS!A:C,3,0)),"")</f>
        <v>40/44</v>
      </c>
      <c r="E36" s="12" t="str">
        <f>IFERROR((VLOOKUP(B36,INSCRITOS!A:D,4,0)),"")</f>
        <v>João Inocentes</v>
      </c>
      <c r="F36" s="11" t="str">
        <f>IFERROR((VLOOKUP(B36,INSCRITOS!A:F,6,0)),"")</f>
        <v>M</v>
      </c>
      <c r="G36" s="12" t="str">
        <f>IFERROR((VLOOKUP(B36,INSCRITOS!A:H,8,0)),"")</f>
        <v>Louletano</v>
      </c>
      <c r="H36" s="50">
        <v>4.4409722222222225E-2</v>
      </c>
    </row>
    <row r="37" spans="1:8" s="10" customFormat="1" x14ac:dyDescent="0.25">
      <c r="A37" s="11">
        <v>7</v>
      </c>
      <c r="B37" s="5">
        <v>5186</v>
      </c>
      <c r="C37" s="11">
        <f>IFERROR((VLOOKUP(B37,INSCRITOS!A:B,2,0)),"")</f>
        <v>105351</v>
      </c>
      <c r="D37" s="8" t="str">
        <f>IFERROR((VLOOKUP(B37,INSCRITOS!A:C,3,0)),"")</f>
        <v>55/59</v>
      </c>
      <c r="E37" s="12" t="str">
        <f>IFERROR((VLOOKUP(B37,INSCRITOS!A:D,4,0)),"")</f>
        <v>Simon Taylor</v>
      </c>
      <c r="F37" s="11" t="str">
        <f>IFERROR((VLOOKUP(B37,INSCRITOS!A:F,6,0)),"")</f>
        <v>M</v>
      </c>
      <c r="G37" s="12" t="str">
        <f>IFERROR((VLOOKUP(B37,INSCRITOS!A:H,8,0)),"")</f>
        <v>Vela de Tavira</v>
      </c>
      <c r="H37" s="50">
        <v>4.4918981481481483E-2</v>
      </c>
    </row>
    <row r="38" spans="1:8" x14ac:dyDescent="0.25">
      <c r="A38" s="11">
        <v>8</v>
      </c>
      <c r="B38" s="5">
        <v>3125</v>
      </c>
      <c r="C38" s="11">
        <f>IFERROR((VLOOKUP(B38,INSCRITOS!A:B,2,0)),"")</f>
        <v>104552</v>
      </c>
      <c r="D38" s="8" t="str">
        <f>IFERROR((VLOOKUP(B38,INSCRITOS!A:C,3,0)),"")</f>
        <v>20/39</v>
      </c>
      <c r="E38" s="12" t="str">
        <f>IFERROR((VLOOKUP(B38,INSCRITOS!A:D,4,0)),"")</f>
        <v>Marco Canelas</v>
      </c>
      <c r="F38" s="11" t="str">
        <f>IFERROR((VLOOKUP(B38,INSCRITOS!A:F,6,0)),"")</f>
        <v>M</v>
      </c>
      <c r="G38" s="12" t="str">
        <f>IFERROR((VLOOKUP(B38,INSCRITOS!A:H,8,0)),"")</f>
        <v>Lusitano / Frusoal</v>
      </c>
      <c r="H38" s="50">
        <v>4.5312499999999999E-2</v>
      </c>
    </row>
    <row r="39" spans="1:8" x14ac:dyDescent="0.25">
      <c r="A39" s="11">
        <v>9</v>
      </c>
      <c r="B39" s="5">
        <v>3799</v>
      </c>
      <c r="C39" s="11">
        <f>IFERROR((VLOOKUP(B39,INSCRITOS!A:B,2,0)),"")</f>
        <v>100560</v>
      </c>
      <c r="D39" s="8" t="str">
        <f>IFERROR((VLOOKUP(B39,INSCRITOS!A:C,3,0)),"")</f>
        <v>20/39</v>
      </c>
      <c r="E39" s="12" t="str">
        <f>IFERROR((VLOOKUP(B39,INSCRITOS!A:D,4,0)),"")</f>
        <v>Fernando Pita</v>
      </c>
      <c r="F39" s="11" t="str">
        <f>IFERROR((VLOOKUP(B39,INSCRITOS!A:F,6,0)),"")</f>
        <v>M</v>
      </c>
      <c r="G39" s="12" t="str">
        <f>IFERROR((VLOOKUP(B39,INSCRITOS!A:H,8,0)),"")</f>
        <v>PORTINADO</v>
      </c>
      <c r="H39" s="50">
        <v>4.5347222222222226E-2</v>
      </c>
    </row>
    <row r="40" spans="1:8" x14ac:dyDescent="0.25">
      <c r="A40" s="11">
        <v>10</v>
      </c>
      <c r="B40" s="5">
        <v>3490</v>
      </c>
      <c r="C40" s="11">
        <f>IFERROR((VLOOKUP(B40,INSCRITOS!A:B,2,0)),"")</f>
        <v>103379</v>
      </c>
      <c r="D40" s="8" t="str">
        <f>IFERROR((VLOOKUP(B40,INSCRITOS!A:C,3,0)),"")</f>
        <v>20/39</v>
      </c>
      <c r="E40" s="12" t="str">
        <f>IFERROR((VLOOKUP(B40,INSCRITOS!A:D,4,0)),"")</f>
        <v>Nelson Dias</v>
      </c>
      <c r="F40" s="11" t="str">
        <f>IFERROR((VLOOKUP(B40,INSCRITOS!A:F,6,0)),"")</f>
        <v>M</v>
      </c>
      <c r="G40" s="12" t="str">
        <f>IFERROR((VLOOKUP(B40,INSCRITOS!A:H,8,0)),"")</f>
        <v>O2 Triatlo - S´look</v>
      </c>
      <c r="H40" s="50">
        <v>4.5590277777777778E-2</v>
      </c>
    </row>
    <row r="41" spans="1:8" x14ac:dyDescent="0.25">
      <c r="A41" s="11">
        <v>11</v>
      </c>
      <c r="B41" s="5">
        <v>3894</v>
      </c>
      <c r="C41" s="11">
        <f>IFERROR((VLOOKUP(B41,INSCRITOS!A:B,2,0)),"")</f>
        <v>104041</v>
      </c>
      <c r="D41" s="8" t="str">
        <f>IFERROR((VLOOKUP(B41,INSCRITOS!A:C,3,0)),"")</f>
        <v>20/39</v>
      </c>
      <c r="E41" s="12" t="str">
        <f>IFERROR((VLOOKUP(B41,INSCRITOS!A:D,4,0)),"")</f>
        <v>Paulo Ajuda</v>
      </c>
      <c r="F41" s="11" t="str">
        <f>IFERROR((VLOOKUP(B41,INSCRITOS!A:F,6,0)),"")</f>
        <v>M</v>
      </c>
      <c r="G41" s="12" t="str">
        <f>IFERROR((VLOOKUP(B41,INSCRITOS!A:H,8,0)),"")</f>
        <v>Vela de Tavira</v>
      </c>
      <c r="H41" s="50">
        <v>4.5752314814814815E-2</v>
      </c>
    </row>
    <row r="42" spans="1:8" x14ac:dyDescent="0.25">
      <c r="A42" s="11">
        <v>12</v>
      </c>
      <c r="B42" s="5">
        <v>3855</v>
      </c>
      <c r="C42" s="11">
        <f>IFERROR((VLOOKUP(B42,INSCRITOS!A:B,2,0)),"")</f>
        <v>103970</v>
      </c>
      <c r="D42" s="8" t="str">
        <f>IFERROR((VLOOKUP(B42,INSCRITOS!A:C,3,0)),"")</f>
        <v>20/39</v>
      </c>
      <c r="E42" s="12" t="str">
        <f>IFERROR((VLOOKUP(B42,INSCRITOS!A:D,4,0)),"")</f>
        <v>Fernando Matias</v>
      </c>
      <c r="F42" s="11" t="str">
        <f>IFERROR((VLOOKUP(B42,INSCRITOS!A:F,6,0)),"")</f>
        <v>M</v>
      </c>
      <c r="G42" s="12" t="str">
        <f>IFERROR((VLOOKUP(B42,INSCRITOS!A:H,8,0)),"")</f>
        <v>Lusitano / Frusoal</v>
      </c>
      <c r="H42" s="50">
        <v>4.6909722222222221E-2</v>
      </c>
    </row>
    <row r="43" spans="1:8" x14ac:dyDescent="0.25">
      <c r="A43" s="11">
        <v>13</v>
      </c>
      <c r="B43" s="5">
        <v>3433</v>
      </c>
      <c r="C43" s="11">
        <f>IFERROR((VLOOKUP(B43,INSCRITOS!A:B,2,0)),"")</f>
        <v>101407</v>
      </c>
      <c r="D43" s="8" t="str">
        <f>IFERROR((VLOOKUP(B43,INSCRITOS!A:C,3,0)),"")</f>
        <v>20/39</v>
      </c>
      <c r="E43" s="12" t="str">
        <f>IFERROR((VLOOKUP(B43,INSCRITOS!A:D,4,0)),"")</f>
        <v>Igor s Guerreiro</v>
      </c>
      <c r="F43" s="11" t="str">
        <f>IFERROR((VLOOKUP(B43,INSCRITOS!A:F,6,0)),"")</f>
        <v>M</v>
      </c>
      <c r="G43" s="12" t="str">
        <f>IFERROR((VLOOKUP(B43,INSCRITOS!A:H,8,0)),"")</f>
        <v>Louletano</v>
      </c>
      <c r="H43" s="50">
        <v>4.7129629629629632E-2</v>
      </c>
    </row>
    <row r="44" spans="1:8" x14ac:dyDescent="0.25">
      <c r="A44" s="11">
        <v>14</v>
      </c>
      <c r="B44" s="5">
        <v>3531</v>
      </c>
      <c r="C44" s="11">
        <f>IFERROR((VLOOKUP(B44,INSCRITOS!A:B,2,0)),"")</f>
        <v>105310</v>
      </c>
      <c r="D44" s="8" t="str">
        <f>IFERROR((VLOOKUP(B44,INSCRITOS!A:C,3,0)),"")</f>
        <v>20/39</v>
      </c>
      <c r="E44" s="12" t="str">
        <f>IFERROR((VLOOKUP(B44,INSCRITOS!A:D,4,0)),"")</f>
        <v>Fábio Ferreira</v>
      </c>
      <c r="F44" s="11" t="str">
        <f>IFERROR((VLOOKUP(B44,INSCRITOS!A:F,6,0)),"")</f>
        <v>M</v>
      </c>
      <c r="G44" s="12" t="str">
        <f>IFERROR((VLOOKUP(B44,INSCRITOS!A:H,8,0)),"")</f>
        <v>Louletano</v>
      </c>
      <c r="H44" s="50">
        <v>4.7291666666666669E-2</v>
      </c>
    </row>
    <row r="45" spans="1:8" x14ac:dyDescent="0.25">
      <c r="A45" s="11">
        <v>15</v>
      </c>
      <c r="B45" s="5">
        <v>5259</v>
      </c>
      <c r="C45" s="11">
        <f>IFERROR((VLOOKUP(B45,INSCRITOS!A:B,2,0)),"")</f>
        <v>101959</v>
      </c>
      <c r="D45" s="8" t="str">
        <f>IFERROR((VLOOKUP(B45,INSCRITOS!A:C,3,0)),"")</f>
        <v>40/44</v>
      </c>
      <c r="E45" s="12" t="str">
        <f>IFERROR((VLOOKUP(B45,INSCRITOS!A:D,4,0)),"")</f>
        <v>DAVID COSTA</v>
      </c>
      <c r="F45" s="11" t="str">
        <f>IFERROR((VLOOKUP(B45,INSCRITOS!A:F,6,0)),"")</f>
        <v>M</v>
      </c>
      <c r="G45" s="12" t="str">
        <f>IFERROR((VLOOKUP(B45,INSCRITOS!A:H,8,0)),"")</f>
        <v>Lusitano / Frusoal</v>
      </c>
      <c r="H45" s="50">
        <v>4.7430555555555559E-2</v>
      </c>
    </row>
    <row r="46" spans="1:8" x14ac:dyDescent="0.25">
      <c r="A46" s="11">
        <v>16</v>
      </c>
      <c r="B46" s="5">
        <v>4723</v>
      </c>
      <c r="C46" s="11">
        <f>IFERROR((VLOOKUP(B46,INSCRITOS!A:B,2,0)),"")</f>
        <v>101980</v>
      </c>
      <c r="D46" s="8" t="str">
        <f>IFERROR((VLOOKUP(B46,INSCRITOS!A:C,3,0)),"")</f>
        <v>40/44</v>
      </c>
      <c r="E46" s="12" t="str">
        <f>IFERROR((VLOOKUP(B46,INSCRITOS!A:D,4,0)),"")</f>
        <v>Vasco Adrião</v>
      </c>
      <c r="F46" s="11" t="str">
        <f>IFERROR((VLOOKUP(B46,INSCRITOS!A:F,6,0)),"")</f>
        <v>M</v>
      </c>
      <c r="G46" s="12" t="str">
        <f>IFERROR((VLOOKUP(B46,INSCRITOS!A:H,8,0)),"")</f>
        <v>O2 Triatlo - S´look</v>
      </c>
      <c r="H46" s="50">
        <v>4.7476851851851853E-2</v>
      </c>
    </row>
    <row r="47" spans="1:8" x14ac:dyDescent="0.25">
      <c r="A47" s="11">
        <v>17</v>
      </c>
      <c r="B47" s="5">
        <v>1704</v>
      </c>
      <c r="C47" s="11">
        <f>IFERROR((VLOOKUP(B47,INSCRITOS!A:B,2,0)),"")</f>
        <v>105413</v>
      </c>
      <c r="D47" s="8" t="str">
        <f>IFERROR((VLOOKUP(B47,INSCRITOS!A:C,3,0)),"")</f>
        <v>CAD</v>
      </c>
      <c r="E47" s="12" t="str">
        <f>IFERROR((VLOOKUP(B47,INSCRITOS!A:D,4,0)),"")</f>
        <v>Gustavo Ganhao</v>
      </c>
      <c r="F47" s="11" t="str">
        <f>IFERROR((VLOOKUP(B47,INSCRITOS!A:F,6,0)),"")</f>
        <v>M</v>
      </c>
      <c r="G47" s="12" t="str">
        <f>IFERROR((VLOOKUP(B47,INSCRITOS!A:H,8,0)),"")</f>
        <v>PORTINADO</v>
      </c>
      <c r="H47" s="50">
        <v>4.809027777777778E-2</v>
      </c>
    </row>
    <row r="48" spans="1:8" x14ac:dyDescent="0.25">
      <c r="A48" s="11">
        <v>18</v>
      </c>
      <c r="B48" s="5">
        <v>4040</v>
      </c>
      <c r="C48" s="11">
        <f>IFERROR((VLOOKUP(B48,INSCRITOS!A:B,2,0)),"")</f>
        <v>101970</v>
      </c>
      <c r="D48" s="8" t="str">
        <f>IFERROR((VLOOKUP(B48,INSCRITOS!A:C,3,0)),"")</f>
        <v>60/64</v>
      </c>
      <c r="E48" s="12" t="str">
        <f>IFERROR((VLOOKUP(B48,INSCRITOS!A:D,4,0)),"")</f>
        <v>António Raposo</v>
      </c>
      <c r="F48" s="11" t="str">
        <f>IFERROR((VLOOKUP(B48,INSCRITOS!A:F,6,0)),"")</f>
        <v>M</v>
      </c>
      <c r="G48" s="12" t="str">
        <f>IFERROR((VLOOKUP(B48,INSCRITOS!A:H,8,0)),"")</f>
        <v>O2 Triatlo - S´look</v>
      </c>
      <c r="H48" s="50">
        <v>4.8148148148148141E-2</v>
      </c>
    </row>
    <row r="49" spans="1:8" x14ac:dyDescent="0.25">
      <c r="A49" s="11">
        <v>19</v>
      </c>
      <c r="B49" s="5">
        <v>3821</v>
      </c>
      <c r="C49" s="11">
        <f>IFERROR((VLOOKUP(B49,INSCRITOS!A:B,2,0)),"")</f>
        <v>103941</v>
      </c>
      <c r="D49" s="8" t="str">
        <f>IFERROR((VLOOKUP(B49,INSCRITOS!A:C,3,0)),"")</f>
        <v>20/39</v>
      </c>
      <c r="E49" s="12" t="str">
        <f>IFERROR((VLOOKUP(B49,INSCRITOS!A:D,4,0)),"")</f>
        <v>Nuno Barros</v>
      </c>
      <c r="F49" s="11" t="str">
        <f>IFERROR((VLOOKUP(B49,INSCRITOS!A:F,6,0)),"")</f>
        <v>M</v>
      </c>
      <c r="G49" s="12" t="str">
        <f>IFERROR((VLOOKUP(B49,INSCRITOS!A:H,8,0)),"")</f>
        <v>CCD / INTERMARCHÉ LAGOS</v>
      </c>
      <c r="H49" s="50">
        <v>4.8252314814814817E-2</v>
      </c>
    </row>
    <row r="50" spans="1:8" x14ac:dyDescent="0.25">
      <c r="A50" s="11">
        <v>20</v>
      </c>
      <c r="B50" s="5">
        <v>4163</v>
      </c>
      <c r="C50" s="11">
        <f>IFERROR((VLOOKUP(B50,INSCRITOS!A:B,2,0)),"")</f>
        <v>103570</v>
      </c>
      <c r="D50" s="8" t="str">
        <f>IFERROR((VLOOKUP(B50,INSCRITOS!A:C,3,0)),"")</f>
        <v>60/64</v>
      </c>
      <c r="E50" s="12" t="str">
        <f>IFERROR((VLOOKUP(B50,INSCRITOS!A:D,4,0)),"")</f>
        <v>Steve Hyett</v>
      </c>
      <c r="F50" s="11" t="str">
        <f>IFERROR((VLOOKUP(B50,INSCRITOS!A:F,6,0)),"")</f>
        <v>M</v>
      </c>
      <c r="G50" s="12" t="str">
        <f>IFERROR((VLOOKUP(B50,INSCRITOS!A:H,8,0)),"")</f>
        <v>CCD / INTERMARCHÉ LAGOS</v>
      </c>
      <c r="H50" s="50">
        <v>4.8321759259259266E-2</v>
      </c>
    </row>
    <row r="51" spans="1:8" x14ac:dyDescent="0.25">
      <c r="A51" s="11">
        <v>21</v>
      </c>
      <c r="B51" s="5">
        <v>1616</v>
      </c>
      <c r="C51" s="11">
        <f>IFERROR((VLOOKUP(B51,INSCRITOS!A:B,2,0)),"")</f>
        <v>104629</v>
      </c>
      <c r="D51" s="8" t="str">
        <f>IFERROR((VLOOKUP(B51,INSCRITOS!A:C,3,0)),"")</f>
        <v>CAD</v>
      </c>
      <c r="E51" s="12" t="str">
        <f>IFERROR((VLOOKUP(B51,INSCRITOS!A:D,4,0)),"")</f>
        <v>Guilherme Vairinhos</v>
      </c>
      <c r="F51" s="11" t="str">
        <f>IFERROR((VLOOKUP(B51,INSCRITOS!A:F,6,0)),"")</f>
        <v>M</v>
      </c>
      <c r="G51" s="12" t="str">
        <f>IFERROR((VLOOKUP(B51,INSCRITOS!A:H,8,0)),"")</f>
        <v>Lusitano / Frusoal</v>
      </c>
      <c r="H51" s="50">
        <v>4.8749999999999995E-2</v>
      </c>
    </row>
    <row r="52" spans="1:8" x14ac:dyDescent="0.25">
      <c r="A52" s="11">
        <v>22</v>
      </c>
      <c r="B52" s="5">
        <v>5062</v>
      </c>
      <c r="C52" s="11">
        <f>IFERROR((VLOOKUP(B52,INSCRITOS!A:B,2,0)),"")</f>
        <v>104941</v>
      </c>
      <c r="D52" s="8" t="str">
        <f>IFERROR((VLOOKUP(B52,INSCRITOS!A:C,3,0)),"")</f>
        <v>40/44</v>
      </c>
      <c r="E52" s="12" t="str">
        <f>IFERROR((VLOOKUP(B52,INSCRITOS!A:D,4,0)),"")</f>
        <v>Marco Cristo</v>
      </c>
      <c r="F52" s="11" t="str">
        <f>IFERROR((VLOOKUP(B52,INSCRITOS!A:F,6,0)),"")</f>
        <v>M</v>
      </c>
      <c r="G52" s="12" t="str">
        <f>IFERROR((VLOOKUP(B52,INSCRITOS!A:H,8,0)),"")</f>
        <v>Louletano</v>
      </c>
      <c r="H52" s="50">
        <v>4.8773148148148149E-2</v>
      </c>
    </row>
    <row r="53" spans="1:8" x14ac:dyDescent="0.25">
      <c r="A53" s="11">
        <v>23</v>
      </c>
      <c r="B53" s="5">
        <v>3565</v>
      </c>
      <c r="C53" s="11">
        <f>IFERROR((VLOOKUP(B53,INSCRITOS!A:B,2,0)),"")</f>
        <v>103563</v>
      </c>
      <c r="D53" s="8" t="str">
        <f>IFERROR((VLOOKUP(B53,INSCRITOS!A:C,3,0)),"")</f>
        <v>20/39</v>
      </c>
      <c r="E53" s="12" t="str">
        <f>IFERROR((VLOOKUP(B53,INSCRITOS!A:D,4,0)),"")</f>
        <v>João Bacalhau</v>
      </c>
      <c r="F53" s="11" t="str">
        <f>IFERROR((VLOOKUP(B53,INSCRITOS!A:F,6,0)),"")</f>
        <v>M</v>
      </c>
      <c r="G53" s="12" t="str">
        <f>IFERROR((VLOOKUP(B53,INSCRITOS!A:H,8,0)),"")</f>
        <v>Futebol Clube de Ferreiras</v>
      </c>
      <c r="H53" s="50">
        <v>4.929398148148148E-2</v>
      </c>
    </row>
    <row r="54" spans="1:8" x14ac:dyDescent="0.25">
      <c r="A54" s="11">
        <v>24</v>
      </c>
      <c r="B54" s="5">
        <v>3376</v>
      </c>
      <c r="C54" s="11">
        <f>IFERROR((VLOOKUP(B54,INSCRITOS!A:B,2,0)),"")</f>
        <v>104729</v>
      </c>
      <c r="D54" s="8" t="str">
        <f>IFERROR((VLOOKUP(B54,INSCRITOS!A:C,3,0)),"")</f>
        <v>20/39</v>
      </c>
      <c r="E54" s="12" t="str">
        <f>IFERROR((VLOOKUP(B54,INSCRITOS!A:D,4,0)),"")</f>
        <v>Tiago Rodrigues</v>
      </c>
      <c r="F54" s="11" t="str">
        <f>IFERROR((VLOOKUP(B54,INSCRITOS!A:F,6,0)),"")</f>
        <v>M</v>
      </c>
      <c r="G54" s="12" t="str">
        <f>IFERROR((VLOOKUP(B54,INSCRITOS!A:H,8,0)),"")</f>
        <v>Vela de Tavira</v>
      </c>
      <c r="H54" s="50">
        <v>4.9421296296296297E-2</v>
      </c>
    </row>
    <row r="55" spans="1:8" x14ac:dyDescent="0.25">
      <c r="A55" s="11">
        <v>25</v>
      </c>
      <c r="B55" s="5">
        <v>3506</v>
      </c>
      <c r="C55" s="11">
        <f>IFERROR((VLOOKUP(B55,INSCRITOS!A:B,2,0)),"")</f>
        <v>105257</v>
      </c>
      <c r="D55" s="8" t="str">
        <f>IFERROR((VLOOKUP(B55,INSCRITOS!A:C,3,0)),"")</f>
        <v>20/39</v>
      </c>
      <c r="E55" s="12" t="str">
        <f>IFERROR((VLOOKUP(B55,INSCRITOS!A:D,4,0)),"")</f>
        <v>Brian Fortune</v>
      </c>
      <c r="F55" s="11" t="str">
        <f>IFERROR((VLOOKUP(B55,INSCRITOS!A:F,6,0)),"")</f>
        <v>M</v>
      </c>
      <c r="G55" s="12" t="str">
        <f>IFERROR((VLOOKUP(B55,INSCRITOS!A:H,8,0)),"")</f>
        <v>O2 Triatlo - S´look</v>
      </c>
      <c r="H55" s="50">
        <v>4.9490740740740745E-2</v>
      </c>
    </row>
    <row r="56" spans="1:8" x14ac:dyDescent="0.25">
      <c r="A56" s="11">
        <v>26</v>
      </c>
      <c r="B56" s="5">
        <v>4973</v>
      </c>
      <c r="C56" s="11">
        <f>IFERROR((VLOOKUP(B56,INSCRITOS!A:B,2,0)),"")</f>
        <v>103982</v>
      </c>
      <c r="D56" s="8" t="str">
        <f>IFERROR((VLOOKUP(B56,INSCRITOS!A:C,3,0)),"")</f>
        <v>40/44</v>
      </c>
      <c r="E56" s="12" t="str">
        <f>IFERROR((VLOOKUP(B56,INSCRITOS!A:D,4,0)),"")</f>
        <v>Luis Carlos Martins</v>
      </c>
      <c r="F56" s="11" t="str">
        <f>IFERROR((VLOOKUP(B56,INSCRITOS!A:F,6,0)),"")</f>
        <v>M</v>
      </c>
      <c r="G56" s="12" t="str">
        <f>IFERROR((VLOOKUP(B56,INSCRITOS!A:H,8,0)),"")</f>
        <v>Vela de Tavira</v>
      </c>
      <c r="H56" s="50">
        <v>4.9560185185185186E-2</v>
      </c>
    </row>
    <row r="57" spans="1:8" x14ac:dyDescent="0.25">
      <c r="A57" s="11">
        <v>27</v>
      </c>
      <c r="B57" s="5">
        <v>3201</v>
      </c>
      <c r="C57" s="11">
        <f>IFERROR((VLOOKUP(B57,INSCRITOS!A:B,2,0)),"")</f>
        <v>103295</v>
      </c>
      <c r="D57" s="8" t="str">
        <f>IFERROR((VLOOKUP(B57,INSCRITOS!A:C,3,0)),"")</f>
        <v>20/39</v>
      </c>
      <c r="E57" s="12" t="str">
        <f>IFERROR((VLOOKUP(B57,INSCRITOS!A:D,4,0)),"")</f>
        <v>João Baganha</v>
      </c>
      <c r="F57" s="11" t="str">
        <f>IFERROR((VLOOKUP(B57,INSCRITOS!A:F,6,0)),"")</f>
        <v>M</v>
      </c>
      <c r="G57" s="12" t="str">
        <f>IFERROR((VLOOKUP(B57,INSCRITOS!A:H,8,0)),"")</f>
        <v>ADECT</v>
      </c>
      <c r="H57" s="50">
        <v>4.9699074074074069E-2</v>
      </c>
    </row>
    <row r="58" spans="1:8" x14ac:dyDescent="0.25">
      <c r="A58" s="11">
        <v>28</v>
      </c>
      <c r="B58" s="5">
        <v>5231</v>
      </c>
      <c r="C58" s="11">
        <f>IFERROR((VLOOKUP(B58,INSCRITOS!A:B,2,0)),"")</f>
        <v>0</v>
      </c>
      <c r="D58" s="8" t="str">
        <f>IFERROR((VLOOKUP(B58,INSCRITOS!A:C,3,0)),"")</f>
        <v>40/44</v>
      </c>
      <c r="E58" s="12" t="str">
        <f>IFERROR((VLOOKUP(B58,INSCRITOS!A:D,4,0)),"")</f>
        <v>Jonathan James Maguire</v>
      </c>
      <c r="F58" s="11" t="str">
        <f>IFERROR((VLOOKUP(B58,INSCRITOS!A:F,6,0)),"")</f>
        <v>M</v>
      </c>
      <c r="G58" s="12" t="str">
        <f>IFERROR((VLOOKUP(B58,INSCRITOS!A:H,8,0)),"")</f>
        <v>Irlanda</v>
      </c>
      <c r="H58" s="50">
        <v>4.9803240740740738E-2</v>
      </c>
    </row>
    <row r="59" spans="1:8" x14ac:dyDescent="0.25">
      <c r="A59" s="11">
        <v>29</v>
      </c>
      <c r="B59" s="5">
        <v>4922</v>
      </c>
      <c r="C59" s="11">
        <f>IFERROR((VLOOKUP(B59,INSCRITOS!A:B,2,0)),"")</f>
        <v>103870</v>
      </c>
      <c r="D59" s="8" t="str">
        <f>IFERROR((VLOOKUP(B59,INSCRITOS!A:C,3,0)),"")</f>
        <v>45/49</v>
      </c>
      <c r="E59" s="12" t="str">
        <f>IFERROR((VLOOKUP(B59,INSCRITOS!A:D,4,0)),"")</f>
        <v>Armando Gomes</v>
      </c>
      <c r="F59" s="11" t="str">
        <f>IFERROR((VLOOKUP(B59,INSCRITOS!A:F,6,0)),"")</f>
        <v>M</v>
      </c>
      <c r="G59" s="12" t="str">
        <f>IFERROR((VLOOKUP(B59,INSCRITOS!A:H,8,0)),"")</f>
        <v>Núcleo Sportinguista de Vila Real de Santo António</v>
      </c>
      <c r="H59" s="50">
        <v>4.9907407407407407E-2</v>
      </c>
    </row>
    <row r="60" spans="1:8" x14ac:dyDescent="0.25">
      <c r="A60" s="11">
        <v>30</v>
      </c>
      <c r="B60" s="5">
        <v>4658</v>
      </c>
      <c r="C60" s="11">
        <f>IFERROR((VLOOKUP(B60,INSCRITOS!A:B,2,0)),"")</f>
        <v>100561</v>
      </c>
      <c r="D60" s="8" t="str">
        <f>IFERROR((VLOOKUP(B60,INSCRITOS!A:C,3,0)),"")</f>
        <v>45/49</v>
      </c>
      <c r="E60" s="12" t="str">
        <f>IFERROR((VLOOKUP(B60,INSCRITOS!A:D,4,0)),"")</f>
        <v>Pedro Rodrigues</v>
      </c>
      <c r="F60" s="11" t="str">
        <f>IFERROR((VLOOKUP(B60,INSCRITOS!A:F,6,0)),"")</f>
        <v>M</v>
      </c>
      <c r="G60" s="12" t="str">
        <f>IFERROR((VLOOKUP(B60,INSCRITOS!A:H,8,0)),"")</f>
        <v>PORTINADO</v>
      </c>
      <c r="H60" s="50">
        <v>4.9942129629629628E-2</v>
      </c>
    </row>
    <row r="61" spans="1:8" x14ac:dyDescent="0.25">
      <c r="A61" s="11">
        <v>31</v>
      </c>
      <c r="B61" s="5">
        <v>4724</v>
      </c>
      <c r="C61" s="11">
        <f>IFERROR((VLOOKUP(B61,INSCRITOS!A:B,2,0)),"")</f>
        <v>102564</v>
      </c>
      <c r="D61" s="8" t="str">
        <f>IFERROR((VLOOKUP(B61,INSCRITOS!A:C,3,0)),"")</f>
        <v>45/49</v>
      </c>
      <c r="E61" s="12" t="str">
        <f>IFERROR((VLOOKUP(B61,INSCRITOS!A:D,4,0)),"")</f>
        <v>João Oliveira</v>
      </c>
      <c r="F61" s="11" t="str">
        <f>IFERROR((VLOOKUP(B61,INSCRITOS!A:F,6,0)),"")</f>
        <v>M</v>
      </c>
      <c r="G61" s="12" t="str">
        <f>IFERROR((VLOOKUP(B61,INSCRITOS!A:H,8,0)),"")</f>
        <v>Aquático Clube de Silves</v>
      </c>
      <c r="H61" s="50">
        <v>5.0173611111111106E-2</v>
      </c>
    </row>
    <row r="62" spans="1:8" x14ac:dyDescent="0.25">
      <c r="A62" s="11">
        <v>32</v>
      </c>
      <c r="B62" s="5">
        <v>5007</v>
      </c>
      <c r="C62" s="11">
        <f>IFERROR((VLOOKUP(B62,INSCRITOS!A:B,2,0)),"")</f>
        <v>103670</v>
      </c>
      <c r="D62" s="8" t="str">
        <f>IFERROR((VLOOKUP(B62,INSCRITOS!A:C,3,0)),"")</f>
        <v>40/44</v>
      </c>
      <c r="E62" s="12" t="str">
        <f>IFERROR((VLOOKUP(B62,INSCRITOS!A:D,4,0)),"")</f>
        <v>João Pais</v>
      </c>
      <c r="F62" s="11" t="str">
        <f>IFERROR((VLOOKUP(B62,INSCRITOS!A:F,6,0)),"")</f>
        <v>M</v>
      </c>
      <c r="G62" s="12" t="str">
        <f>IFERROR((VLOOKUP(B62,INSCRITOS!A:H,8,0)),"")</f>
        <v>ADECT</v>
      </c>
      <c r="H62" s="50">
        <v>5.0208333333333334E-2</v>
      </c>
    </row>
    <row r="63" spans="1:8" x14ac:dyDescent="0.25">
      <c r="A63" s="11">
        <v>33</v>
      </c>
      <c r="B63" s="5">
        <v>3983</v>
      </c>
      <c r="C63" s="11">
        <f>IFERROR((VLOOKUP(B63,INSCRITOS!A:B,2,0)),"")</f>
        <v>104397</v>
      </c>
      <c r="D63" s="8" t="str">
        <f>IFERROR((VLOOKUP(B63,INSCRITOS!A:C,3,0)),"")</f>
        <v>20/39</v>
      </c>
      <c r="E63" s="12" t="str">
        <f>IFERROR((VLOOKUP(B63,INSCRITOS!A:D,4,0)),"")</f>
        <v>João Teixeira</v>
      </c>
      <c r="F63" s="11" t="str">
        <f>IFERROR((VLOOKUP(B63,INSCRITOS!A:F,6,0)),"")</f>
        <v>M</v>
      </c>
      <c r="G63" s="12" t="str">
        <f>IFERROR((VLOOKUP(B63,INSCRITOS!A:H,8,0)),"")</f>
        <v>Louletano</v>
      </c>
      <c r="H63" s="50">
        <v>5.0277777777777775E-2</v>
      </c>
    </row>
    <row r="64" spans="1:8" x14ac:dyDescent="0.25">
      <c r="A64" s="11">
        <v>34</v>
      </c>
      <c r="B64" s="5">
        <v>4805</v>
      </c>
      <c r="C64" s="11">
        <f>IFERROR((VLOOKUP(B64,INSCRITOS!A:B,2,0)),"")</f>
        <v>103194</v>
      </c>
      <c r="D64" s="8" t="str">
        <f>IFERROR((VLOOKUP(B64,INSCRITOS!A:C,3,0)),"")</f>
        <v>50/54</v>
      </c>
      <c r="E64" s="12" t="str">
        <f>IFERROR((VLOOKUP(B64,INSCRITOS!A:D,4,0)),"")</f>
        <v>Luís Guimarães</v>
      </c>
      <c r="F64" s="11" t="str">
        <f>IFERROR((VLOOKUP(B64,INSCRITOS!A:F,6,0)),"")</f>
        <v>M</v>
      </c>
      <c r="G64" s="12" t="str">
        <f>IFERROR((VLOOKUP(B64,INSCRITOS!A:H,8,0)),"")</f>
        <v>Lusitano / Frusoal</v>
      </c>
      <c r="H64" s="50">
        <v>5.1018518518518519E-2</v>
      </c>
    </row>
    <row r="65" spans="1:8" x14ac:dyDescent="0.25">
      <c r="A65" s="11">
        <v>35</v>
      </c>
      <c r="B65" s="5">
        <v>3192</v>
      </c>
      <c r="C65" s="11">
        <f>IFERROR((VLOOKUP(B65,INSCRITOS!A:B,2,0)),"")</f>
        <v>103292</v>
      </c>
      <c r="D65" s="8" t="str">
        <f>IFERROR((VLOOKUP(B65,INSCRITOS!A:C,3,0)),"")</f>
        <v>20/39</v>
      </c>
      <c r="E65" s="12" t="str">
        <f>IFERROR((VLOOKUP(B65,INSCRITOS!A:D,4,0)),"")</f>
        <v>João Coelho</v>
      </c>
      <c r="F65" s="11" t="str">
        <f>IFERROR((VLOOKUP(B65,INSCRITOS!A:F,6,0)),"")</f>
        <v>M</v>
      </c>
      <c r="G65" s="12" t="str">
        <f>IFERROR((VLOOKUP(B65,INSCRITOS!A:H,8,0)),"")</f>
        <v>ADECT</v>
      </c>
      <c r="H65" s="50">
        <v>5.1087962962962967E-2</v>
      </c>
    </row>
    <row r="66" spans="1:8" x14ac:dyDescent="0.25">
      <c r="A66" s="11">
        <v>36</v>
      </c>
      <c r="B66" s="5">
        <v>5156</v>
      </c>
      <c r="C66" s="11">
        <f>IFERROR((VLOOKUP(B66,INSCRITOS!A:B,2,0)),"")</f>
        <v>105272</v>
      </c>
      <c r="D66" s="8" t="str">
        <f>IFERROR((VLOOKUP(B66,INSCRITOS!A:C,3,0)),"")</f>
        <v>40/44</v>
      </c>
      <c r="E66" s="12" t="str">
        <f>IFERROR((VLOOKUP(B66,INSCRITOS!A:D,4,0)),"")</f>
        <v>Hugo Santos</v>
      </c>
      <c r="F66" s="11" t="str">
        <f>IFERROR((VLOOKUP(B66,INSCRITOS!A:F,6,0)),"")</f>
        <v>M</v>
      </c>
      <c r="G66" s="12" t="str">
        <f>IFERROR((VLOOKUP(B66,INSCRITOS!A:H,8,0)),"")</f>
        <v>Futebol Clube de Ferreiras</v>
      </c>
      <c r="H66" s="50">
        <v>5.1273148148148151E-2</v>
      </c>
    </row>
    <row r="67" spans="1:8" x14ac:dyDescent="0.25">
      <c r="A67" s="11">
        <v>37</v>
      </c>
      <c r="B67" s="5">
        <v>3194</v>
      </c>
      <c r="C67" s="11">
        <f>IFERROR((VLOOKUP(B67,INSCRITOS!A:B,2,0)),"")</f>
        <v>103294</v>
      </c>
      <c r="D67" s="8" t="str">
        <f>IFERROR((VLOOKUP(B67,INSCRITOS!A:C,3,0)),"")</f>
        <v>20/39</v>
      </c>
      <c r="E67" s="12" t="str">
        <f>IFERROR((VLOOKUP(B67,INSCRITOS!A:D,4,0)),"")</f>
        <v>Rui Jesus</v>
      </c>
      <c r="F67" s="11" t="str">
        <f>IFERROR((VLOOKUP(B67,INSCRITOS!A:F,6,0)),"")</f>
        <v>M</v>
      </c>
      <c r="G67" s="12" t="str">
        <f>IFERROR((VLOOKUP(B67,INSCRITOS!A:H,8,0)),"")</f>
        <v>Vela de Tavira</v>
      </c>
      <c r="H67" s="50">
        <v>5.1319444444444445E-2</v>
      </c>
    </row>
    <row r="68" spans="1:8" x14ac:dyDescent="0.25">
      <c r="A68" s="11">
        <v>38</v>
      </c>
      <c r="B68" s="5">
        <v>4500</v>
      </c>
      <c r="C68" s="11">
        <f>IFERROR((VLOOKUP(B68,INSCRITOS!A:B,2,0)),"")</f>
        <v>102035</v>
      </c>
      <c r="D68" s="8" t="str">
        <f>IFERROR((VLOOKUP(B68,INSCRITOS!A:C,3,0)),"")</f>
        <v>50/54</v>
      </c>
      <c r="E68" s="12" t="str">
        <f>IFERROR((VLOOKUP(B68,INSCRITOS!A:D,4,0)),"")</f>
        <v>Luís Trindade</v>
      </c>
      <c r="F68" s="11" t="str">
        <f>IFERROR((VLOOKUP(B68,INSCRITOS!A:F,6,0)),"")</f>
        <v>M</v>
      </c>
      <c r="G68" s="12" t="str">
        <f>IFERROR((VLOOKUP(B68,INSCRITOS!A:H,8,0)),"")</f>
        <v>Louletano</v>
      </c>
      <c r="H68" s="50">
        <v>5.1354166666666666E-2</v>
      </c>
    </row>
    <row r="69" spans="1:8" x14ac:dyDescent="0.25">
      <c r="A69" s="11">
        <v>39</v>
      </c>
      <c r="B69" s="5">
        <v>4039</v>
      </c>
      <c r="C69" s="11">
        <f>IFERROR((VLOOKUP(B69,INSCRITOS!A:B,2,0)),"")</f>
        <v>101410</v>
      </c>
      <c r="D69" s="8" t="str">
        <f>IFERROR((VLOOKUP(B69,INSCRITOS!A:C,3,0)),"")</f>
        <v>60/64</v>
      </c>
      <c r="E69" s="12" t="str">
        <f>IFERROR((VLOOKUP(B69,INSCRITOS!A:D,4,0)),"")</f>
        <v>José Varela</v>
      </c>
      <c r="F69" s="11" t="str">
        <f>IFERROR((VLOOKUP(B69,INSCRITOS!A:F,6,0)),"")</f>
        <v>M</v>
      </c>
      <c r="G69" s="12" t="str">
        <f>IFERROR((VLOOKUP(B69,INSCRITOS!A:H,8,0)),"")</f>
        <v>Louletano</v>
      </c>
      <c r="H69" s="50">
        <v>5.1435185185185188E-2</v>
      </c>
    </row>
    <row r="70" spans="1:8" x14ac:dyDescent="0.25">
      <c r="A70" s="11">
        <v>40</v>
      </c>
      <c r="B70" s="5">
        <v>5005</v>
      </c>
      <c r="C70" s="11">
        <f>IFERROR((VLOOKUP(B70,INSCRITOS!A:B,2,0)),"")</f>
        <v>103291</v>
      </c>
      <c r="D70" s="8" t="str">
        <f>IFERROR((VLOOKUP(B70,INSCRITOS!A:C,3,0)),"")</f>
        <v>40/44</v>
      </c>
      <c r="E70" s="12" t="str">
        <f>IFERROR((VLOOKUP(B70,INSCRITOS!A:D,4,0)),"")</f>
        <v>Luís Caetano</v>
      </c>
      <c r="F70" s="11" t="str">
        <f>IFERROR((VLOOKUP(B70,INSCRITOS!A:F,6,0)),"")</f>
        <v>M</v>
      </c>
      <c r="G70" s="12" t="str">
        <f>IFERROR((VLOOKUP(B70,INSCRITOS!A:H,8,0)),"")</f>
        <v>ADECT</v>
      </c>
      <c r="H70" s="50">
        <v>5.1550925925925924E-2</v>
      </c>
    </row>
    <row r="71" spans="1:8" x14ac:dyDescent="0.25">
      <c r="A71" s="11">
        <v>41</v>
      </c>
      <c r="B71" s="5">
        <v>3316</v>
      </c>
      <c r="C71" s="11">
        <f>IFERROR((VLOOKUP(B71,INSCRITOS!A:B,2,0)),"")</f>
        <v>105097</v>
      </c>
      <c r="D71" s="8" t="str">
        <f>IFERROR((VLOOKUP(B71,INSCRITOS!A:C,3,0)),"")</f>
        <v>20/39</v>
      </c>
      <c r="E71" s="12" t="str">
        <f>IFERROR((VLOOKUP(B71,INSCRITOS!A:D,4,0)),"")</f>
        <v>Pedro Guerreiro</v>
      </c>
      <c r="F71" s="11" t="str">
        <f>IFERROR((VLOOKUP(B71,INSCRITOS!A:F,6,0)),"")</f>
        <v>M</v>
      </c>
      <c r="G71" s="12" t="str">
        <f>IFERROR((VLOOKUP(B71,INSCRITOS!A:H,8,0)),"")</f>
        <v>ADECT</v>
      </c>
      <c r="H71" s="50">
        <v>5.2175925925925924E-2</v>
      </c>
    </row>
    <row r="72" spans="1:8" x14ac:dyDescent="0.25">
      <c r="A72" s="11">
        <v>42</v>
      </c>
      <c r="B72" s="5">
        <v>4620</v>
      </c>
      <c r="C72" s="11">
        <f>IFERROR((VLOOKUP(B72,INSCRITOS!A:B,2,0)),"")</f>
        <v>104309</v>
      </c>
      <c r="D72" s="8" t="str">
        <f>IFERROR((VLOOKUP(B72,INSCRITOS!A:C,3,0)),"")</f>
        <v>50/54</v>
      </c>
      <c r="E72" s="12" t="str">
        <f>IFERROR((VLOOKUP(B72,INSCRITOS!A:D,4,0)),"")</f>
        <v>Gregor Möller</v>
      </c>
      <c r="F72" s="11" t="str">
        <f>IFERROR((VLOOKUP(B72,INSCRITOS!A:F,6,0)),"")</f>
        <v>M</v>
      </c>
      <c r="G72" s="12" t="str">
        <f>IFERROR((VLOOKUP(B72,INSCRITOS!A:H,8,0)),"")</f>
        <v>O2 Triatlo - S´look</v>
      </c>
      <c r="H72" s="50">
        <v>5.2986111111111116E-2</v>
      </c>
    </row>
    <row r="73" spans="1:8" x14ac:dyDescent="0.25">
      <c r="A73" s="11">
        <v>43</v>
      </c>
      <c r="B73" s="5">
        <v>5388</v>
      </c>
      <c r="C73" s="11">
        <f>IFERROR((VLOOKUP(B73,INSCRITOS!A:B,2,0)),"")</f>
        <v>103242</v>
      </c>
      <c r="D73" s="8" t="str">
        <f>IFERROR((VLOOKUP(B73,INSCRITOS!A:C,3,0)),"")</f>
        <v>40/44</v>
      </c>
      <c r="E73" s="12" t="str">
        <f>IFERROR((VLOOKUP(B73,INSCRITOS!A:D,4,0)),"")</f>
        <v>Henrique Encarnação</v>
      </c>
      <c r="F73" s="11" t="str">
        <f>IFERROR((VLOOKUP(B73,INSCRITOS!A:F,6,0)),"")</f>
        <v>M</v>
      </c>
      <c r="G73" s="12" t="str">
        <f>IFERROR((VLOOKUP(B73,INSCRITOS!A:H,8,0)),"")</f>
        <v>PORTINADO</v>
      </c>
      <c r="H73" s="50">
        <v>5.3425925925925925E-2</v>
      </c>
    </row>
    <row r="74" spans="1:8" x14ac:dyDescent="0.25">
      <c r="A74" s="11">
        <v>44</v>
      </c>
      <c r="B74" s="5">
        <v>5225</v>
      </c>
      <c r="C74" s="11">
        <f>IFERROR((VLOOKUP(B74,INSCRITOS!A:B,2,0)),"")</f>
        <v>0</v>
      </c>
      <c r="D74" s="8" t="str">
        <f>IFERROR((VLOOKUP(B74,INSCRITOS!A:C,3,0)),"")</f>
        <v>60/64</v>
      </c>
      <c r="E74" s="12" t="str">
        <f>IFERROR((VLOOKUP(B74,INSCRITOS!A:D,4,0)),"")</f>
        <v>Jan D'hoedt</v>
      </c>
      <c r="F74" s="11" t="str">
        <f>IFERROR((VLOOKUP(B74,INSCRITOS!A:F,6,0)),"")</f>
        <v>M</v>
      </c>
      <c r="G74" s="12" t="str">
        <f>IFERROR((VLOOKUP(B74,INSCRITOS!A:H,8,0)),"")</f>
        <v>Bélgica/ Não Federado</v>
      </c>
      <c r="H74" s="50">
        <v>5.3495370370370367E-2</v>
      </c>
    </row>
    <row r="75" spans="1:8" x14ac:dyDescent="0.25">
      <c r="A75" s="11">
        <v>45</v>
      </c>
      <c r="B75" s="5">
        <v>5275</v>
      </c>
      <c r="C75" s="11">
        <f>IFERROR((VLOOKUP(B75,INSCRITOS!A:B,2,0)),"")</f>
        <v>105691</v>
      </c>
      <c r="D75" s="8" t="str">
        <f>IFERROR((VLOOKUP(B75,INSCRITOS!A:C,3,0)),"")</f>
        <v>40/44</v>
      </c>
      <c r="E75" s="12" t="str">
        <f>IFERROR((VLOOKUP(B75,INSCRITOS!A:D,4,0)),"")</f>
        <v>Hugo Viegas</v>
      </c>
      <c r="F75" s="11" t="str">
        <f>IFERROR((VLOOKUP(B75,INSCRITOS!A:F,6,0)),"")</f>
        <v>M</v>
      </c>
      <c r="G75" s="12" t="str">
        <f>IFERROR((VLOOKUP(B75,INSCRITOS!A:H,8,0)),"")</f>
        <v>Lusitano / Frusoal</v>
      </c>
      <c r="H75" s="50">
        <v>5.3657407407407404E-2</v>
      </c>
    </row>
    <row r="76" spans="1:8" x14ac:dyDescent="0.25">
      <c r="A76" s="11">
        <v>46</v>
      </c>
      <c r="B76" s="5">
        <v>3922</v>
      </c>
      <c r="C76" s="11">
        <f>IFERROR((VLOOKUP(B76,INSCRITOS!A:B,2,0)),"")</f>
        <v>104212</v>
      </c>
      <c r="D76" s="8" t="str">
        <f>IFERROR((VLOOKUP(B76,INSCRITOS!A:C,3,0)),"")</f>
        <v>20/39</v>
      </c>
      <c r="E76" s="12" t="str">
        <f>IFERROR((VLOOKUP(B76,INSCRITOS!A:D,4,0)),"")</f>
        <v>João Virtuoso</v>
      </c>
      <c r="F76" s="11" t="str">
        <f>IFERROR((VLOOKUP(B76,INSCRITOS!A:F,6,0)),"")</f>
        <v>M</v>
      </c>
      <c r="G76" s="12" t="str">
        <f>IFERROR((VLOOKUP(B76,INSCRITOS!A:H,8,0)),"")</f>
        <v>Vela de Tavira</v>
      </c>
      <c r="H76" s="50">
        <v>5.3807870370370374E-2</v>
      </c>
    </row>
    <row r="77" spans="1:8" x14ac:dyDescent="0.25">
      <c r="A77" s="11">
        <v>47</v>
      </c>
      <c r="B77" s="5">
        <v>5330</v>
      </c>
      <c r="C77" s="11">
        <f>IFERROR((VLOOKUP(B77,INSCRITOS!A:B,2,0)),"")</f>
        <v>105833</v>
      </c>
      <c r="D77" s="8" t="str">
        <f>IFERROR((VLOOKUP(B77,INSCRITOS!A:C,3,0)),"")</f>
        <v>50/54</v>
      </c>
      <c r="E77" s="12" t="str">
        <f>IFERROR((VLOOKUP(B77,INSCRITOS!A:D,4,0)),"")</f>
        <v>Diogo Gamito</v>
      </c>
      <c r="F77" s="11" t="str">
        <f>IFERROR((VLOOKUP(B77,INSCRITOS!A:F,6,0)),"")</f>
        <v>M</v>
      </c>
      <c r="G77" s="12" t="str">
        <f>IFERROR((VLOOKUP(B77,INSCRITOS!A:H,8,0)),"")</f>
        <v>GRCD Leião Triatlo/ Outra região</v>
      </c>
      <c r="H77" s="50">
        <v>5.4166666666666669E-2</v>
      </c>
    </row>
    <row r="78" spans="1:8" x14ac:dyDescent="0.25">
      <c r="A78" s="11">
        <v>48</v>
      </c>
      <c r="B78" s="5">
        <v>5006</v>
      </c>
      <c r="C78" s="11">
        <f>IFERROR((VLOOKUP(B78,INSCRITOS!A:B,2,0)),"")</f>
        <v>103293</v>
      </c>
      <c r="D78" s="8" t="str">
        <f>IFERROR((VLOOKUP(B78,INSCRITOS!A:C,3,0)),"")</f>
        <v>40/44</v>
      </c>
      <c r="E78" s="12" t="str">
        <f>IFERROR((VLOOKUP(B78,INSCRITOS!A:D,4,0)),"")</f>
        <v>Eduardo Afonso</v>
      </c>
      <c r="F78" s="11" t="str">
        <f>IFERROR((VLOOKUP(B78,INSCRITOS!A:F,6,0)),"")</f>
        <v>M</v>
      </c>
      <c r="G78" s="12" t="str">
        <f>IFERROR((VLOOKUP(B78,INSCRITOS!A:H,8,0)),"")</f>
        <v>ADECT</v>
      </c>
      <c r="H78" s="50">
        <v>5.4375E-2</v>
      </c>
    </row>
    <row r="79" spans="1:8" x14ac:dyDescent="0.25">
      <c r="A79" s="11">
        <v>49</v>
      </c>
      <c r="B79" s="5">
        <v>3184</v>
      </c>
      <c r="C79" s="11">
        <f>IFERROR((VLOOKUP(B79,INSCRITOS!A:B,2,0)),"")</f>
        <v>102130</v>
      </c>
      <c r="D79" s="8" t="str">
        <f>IFERROR((VLOOKUP(B79,INSCRITOS!A:C,3,0)),"")</f>
        <v>20/39</v>
      </c>
      <c r="E79" s="12" t="str">
        <f>IFERROR((VLOOKUP(B79,INSCRITOS!A:D,4,0)),"")</f>
        <v>Tiago Santos</v>
      </c>
      <c r="F79" s="11" t="str">
        <f>IFERROR((VLOOKUP(B79,INSCRITOS!A:F,6,0)),"")</f>
        <v>M</v>
      </c>
      <c r="G79" s="12" t="str">
        <f>IFERROR((VLOOKUP(B79,INSCRITOS!A:H,8,0)),"")</f>
        <v>ADECT</v>
      </c>
      <c r="H79" s="50">
        <v>5.4386574074074073E-2</v>
      </c>
    </row>
    <row r="80" spans="1:8" x14ac:dyDescent="0.25">
      <c r="A80" s="11">
        <v>50</v>
      </c>
      <c r="B80" s="5">
        <v>3994</v>
      </c>
      <c r="C80" s="11">
        <f>IFERROR((VLOOKUP(B80,INSCRITOS!A:B,2,0)),"")</f>
        <v>104429</v>
      </c>
      <c r="D80" s="8" t="str">
        <f>IFERROR((VLOOKUP(B80,INSCRITOS!A:C,3,0)),"")</f>
        <v>20/39</v>
      </c>
      <c r="E80" s="12" t="str">
        <f>IFERROR((VLOOKUP(B80,INSCRITOS!A:D,4,0)),"")</f>
        <v>Roberto Elvira</v>
      </c>
      <c r="F80" s="11" t="str">
        <f>IFERROR((VLOOKUP(B80,INSCRITOS!A:F,6,0)),"")</f>
        <v>M</v>
      </c>
      <c r="G80" s="12" t="str">
        <f>IFERROR((VLOOKUP(B80,INSCRITOS!A:H,8,0)),"")</f>
        <v>Lusitano / Frusoal</v>
      </c>
      <c r="H80" s="50">
        <v>5.454861111111111E-2</v>
      </c>
    </row>
    <row r="81" spans="1:8" x14ac:dyDescent="0.25">
      <c r="A81" s="11">
        <v>51</v>
      </c>
      <c r="B81" s="5">
        <v>5240</v>
      </c>
      <c r="C81" s="11">
        <f>IFERROR((VLOOKUP(B81,INSCRITOS!A:B,2,0)),"")</f>
        <v>105684</v>
      </c>
      <c r="D81" s="8" t="str">
        <f>IFERROR((VLOOKUP(B81,INSCRITOS!A:C,3,0)),"")</f>
        <v>20/39</v>
      </c>
      <c r="E81" s="12" t="str">
        <f>IFERROR((VLOOKUP(B81,INSCRITOS!A:D,4,0)),"")</f>
        <v>Dário Lima Pereira</v>
      </c>
      <c r="F81" s="11" t="str">
        <f>IFERROR((VLOOKUP(B81,INSCRITOS!A:F,6,0)),"")</f>
        <v>M</v>
      </c>
      <c r="G81" s="12" t="str">
        <f>IFERROR((VLOOKUP(B81,INSCRITOS!A:H,8,0)),"")</f>
        <v>Vela de Tavira</v>
      </c>
      <c r="H81" s="50">
        <v>5.4722222222222228E-2</v>
      </c>
    </row>
    <row r="82" spans="1:8" x14ac:dyDescent="0.25">
      <c r="A82" s="11">
        <v>52</v>
      </c>
      <c r="B82" s="5">
        <v>5424</v>
      </c>
      <c r="C82" s="11">
        <f>IFERROR((VLOOKUP(B82,INSCRITOS!A:B,2,0)),"")</f>
        <v>105486</v>
      </c>
      <c r="D82" s="8" t="str">
        <f>IFERROR((VLOOKUP(B82,INSCRITOS!A:C,3,0)),"")</f>
        <v>40/44</v>
      </c>
      <c r="E82" s="12" t="str">
        <f>IFERROR((VLOOKUP(B82,INSCRITOS!A:D,4,0)),"")</f>
        <v>Lee Eaton</v>
      </c>
      <c r="F82" s="11" t="str">
        <f>IFERROR((VLOOKUP(B82,INSCRITOS!A:F,6,0)),"")</f>
        <v>M</v>
      </c>
      <c r="G82" s="12" t="str">
        <f>IFERROR((VLOOKUP(B82,INSCRITOS!A:H,8,0)),"")</f>
        <v>CCD / INTERMARCHÉ LAGOS</v>
      </c>
      <c r="H82" s="50">
        <v>5.4872685185185184E-2</v>
      </c>
    </row>
    <row r="83" spans="1:8" x14ac:dyDescent="0.25">
      <c r="A83" s="11">
        <v>53</v>
      </c>
      <c r="B83" s="5">
        <v>4622</v>
      </c>
      <c r="C83" s="11">
        <f>IFERROR((VLOOKUP(B83,INSCRITOS!A:B,2,0)),"")</f>
        <v>103046</v>
      </c>
      <c r="D83" s="8" t="str">
        <f>IFERROR((VLOOKUP(B83,INSCRITOS!A:C,3,0)),"")</f>
        <v>55/59</v>
      </c>
      <c r="E83" s="12" t="str">
        <f>IFERROR((VLOOKUP(B83,INSCRITOS!A:D,4,0)),"")</f>
        <v>Américo Sequeira</v>
      </c>
      <c r="F83" s="11" t="str">
        <f>IFERROR((VLOOKUP(B83,INSCRITOS!A:F,6,0)),"")</f>
        <v>M</v>
      </c>
      <c r="G83" s="12" t="str">
        <f>IFERROR((VLOOKUP(B83,INSCRITOS!A:H,8,0)),"")</f>
        <v>O2 Triatlo - S´look</v>
      </c>
      <c r="H83" s="50">
        <v>5.5740740740740737E-2</v>
      </c>
    </row>
    <row r="84" spans="1:8" x14ac:dyDescent="0.25">
      <c r="A84" s="11">
        <v>54</v>
      </c>
      <c r="B84" s="5">
        <v>3273</v>
      </c>
      <c r="C84" s="11">
        <f>IFERROR((VLOOKUP(B84,INSCRITOS!A:B,2,0)),"")</f>
        <v>105050</v>
      </c>
      <c r="D84" s="8" t="str">
        <f>IFERROR((VLOOKUP(B84,INSCRITOS!A:C,3,0)),"")</f>
        <v>20/39</v>
      </c>
      <c r="E84" s="12" t="str">
        <f>IFERROR((VLOOKUP(B84,INSCRITOS!A:D,4,0)),"")</f>
        <v>Fábio Torrado</v>
      </c>
      <c r="F84" s="11" t="str">
        <f>IFERROR((VLOOKUP(B84,INSCRITOS!A:F,6,0)),"")</f>
        <v>M</v>
      </c>
      <c r="G84" s="12" t="str">
        <f>IFERROR((VLOOKUP(B84,INSCRITOS!A:H,8,0)),"")</f>
        <v>Centro de Ciclismo de Portimão</v>
      </c>
      <c r="H84" s="50">
        <v>5.6041666666666663E-2</v>
      </c>
    </row>
    <row r="85" spans="1:8" x14ac:dyDescent="0.25">
      <c r="A85" s="11">
        <v>55</v>
      </c>
      <c r="B85" s="5">
        <v>3298</v>
      </c>
      <c r="C85" s="11">
        <f>IFERROR((VLOOKUP(B85,INSCRITOS!A:B,2,0)),"")</f>
        <v>103392</v>
      </c>
      <c r="D85" s="8" t="str">
        <f>IFERROR((VLOOKUP(B85,INSCRITOS!A:C,3,0)),"")</f>
        <v>20/39</v>
      </c>
      <c r="E85" s="12" t="str">
        <f>IFERROR((VLOOKUP(B85,INSCRITOS!A:D,4,0)),"")</f>
        <v>Luís Catarino</v>
      </c>
      <c r="F85" s="11" t="str">
        <f>IFERROR((VLOOKUP(B85,INSCRITOS!A:F,6,0)),"")</f>
        <v>M</v>
      </c>
      <c r="G85" s="12" t="str">
        <f>IFERROR((VLOOKUP(B85,INSCRITOS!A:H,8,0)),"")</f>
        <v>CCD / INTERMARCHÉ LAGOS</v>
      </c>
      <c r="H85" s="50">
        <v>5.6226851851851854E-2</v>
      </c>
    </row>
    <row r="86" spans="1:8" x14ac:dyDescent="0.25">
      <c r="A86" s="11">
        <v>56</v>
      </c>
      <c r="B86" s="5">
        <v>4900</v>
      </c>
      <c r="C86" s="11">
        <f>IFERROR((VLOOKUP(B86,INSCRITOS!A:B,2,0)),"")</f>
        <v>103456</v>
      </c>
      <c r="D86" s="8" t="str">
        <f>IFERROR((VLOOKUP(B86,INSCRITOS!A:C,3,0)),"")</f>
        <v>45/49</v>
      </c>
      <c r="E86" s="12" t="str">
        <f>IFERROR((VLOOKUP(B86,INSCRITOS!A:D,4,0)),"")</f>
        <v>Luís Rocha</v>
      </c>
      <c r="F86" s="11" t="str">
        <f>IFERROR((VLOOKUP(B86,INSCRITOS!A:F,6,0)),"")</f>
        <v>M</v>
      </c>
      <c r="G86" s="12" t="str">
        <f>IFERROR((VLOOKUP(B86,INSCRITOS!A:H,8,0)),"")</f>
        <v>Leões do Sul</v>
      </c>
      <c r="H86" s="50">
        <v>5.6435185185185179E-2</v>
      </c>
    </row>
    <row r="87" spans="1:8" x14ac:dyDescent="0.25">
      <c r="A87" s="11">
        <v>57</v>
      </c>
      <c r="B87" s="5">
        <v>4745</v>
      </c>
      <c r="C87" s="11">
        <f>IFERROR((VLOOKUP(B87,INSCRITOS!A:B,2,0)),"")</f>
        <v>104396</v>
      </c>
      <c r="D87" s="8" t="str">
        <f>IFERROR((VLOOKUP(B87,INSCRITOS!A:C,3,0)),"")</f>
        <v>45/49</v>
      </c>
      <c r="E87" s="12" t="str">
        <f>IFERROR((VLOOKUP(B87,INSCRITOS!A:D,4,0)),"")</f>
        <v>Adelino Rosa</v>
      </c>
      <c r="F87" s="11" t="str">
        <f>IFERROR((VLOOKUP(B87,INSCRITOS!A:F,6,0)),"")</f>
        <v>M</v>
      </c>
      <c r="G87" s="12" t="str">
        <f>IFERROR((VLOOKUP(B87,INSCRITOS!A:H,8,0)),"")</f>
        <v>Louletano</v>
      </c>
      <c r="H87" s="50">
        <v>5.6967592592592597E-2</v>
      </c>
    </row>
    <row r="88" spans="1:8" x14ac:dyDescent="0.25">
      <c r="A88" s="11">
        <v>58</v>
      </c>
      <c r="B88" s="5">
        <v>1701</v>
      </c>
      <c r="C88" s="11">
        <f>IFERROR((VLOOKUP(B88,INSCRITOS!A:B,2,0)),"")</f>
        <v>105578</v>
      </c>
      <c r="D88" s="8" t="str">
        <f>IFERROR((VLOOKUP(B88,INSCRITOS!A:C,3,0)),"")</f>
        <v>CAD</v>
      </c>
      <c r="E88" s="12" t="str">
        <f>IFERROR((VLOOKUP(B88,INSCRITOS!A:D,4,0)),"")</f>
        <v>Lourenço Albuquerque</v>
      </c>
      <c r="F88" s="11" t="str">
        <f>IFERROR((VLOOKUP(B88,INSCRITOS!A:F,6,0)),"")</f>
        <v>M</v>
      </c>
      <c r="G88" s="12" t="str">
        <f>IFERROR((VLOOKUP(B88,INSCRITOS!A:H,8,0)),"")</f>
        <v>Lusitano / Frusoal</v>
      </c>
      <c r="H88" s="50">
        <v>5.7025462962962958E-2</v>
      </c>
    </row>
    <row r="89" spans="1:8" x14ac:dyDescent="0.25">
      <c r="A89" s="11">
        <v>59</v>
      </c>
      <c r="B89" s="5">
        <v>4955</v>
      </c>
      <c r="C89" s="11">
        <f>IFERROR((VLOOKUP(B89,INSCRITOS!A:B,2,0)),"")</f>
        <v>103942</v>
      </c>
      <c r="D89" s="8" t="str">
        <f>IFERROR((VLOOKUP(B89,INSCRITOS!A:C,3,0)),"")</f>
        <v>40/44</v>
      </c>
      <c r="E89" s="12" t="str">
        <f>IFERROR((VLOOKUP(B89,INSCRITOS!A:D,4,0)),"")</f>
        <v>Diogo Vieira</v>
      </c>
      <c r="F89" s="11" t="str">
        <f>IFERROR((VLOOKUP(B89,INSCRITOS!A:F,6,0)),"")</f>
        <v>M</v>
      </c>
      <c r="G89" s="12" t="str">
        <f>IFERROR((VLOOKUP(B89,INSCRITOS!A:H,8,0)),"")</f>
        <v>CCD / INTERMARCHÉ LAGOS</v>
      </c>
      <c r="H89" s="50">
        <v>5.7337962962962959E-2</v>
      </c>
    </row>
    <row r="90" spans="1:8" x14ac:dyDescent="0.25">
      <c r="A90" s="11">
        <v>60</v>
      </c>
      <c r="B90" s="5">
        <v>3280</v>
      </c>
      <c r="C90" s="11">
        <f>IFERROR((VLOOKUP(B90,INSCRITOS!A:B,2,0)),"")</f>
        <v>105052</v>
      </c>
      <c r="D90" s="8" t="str">
        <f>IFERROR((VLOOKUP(B90,INSCRITOS!A:C,3,0)),"")</f>
        <v>20/39</v>
      </c>
      <c r="E90" s="12" t="str">
        <f>IFERROR((VLOOKUP(B90,INSCRITOS!A:D,4,0)),"")</f>
        <v>Jorge Santos</v>
      </c>
      <c r="F90" s="11" t="str">
        <f>IFERROR((VLOOKUP(B90,INSCRITOS!A:F,6,0)),"")</f>
        <v>M</v>
      </c>
      <c r="G90" s="12" t="str">
        <f>IFERROR((VLOOKUP(B90,INSCRITOS!A:H,8,0)),"")</f>
        <v>Centro de Ciclismo de Portimão</v>
      </c>
      <c r="H90" s="50">
        <v>5.7465277777777775E-2</v>
      </c>
    </row>
    <row r="91" spans="1:8" x14ac:dyDescent="0.25">
      <c r="A91" s="11">
        <v>61</v>
      </c>
      <c r="B91" s="5">
        <v>5227</v>
      </c>
      <c r="C91" s="11">
        <f>IFERROR((VLOOKUP(B91,INSCRITOS!A:B,2,0)),"")</f>
        <v>0</v>
      </c>
      <c r="D91" s="8" t="str">
        <f>IFERROR((VLOOKUP(B91,INSCRITOS!A:C,3,0)),"")</f>
        <v>20/39</v>
      </c>
      <c r="E91" s="12" t="str">
        <f>IFERROR((VLOOKUP(B91,INSCRITOS!A:D,4,0)),"")</f>
        <v>Sérgio Panão</v>
      </c>
      <c r="F91" s="11" t="str">
        <f>IFERROR((VLOOKUP(B91,INSCRITOS!A:F,6,0)),"")</f>
        <v>M</v>
      </c>
      <c r="G91" s="12" t="str">
        <f>IFERROR((VLOOKUP(B91,INSCRITOS!A:H,8,0)),"")</f>
        <v>Não federado</v>
      </c>
      <c r="H91" s="50">
        <v>5.7905092592592598E-2</v>
      </c>
    </row>
    <row r="92" spans="1:8" x14ac:dyDescent="0.25">
      <c r="A92" s="11">
        <v>62</v>
      </c>
      <c r="B92" s="5">
        <v>4939</v>
      </c>
      <c r="C92" s="11">
        <f>IFERROR((VLOOKUP(B92,INSCRITOS!A:B,2,0)),"")</f>
        <v>103927</v>
      </c>
      <c r="D92" s="8" t="str">
        <f>IFERROR((VLOOKUP(B92,INSCRITOS!A:C,3,0)),"")</f>
        <v>45/49</v>
      </c>
      <c r="E92" s="12" t="str">
        <f>IFERROR((VLOOKUP(B92,INSCRITOS!A:D,4,0)),"")</f>
        <v>Pedro Santos</v>
      </c>
      <c r="F92" s="11" t="str">
        <f>IFERROR((VLOOKUP(B92,INSCRITOS!A:F,6,0)),"")</f>
        <v>M</v>
      </c>
      <c r="G92" s="12" t="str">
        <f>IFERROR((VLOOKUP(B92,INSCRITOS!A:H,8,0)),"")</f>
        <v>Lusitano / Frusoal</v>
      </c>
      <c r="H92" s="50">
        <v>5.7986111111111106E-2</v>
      </c>
    </row>
    <row r="93" spans="1:8" x14ac:dyDescent="0.25">
      <c r="A93" s="11">
        <v>63</v>
      </c>
      <c r="B93" s="5">
        <v>4183</v>
      </c>
      <c r="C93" s="11">
        <f>IFERROR((VLOOKUP(B93,INSCRITOS!A:B,2,0)),"")</f>
        <v>103589</v>
      </c>
      <c r="D93" s="8" t="str">
        <f>IFERROR((VLOOKUP(B93,INSCRITOS!A:C,3,0)),"")</f>
        <v>50/54</v>
      </c>
      <c r="E93" s="12" t="str">
        <f>IFERROR((VLOOKUP(B93,INSCRITOS!A:D,4,0)),"")</f>
        <v>Paulo Geadas</v>
      </c>
      <c r="F93" s="11" t="str">
        <f>IFERROR((VLOOKUP(B93,INSCRITOS!A:F,6,0)),"")</f>
        <v>M</v>
      </c>
      <c r="G93" s="12" t="str">
        <f>IFERROR((VLOOKUP(B93,INSCRITOS!A:H,8,0)),"")</f>
        <v>O2 Triatlo - S´look</v>
      </c>
      <c r="H93" s="50">
        <v>5.9733796296296299E-2</v>
      </c>
    </row>
    <row r="94" spans="1:8" x14ac:dyDescent="0.25">
      <c r="A94" s="11">
        <v>64</v>
      </c>
      <c r="B94" s="12">
        <v>4571</v>
      </c>
      <c r="C94" s="11">
        <f>IFERROR((VLOOKUP(B94,INSCRITOS!A:B,2,0)),"")</f>
        <v>101957</v>
      </c>
      <c r="D94" s="8" t="str">
        <f>IFERROR((VLOOKUP(B94,INSCRITOS!A:C,3,0)),"")</f>
        <v>70 +</v>
      </c>
      <c r="E94" s="12" t="str">
        <f>IFERROR((VLOOKUP(B94,INSCRITOS!A:D,4,0)),"")</f>
        <v>Amândio Norberto</v>
      </c>
      <c r="F94" s="11" t="str">
        <f>IFERROR((VLOOKUP(B94,INSCRITOS!A:F,6,0)),"")</f>
        <v>M</v>
      </c>
      <c r="G94" s="12" t="str">
        <f>IFERROR((VLOOKUP(B94,INSCRITOS!A:H,8,0)),"")</f>
        <v>Leões do Sul</v>
      </c>
      <c r="H94" s="50">
        <v>5.9976851851851858E-2</v>
      </c>
    </row>
    <row r="95" spans="1:8" x14ac:dyDescent="0.25">
      <c r="A95" s="11">
        <v>65</v>
      </c>
      <c r="B95" s="12">
        <v>4601</v>
      </c>
      <c r="C95" s="11">
        <f>IFERROR((VLOOKUP(B95,INSCRITOS!A:B,2,0)),"")</f>
        <v>100175</v>
      </c>
      <c r="D95" s="8" t="str">
        <f>IFERROR((VLOOKUP(B95,INSCRITOS!A:C,3,0)),"")</f>
        <v>65/69</v>
      </c>
      <c r="E95" s="12" t="str">
        <f>IFERROR((VLOOKUP(B95,INSCRITOS!A:D,4,0)),"")</f>
        <v>José Alberto Domingos</v>
      </c>
      <c r="F95" s="11" t="str">
        <f>IFERROR((VLOOKUP(B95,INSCRITOS!A:F,6,0)),"")</f>
        <v>M</v>
      </c>
      <c r="G95" s="12" t="str">
        <f>IFERROR((VLOOKUP(B95,INSCRITOS!A:H,8,0)),"")</f>
        <v>Lusitano / Frusoal</v>
      </c>
      <c r="H95" s="50">
        <v>6.0497685185185189E-2</v>
      </c>
    </row>
    <row r="96" spans="1:8" x14ac:dyDescent="0.25">
      <c r="A96" s="11">
        <v>66</v>
      </c>
      <c r="B96" s="12">
        <v>3837</v>
      </c>
      <c r="C96" s="11">
        <f>IFERROR((VLOOKUP(B96,INSCRITOS!A:B,2,0)),"")</f>
        <v>101964</v>
      </c>
      <c r="D96" s="8" t="str">
        <f>IFERROR((VLOOKUP(B96,INSCRITOS!A:C,3,0)),"")</f>
        <v>20/39</v>
      </c>
      <c r="E96" s="12" t="str">
        <f>IFERROR((VLOOKUP(B96,INSCRITOS!A:D,4,0)),"")</f>
        <v>Nelson Mestre</v>
      </c>
      <c r="F96" s="11" t="str">
        <f>IFERROR((VLOOKUP(B96,INSCRITOS!A:F,6,0)),"")</f>
        <v>M</v>
      </c>
      <c r="G96" s="12" t="str">
        <f>IFERROR((VLOOKUP(B96,INSCRITOS!A:H,8,0)),"")</f>
        <v>Lusitano / Frusoal</v>
      </c>
      <c r="H96" s="50">
        <v>6.1585648148148153E-2</v>
      </c>
    </row>
    <row r="97" spans="1:8" x14ac:dyDescent="0.25">
      <c r="A97" s="11">
        <v>67</v>
      </c>
      <c r="B97" s="12">
        <v>4688</v>
      </c>
      <c r="C97" s="11">
        <f>IFERROR((VLOOKUP(B97,INSCRITOS!A:B,2,0)),"")</f>
        <v>0</v>
      </c>
      <c r="D97" s="8" t="str">
        <f>IFERROR((VLOOKUP(B97,INSCRITOS!A:C,3,0)),"")</f>
        <v>40/44</v>
      </c>
      <c r="E97" s="12" t="str">
        <f>IFERROR((VLOOKUP(B97,INSCRITOS!A:D,4,0)),"")</f>
        <v>Sérgio Viegas</v>
      </c>
      <c r="F97" s="11" t="str">
        <f>IFERROR((VLOOKUP(B97,INSCRITOS!A:F,6,0)),"")</f>
        <v>M</v>
      </c>
      <c r="G97" s="12" t="str">
        <f>IFERROR((VLOOKUP(B97,INSCRITOS!A:H,8,0)),"")</f>
        <v>Bike Clube S. Brás</v>
      </c>
      <c r="H97" s="50">
        <v>6.626157407407407E-2</v>
      </c>
    </row>
    <row r="98" spans="1:8" x14ac:dyDescent="0.25">
      <c r="A98" s="11">
        <v>68</v>
      </c>
      <c r="B98" s="85">
        <v>5238</v>
      </c>
      <c r="C98" s="11">
        <f>IFERROR((VLOOKUP(B98,INSCRITOS!A:B,2,0)),"")</f>
        <v>0</v>
      </c>
      <c r="D98" s="8" t="str">
        <f>IFERROR((VLOOKUP(B98,INSCRITOS!A:C,3,0)),"")</f>
        <v>50/54</v>
      </c>
      <c r="E98" s="12" t="str">
        <f>IFERROR((VLOOKUP(B98,INSCRITOS!A:D,4,0)),"")</f>
        <v>Dan McLeod</v>
      </c>
      <c r="F98" s="11" t="str">
        <f>IFERROR((VLOOKUP(B98,INSCRITOS!A:F,6,0)),"")</f>
        <v>M</v>
      </c>
      <c r="G98" s="12" t="str">
        <f>IFERROR((VLOOKUP(B98,INSCRITOS!A:H,8,0)),"")</f>
        <v>Canada Não Federado</v>
      </c>
      <c r="H98" s="50">
        <v>7.9606481481481486E-2</v>
      </c>
    </row>
  </sheetData>
  <sortState ref="A7:H92">
    <sortCondition ref="F7:F92"/>
    <sortCondition ref="H7:H92"/>
  </sortState>
  <mergeCells count="4">
    <mergeCell ref="A1:H1"/>
    <mergeCell ref="A2:G2"/>
    <mergeCell ref="A4:H4"/>
    <mergeCell ref="A28:H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30"/>
  <sheetViews>
    <sheetView zoomScaleNormal="100" zoomScaleSheetLayoutView="100" workbookViewId="0">
      <selection activeCell="J5" sqref="J5"/>
    </sheetView>
  </sheetViews>
  <sheetFormatPr defaultRowHeight="15" x14ac:dyDescent="0.25"/>
  <cols>
    <col min="1" max="1" width="9.140625" style="10"/>
    <col min="2" max="2" width="7.140625" style="97" bestFit="1" customWidth="1"/>
    <col min="3" max="4" width="9.140625" style="10"/>
    <col min="5" max="5" width="27.5703125" style="10" customWidth="1"/>
    <col min="6" max="6" width="9.140625" style="10"/>
    <col min="7" max="7" width="40.42578125" style="10" customWidth="1"/>
    <col min="8" max="8" width="12.28515625" style="19" customWidth="1"/>
    <col min="9" max="9" width="5" style="10" customWidth="1"/>
    <col min="10" max="1025" width="9.140625" style="10"/>
    <col min="1026" max="16384" width="9.140625" style="59"/>
  </cols>
  <sheetData>
    <row r="1" spans="1:9" ht="15.75" x14ac:dyDescent="0.2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9" ht="15.75" x14ac:dyDescent="0.25">
      <c r="A2" s="120" t="s">
        <v>25</v>
      </c>
      <c r="B2" s="120"/>
      <c r="C2" s="120"/>
      <c r="D2" s="120"/>
      <c r="E2" s="120"/>
      <c r="F2" s="120"/>
      <c r="G2" s="120"/>
      <c r="H2" s="28"/>
    </row>
    <row r="3" spans="1:9" ht="15.75" x14ac:dyDescent="0.25">
      <c r="A3" s="6"/>
      <c r="B3" s="91"/>
      <c r="C3" s="6"/>
      <c r="D3" s="6"/>
      <c r="E3" s="6"/>
      <c r="F3" s="6"/>
      <c r="G3" s="6"/>
      <c r="H3" s="15"/>
    </row>
    <row r="4" spans="1:9" ht="15.75" x14ac:dyDescent="0.25">
      <c r="A4" s="121" t="s">
        <v>21</v>
      </c>
      <c r="B4" s="121"/>
      <c r="C4" s="121"/>
      <c r="D4" s="121"/>
      <c r="E4" s="121"/>
      <c r="F4" s="121"/>
      <c r="G4" s="121"/>
      <c r="H4" s="121"/>
    </row>
    <row r="5" spans="1:9" ht="15.75" x14ac:dyDescent="0.25">
      <c r="A5" s="71"/>
      <c r="B5" s="71"/>
      <c r="C5" s="71"/>
      <c r="D5" s="71"/>
      <c r="E5" s="71"/>
      <c r="F5" s="71"/>
      <c r="G5" s="71"/>
      <c r="H5" s="71"/>
    </row>
    <row r="6" spans="1:9" ht="15.75" x14ac:dyDescent="0.25">
      <c r="A6" s="7" t="s">
        <v>19</v>
      </c>
      <c r="B6" s="92" t="s">
        <v>0</v>
      </c>
      <c r="C6" s="7" t="s">
        <v>1</v>
      </c>
      <c r="D6" s="7" t="s">
        <v>2</v>
      </c>
      <c r="E6" s="7" t="s">
        <v>3</v>
      </c>
      <c r="F6" s="7" t="s">
        <v>5</v>
      </c>
      <c r="G6" s="7" t="s">
        <v>7</v>
      </c>
      <c r="H6" s="17" t="s">
        <v>20</v>
      </c>
    </row>
    <row r="7" spans="1:9" x14ac:dyDescent="0.25">
      <c r="A7" s="11">
        <v>1</v>
      </c>
      <c r="B7" s="93">
        <v>1704</v>
      </c>
      <c r="C7" s="11">
        <f>IFERROR((VLOOKUP(B7,INSCRITOS!A:B,2,0)),"")</f>
        <v>105413</v>
      </c>
      <c r="D7" s="8" t="str">
        <f>IFERROR((VLOOKUP(B7,INSCRITOS!A:C,3,0)),"")</f>
        <v>CAD</v>
      </c>
      <c r="E7" s="12" t="str">
        <f>IFERROR((VLOOKUP(B7,INSCRITOS!A:D,4,0)),"")</f>
        <v>Gustavo Ganhao</v>
      </c>
      <c r="F7" s="11" t="str">
        <f>IFERROR((VLOOKUP(B7,INSCRITOS!A:F,6,0)),"")</f>
        <v>M</v>
      </c>
      <c r="G7" s="12" t="str">
        <f>IFERROR((VLOOKUP(B7,INSCRITOS!A:H,8,0)),"")</f>
        <v>PORTINADO</v>
      </c>
      <c r="H7" s="50">
        <v>4.809027777777778E-2</v>
      </c>
    </row>
    <row r="8" spans="1:9" x14ac:dyDescent="0.25">
      <c r="A8" s="11">
        <v>2</v>
      </c>
      <c r="B8" s="93">
        <v>1616</v>
      </c>
      <c r="C8" s="11">
        <f>IFERROR((VLOOKUP(B8,INSCRITOS!A:B,2,0)),"")</f>
        <v>104629</v>
      </c>
      <c r="D8" s="8" t="str">
        <f>IFERROR((VLOOKUP(B8,INSCRITOS!A:C,3,0)),"")</f>
        <v>CAD</v>
      </c>
      <c r="E8" s="12" t="str">
        <f>IFERROR((VLOOKUP(B8,INSCRITOS!A:D,4,0)),"")</f>
        <v>Guilherme Vairinhos</v>
      </c>
      <c r="F8" s="11" t="str">
        <f>IFERROR((VLOOKUP(B8,INSCRITOS!A:F,6,0)),"")</f>
        <v>M</v>
      </c>
      <c r="G8" s="12" t="str">
        <f>IFERROR((VLOOKUP(B8,INSCRITOS!A:H,8,0)),"")</f>
        <v>Lusitano / Frusoal</v>
      </c>
      <c r="H8" s="50">
        <v>4.8749999999999995E-2</v>
      </c>
    </row>
    <row r="9" spans="1:9" x14ac:dyDescent="0.25">
      <c r="A9" s="72">
        <v>3</v>
      </c>
      <c r="B9" s="107">
        <v>1701</v>
      </c>
      <c r="C9" s="72">
        <f>IFERROR((VLOOKUP(B9,INSCRITOS!A:B,2,0)),"")</f>
        <v>105578</v>
      </c>
      <c r="D9" s="100" t="str">
        <f>IFERROR((VLOOKUP(B9,INSCRITOS!A:C,3,0)),"")</f>
        <v>CAD</v>
      </c>
      <c r="E9" s="101" t="str">
        <f>IFERROR((VLOOKUP(B9,INSCRITOS!A:D,4,0)),"")</f>
        <v>Lourenço Albuquerque</v>
      </c>
      <c r="F9" s="72" t="str">
        <f>IFERROR((VLOOKUP(B9,INSCRITOS!A:F,6,0)),"")</f>
        <v>M</v>
      </c>
      <c r="G9" s="101" t="str">
        <f>IFERROR((VLOOKUP(B9,INSCRITOS!A:H,8,0)),"")</f>
        <v>Lusitano / Frusoal</v>
      </c>
      <c r="H9" s="102">
        <v>5.7025462962962958E-2</v>
      </c>
    </row>
    <row r="10" spans="1:9" x14ac:dyDescent="0.25">
      <c r="A10" s="108"/>
      <c r="B10" s="109"/>
      <c r="C10" s="108"/>
      <c r="D10" s="110"/>
      <c r="E10" s="111"/>
      <c r="F10" s="108"/>
      <c r="G10" s="111"/>
      <c r="H10" s="112"/>
      <c r="I10" s="113"/>
    </row>
    <row r="11" spans="1:9" ht="15.75" x14ac:dyDescent="0.25">
      <c r="A11" s="103" t="s">
        <v>19</v>
      </c>
      <c r="B11" s="104" t="s">
        <v>0</v>
      </c>
      <c r="C11" s="103" t="s">
        <v>1</v>
      </c>
      <c r="D11" s="103" t="s">
        <v>2</v>
      </c>
      <c r="E11" s="103" t="s">
        <v>3</v>
      </c>
      <c r="F11" s="103" t="s">
        <v>5</v>
      </c>
      <c r="G11" s="103" t="s">
        <v>7</v>
      </c>
      <c r="H11" s="105" t="s">
        <v>20</v>
      </c>
    </row>
    <row r="12" spans="1:9" x14ac:dyDescent="0.25">
      <c r="A12" s="11">
        <v>1</v>
      </c>
      <c r="B12" s="94">
        <v>2130</v>
      </c>
      <c r="C12" s="11">
        <f>IFERROR((VLOOKUP(B12,INSCRITOS!A:B,2,0)),"")</f>
        <v>103782</v>
      </c>
      <c r="D12" s="8" t="str">
        <f>IFERROR((VLOOKUP(B12,INSCRITOS!A:C,3,0)),"")</f>
        <v>JUN</v>
      </c>
      <c r="E12" s="12" t="str">
        <f>IFERROR((VLOOKUP(B12,INSCRITOS!A:D,4,0)),"")</f>
        <v>João Chagas</v>
      </c>
      <c r="F12" s="11" t="str">
        <f>IFERROR((VLOOKUP(B12,INSCRITOS!A:F,6,0)),"")</f>
        <v>M</v>
      </c>
      <c r="G12" s="12" t="str">
        <f>IFERROR((VLOOKUP(B12,INSCRITOS!A:H,8,0)),"")</f>
        <v>Lusitano / Frusoal</v>
      </c>
      <c r="H12" s="50">
        <v>4.4212962962962961E-2</v>
      </c>
    </row>
    <row r="13" spans="1:9" ht="15.75" x14ac:dyDescent="0.25">
      <c r="A13" s="71"/>
      <c r="B13" s="71"/>
      <c r="C13" s="71"/>
      <c r="D13" s="71"/>
      <c r="E13" s="71"/>
      <c r="F13" s="71"/>
      <c r="G13" s="71"/>
      <c r="H13" s="71"/>
    </row>
    <row r="14" spans="1:9" ht="15.75" x14ac:dyDescent="0.25">
      <c r="A14" s="7" t="s">
        <v>19</v>
      </c>
      <c r="B14" s="92" t="s">
        <v>0</v>
      </c>
      <c r="C14" s="7" t="s">
        <v>1</v>
      </c>
      <c r="D14" s="7" t="s">
        <v>2</v>
      </c>
      <c r="E14" s="7" t="s">
        <v>3</v>
      </c>
      <c r="F14" s="7" t="s">
        <v>5</v>
      </c>
      <c r="G14" s="7" t="s">
        <v>7</v>
      </c>
      <c r="H14" s="17" t="s">
        <v>20</v>
      </c>
    </row>
    <row r="15" spans="1:9" x14ac:dyDescent="0.25">
      <c r="A15" s="11">
        <v>1</v>
      </c>
      <c r="B15" s="93">
        <v>3332</v>
      </c>
      <c r="C15" s="11">
        <f>IFERROR((VLOOKUP(B15,INSCRITOS!A:B,2,0)),"")</f>
        <v>101979</v>
      </c>
      <c r="D15" s="8" t="str">
        <f>IFERROR((VLOOKUP(B15,INSCRITOS!A:C,3,0)),"")</f>
        <v>20/39</v>
      </c>
      <c r="E15" s="12" t="str">
        <f>IFERROR((VLOOKUP(B15,INSCRITOS!A:D,4,0)),"")</f>
        <v>Tomas Metcalfe</v>
      </c>
      <c r="F15" s="11" t="str">
        <f>IFERROR((VLOOKUP(B15,INSCRITOS!A:F,6,0)),"")</f>
        <v>M</v>
      </c>
      <c r="G15" s="12" t="str">
        <f>IFERROR((VLOOKUP(B15,INSCRITOS!A:H,8,0)),"")</f>
        <v>O2 Triatlo - S´look</v>
      </c>
      <c r="H15" s="50">
        <v>4.3148148148148151E-2</v>
      </c>
    </row>
    <row r="16" spans="1:9" x14ac:dyDescent="0.25">
      <c r="A16" s="11">
        <v>2</v>
      </c>
      <c r="B16" s="94">
        <v>3115</v>
      </c>
      <c r="C16" s="11">
        <f>IFERROR((VLOOKUP(B16,INSCRITOS!A:B,2,0)),"")</f>
        <v>102718</v>
      </c>
      <c r="D16" s="8" t="str">
        <f>IFERROR((VLOOKUP(B16,INSCRITOS!A:C,3,0)),"")</f>
        <v>20/39</v>
      </c>
      <c r="E16" s="12" t="str">
        <f>IFERROR((VLOOKUP(B16,INSCRITOS!A:D,4,0)),"")</f>
        <v>Rafael Batista</v>
      </c>
      <c r="F16" s="11" t="str">
        <f>IFERROR((VLOOKUP(B16,INSCRITOS!A:F,6,0)),"")</f>
        <v>M</v>
      </c>
      <c r="G16" s="12" t="str">
        <f>IFERROR((VLOOKUP(B16,INSCRITOS!A:H,8,0)),"")</f>
        <v>Louletano</v>
      </c>
      <c r="H16" s="50">
        <v>4.3530092592592599E-2</v>
      </c>
    </row>
    <row r="17" spans="1:8" x14ac:dyDescent="0.25">
      <c r="A17" s="11">
        <v>3</v>
      </c>
      <c r="B17" s="93">
        <v>3125</v>
      </c>
      <c r="C17" s="11">
        <f>IFERROR((VLOOKUP(B17,INSCRITOS!A:B,2,0)),"")</f>
        <v>104552</v>
      </c>
      <c r="D17" s="8" t="str">
        <f>IFERROR((VLOOKUP(B17,INSCRITOS!A:C,3,0)),"")</f>
        <v>20/39</v>
      </c>
      <c r="E17" s="12" t="str">
        <f>IFERROR((VLOOKUP(B17,INSCRITOS!A:D,4,0)),"")</f>
        <v>Marco Canelas</v>
      </c>
      <c r="F17" s="11" t="str">
        <f>IFERROR((VLOOKUP(B17,INSCRITOS!A:F,6,0)),"")</f>
        <v>M</v>
      </c>
      <c r="G17" s="12" t="str">
        <f>IFERROR((VLOOKUP(B17,INSCRITOS!A:H,8,0)),"")</f>
        <v>Lusitano / Frusoal</v>
      </c>
      <c r="H17" s="50">
        <v>4.5312499999999999E-2</v>
      </c>
    </row>
    <row r="18" spans="1:8" x14ac:dyDescent="0.25">
      <c r="A18" s="11">
        <v>4</v>
      </c>
      <c r="B18" s="93">
        <v>3799</v>
      </c>
      <c r="C18" s="11">
        <f>IFERROR((VLOOKUP(B18,INSCRITOS!A:B,2,0)),"")</f>
        <v>100560</v>
      </c>
      <c r="D18" s="8" t="str">
        <f>IFERROR((VLOOKUP(B18,INSCRITOS!A:C,3,0)),"")</f>
        <v>20/39</v>
      </c>
      <c r="E18" s="12" t="str">
        <f>IFERROR((VLOOKUP(B18,INSCRITOS!A:D,4,0)),"")</f>
        <v>Fernando Pita</v>
      </c>
      <c r="F18" s="11" t="str">
        <f>IFERROR((VLOOKUP(B18,INSCRITOS!A:F,6,0)),"")</f>
        <v>M</v>
      </c>
      <c r="G18" s="12" t="str">
        <f>IFERROR((VLOOKUP(B18,INSCRITOS!A:H,8,0)),"")</f>
        <v>PORTINADO</v>
      </c>
      <c r="H18" s="50">
        <v>4.5347222222222226E-2</v>
      </c>
    </row>
    <row r="19" spans="1:8" x14ac:dyDescent="0.25">
      <c r="A19" s="11">
        <v>5</v>
      </c>
      <c r="B19" s="93">
        <v>3490</v>
      </c>
      <c r="C19" s="11">
        <f>IFERROR((VLOOKUP(B19,INSCRITOS!A:B,2,0)),"")</f>
        <v>103379</v>
      </c>
      <c r="D19" s="8" t="str">
        <f>IFERROR((VLOOKUP(B19,INSCRITOS!A:C,3,0)),"")</f>
        <v>20/39</v>
      </c>
      <c r="E19" s="12" t="str">
        <f>IFERROR((VLOOKUP(B19,INSCRITOS!A:D,4,0)),"")</f>
        <v>Nelson Dias</v>
      </c>
      <c r="F19" s="11" t="str">
        <f>IFERROR((VLOOKUP(B19,INSCRITOS!A:F,6,0)),"")</f>
        <v>M</v>
      </c>
      <c r="G19" s="12" t="str">
        <f>IFERROR((VLOOKUP(B19,INSCRITOS!A:H,8,0)),"")</f>
        <v>O2 Triatlo - S´look</v>
      </c>
      <c r="H19" s="50">
        <v>4.5590277777777778E-2</v>
      </c>
    </row>
    <row r="20" spans="1:8" x14ac:dyDescent="0.25">
      <c r="A20" s="11">
        <v>6</v>
      </c>
      <c r="B20" s="93">
        <v>3894</v>
      </c>
      <c r="C20" s="11">
        <f>IFERROR((VLOOKUP(B20,INSCRITOS!A:B,2,0)),"")</f>
        <v>104041</v>
      </c>
      <c r="D20" s="8" t="str">
        <f>IFERROR((VLOOKUP(B20,INSCRITOS!A:C,3,0)),"")</f>
        <v>20/39</v>
      </c>
      <c r="E20" s="12" t="str">
        <f>IFERROR((VLOOKUP(B20,INSCRITOS!A:D,4,0)),"")</f>
        <v>Paulo Ajuda</v>
      </c>
      <c r="F20" s="11" t="str">
        <f>IFERROR((VLOOKUP(B20,INSCRITOS!A:F,6,0)),"")</f>
        <v>M</v>
      </c>
      <c r="G20" s="12" t="str">
        <f>IFERROR((VLOOKUP(B20,INSCRITOS!A:H,8,0)),"")</f>
        <v>Vela de Tavira</v>
      </c>
      <c r="H20" s="50">
        <v>4.5752314814814815E-2</v>
      </c>
    </row>
    <row r="21" spans="1:8" x14ac:dyDescent="0.25">
      <c r="A21" s="11">
        <v>7</v>
      </c>
      <c r="B21" s="93">
        <v>3855</v>
      </c>
      <c r="C21" s="11">
        <f>IFERROR((VLOOKUP(B21,INSCRITOS!A:B,2,0)),"")</f>
        <v>103970</v>
      </c>
      <c r="D21" s="8" t="str">
        <f>IFERROR((VLOOKUP(B21,INSCRITOS!A:C,3,0)),"")</f>
        <v>20/39</v>
      </c>
      <c r="E21" s="12" t="str">
        <f>IFERROR((VLOOKUP(B21,INSCRITOS!A:D,4,0)),"")</f>
        <v>Fernando Matias</v>
      </c>
      <c r="F21" s="11" t="str">
        <f>IFERROR((VLOOKUP(B21,INSCRITOS!A:F,6,0)),"")</f>
        <v>M</v>
      </c>
      <c r="G21" s="12" t="str">
        <f>IFERROR((VLOOKUP(B21,INSCRITOS!A:H,8,0)),"")</f>
        <v>Lusitano / Frusoal</v>
      </c>
      <c r="H21" s="50">
        <v>4.6909722222222221E-2</v>
      </c>
    </row>
    <row r="22" spans="1:8" x14ac:dyDescent="0.25">
      <c r="A22" s="11">
        <v>8</v>
      </c>
      <c r="B22" s="93">
        <v>3433</v>
      </c>
      <c r="C22" s="11">
        <f>IFERROR((VLOOKUP(B22,INSCRITOS!A:B,2,0)),"")</f>
        <v>101407</v>
      </c>
      <c r="D22" s="8" t="str">
        <f>IFERROR((VLOOKUP(B22,INSCRITOS!A:C,3,0)),"")</f>
        <v>20/39</v>
      </c>
      <c r="E22" s="12" t="str">
        <f>IFERROR((VLOOKUP(B22,INSCRITOS!A:D,4,0)),"")</f>
        <v>Igor s Guerreiro</v>
      </c>
      <c r="F22" s="11" t="str">
        <f>IFERROR((VLOOKUP(B22,INSCRITOS!A:F,6,0)),"")</f>
        <v>M</v>
      </c>
      <c r="G22" s="12" t="str">
        <f>IFERROR((VLOOKUP(B22,INSCRITOS!A:H,8,0)),"")</f>
        <v>Louletano</v>
      </c>
      <c r="H22" s="50">
        <v>4.7129629629629632E-2</v>
      </c>
    </row>
    <row r="23" spans="1:8" x14ac:dyDescent="0.25">
      <c r="A23" s="11">
        <v>9</v>
      </c>
      <c r="B23" s="93">
        <v>3531</v>
      </c>
      <c r="C23" s="11">
        <f>IFERROR((VLOOKUP(B23,INSCRITOS!A:B,2,0)),"")</f>
        <v>105310</v>
      </c>
      <c r="D23" s="8" t="str">
        <f>IFERROR((VLOOKUP(B23,INSCRITOS!A:C,3,0)),"")</f>
        <v>20/39</v>
      </c>
      <c r="E23" s="12" t="str">
        <f>IFERROR((VLOOKUP(B23,INSCRITOS!A:D,4,0)),"")</f>
        <v>Fábio Ferreira</v>
      </c>
      <c r="F23" s="11" t="str">
        <f>IFERROR((VLOOKUP(B23,INSCRITOS!A:F,6,0)),"")</f>
        <v>M</v>
      </c>
      <c r="G23" s="12" t="str">
        <f>IFERROR((VLOOKUP(B23,INSCRITOS!A:H,8,0)),"")</f>
        <v>Louletano</v>
      </c>
      <c r="H23" s="50">
        <v>4.7291666666666669E-2</v>
      </c>
    </row>
    <row r="24" spans="1:8" x14ac:dyDescent="0.25">
      <c r="A24" s="11">
        <v>10</v>
      </c>
      <c r="B24" s="93">
        <v>3821</v>
      </c>
      <c r="C24" s="11">
        <f>IFERROR((VLOOKUP(B24,INSCRITOS!A:B,2,0)),"")</f>
        <v>103941</v>
      </c>
      <c r="D24" s="8" t="str">
        <f>IFERROR((VLOOKUP(B24,INSCRITOS!A:C,3,0)),"")</f>
        <v>20/39</v>
      </c>
      <c r="E24" s="12" t="str">
        <f>IFERROR((VLOOKUP(B24,INSCRITOS!A:D,4,0)),"")</f>
        <v>Nuno Barros</v>
      </c>
      <c r="F24" s="11" t="str">
        <f>IFERROR((VLOOKUP(B24,INSCRITOS!A:F,6,0)),"")</f>
        <v>M</v>
      </c>
      <c r="G24" s="12" t="str">
        <f>IFERROR((VLOOKUP(B24,INSCRITOS!A:H,8,0)),"")</f>
        <v>CCD / INTERMARCHÉ LAGOS</v>
      </c>
      <c r="H24" s="50">
        <v>4.8252314814814817E-2</v>
      </c>
    </row>
    <row r="25" spans="1:8" x14ac:dyDescent="0.25">
      <c r="A25" s="11">
        <v>11</v>
      </c>
      <c r="B25" s="93">
        <v>3565</v>
      </c>
      <c r="C25" s="11">
        <f>IFERROR((VLOOKUP(B25,INSCRITOS!A:B,2,0)),"")</f>
        <v>103563</v>
      </c>
      <c r="D25" s="8" t="str">
        <f>IFERROR((VLOOKUP(B25,INSCRITOS!A:C,3,0)),"")</f>
        <v>20/39</v>
      </c>
      <c r="E25" s="12" t="str">
        <f>IFERROR((VLOOKUP(B25,INSCRITOS!A:D,4,0)),"")</f>
        <v>João Bacalhau</v>
      </c>
      <c r="F25" s="11" t="str">
        <f>IFERROR((VLOOKUP(B25,INSCRITOS!A:F,6,0)),"")</f>
        <v>M</v>
      </c>
      <c r="G25" s="12" t="str">
        <f>IFERROR((VLOOKUP(B25,INSCRITOS!A:H,8,0)),"")</f>
        <v>Futebol Clube de Ferreiras</v>
      </c>
      <c r="H25" s="50">
        <v>4.929398148148148E-2</v>
      </c>
    </row>
    <row r="26" spans="1:8" x14ac:dyDescent="0.25">
      <c r="A26" s="11">
        <v>12</v>
      </c>
      <c r="B26" s="93">
        <v>3376</v>
      </c>
      <c r="C26" s="11">
        <f>IFERROR((VLOOKUP(B26,INSCRITOS!A:B,2,0)),"")</f>
        <v>104729</v>
      </c>
      <c r="D26" s="8" t="str">
        <f>IFERROR((VLOOKUP(B26,INSCRITOS!A:C,3,0)),"")</f>
        <v>20/39</v>
      </c>
      <c r="E26" s="12" t="str">
        <f>IFERROR((VLOOKUP(B26,INSCRITOS!A:D,4,0)),"")</f>
        <v>Tiago Rodrigues</v>
      </c>
      <c r="F26" s="11" t="str">
        <f>IFERROR((VLOOKUP(B26,INSCRITOS!A:F,6,0)),"")</f>
        <v>M</v>
      </c>
      <c r="G26" s="12" t="str">
        <f>IFERROR((VLOOKUP(B26,INSCRITOS!A:H,8,0)),"")</f>
        <v>Vela de Tavira</v>
      </c>
      <c r="H26" s="50">
        <v>4.9421296296296297E-2</v>
      </c>
    </row>
    <row r="27" spans="1:8" x14ac:dyDescent="0.25">
      <c r="A27" s="11">
        <v>13</v>
      </c>
      <c r="B27" s="93">
        <v>3506</v>
      </c>
      <c r="C27" s="11">
        <f>IFERROR((VLOOKUP(B27,INSCRITOS!A:B,2,0)),"")</f>
        <v>105257</v>
      </c>
      <c r="D27" s="8" t="str">
        <f>IFERROR((VLOOKUP(B27,INSCRITOS!A:C,3,0)),"")</f>
        <v>20/39</v>
      </c>
      <c r="E27" s="12" t="str">
        <f>IFERROR((VLOOKUP(B27,INSCRITOS!A:D,4,0)),"")</f>
        <v>Brian Fortune</v>
      </c>
      <c r="F27" s="11" t="str">
        <f>IFERROR((VLOOKUP(B27,INSCRITOS!A:F,6,0)),"")</f>
        <v>M</v>
      </c>
      <c r="G27" s="12" t="str">
        <f>IFERROR((VLOOKUP(B27,INSCRITOS!A:H,8,0)),"")</f>
        <v>O2 Triatlo - S´look</v>
      </c>
      <c r="H27" s="50">
        <v>4.9490740740740745E-2</v>
      </c>
    </row>
    <row r="28" spans="1:8" x14ac:dyDescent="0.25">
      <c r="A28" s="11">
        <v>14</v>
      </c>
      <c r="B28" s="93">
        <v>3201</v>
      </c>
      <c r="C28" s="11">
        <f>IFERROR((VLOOKUP(B28,INSCRITOS!A:B,2,0)),"")</f>
        <v>103295</v>
      </c>
      <c r="D28" s="8" t="str">
        <f>IFERROR((VLOOKUP(B28,INSCRITOS!A:C,3,0)),"")</f>
        <v>20/39</v>
      </c>
      <c r="E28" s="12" t="str">
        <f>IFERROR((VLOOKUP(B28,INSCRITOS!A:D,4,0)),"")</f>
        <v>João Baganha</v>
      </c>
      <c r="F28" s="11" t="str">
        <f>IFERROR((VLOOKUP(B28,INSCRITOS!A:F,6,0)),"")</f>
        <v>M</v>
      </c>
      <c r="G28" s="12" t="str">
        <f>IFERROR((VLOOKUP(B28,INSCRITOS!A:H,8,0)),"")</f>
        <v>ADECT</v>
      </c>
      <c r="H28" s="50">
        <v>4.9699074074074069E-2</v>
      </c>
    </row>
    <row r="29" spans="1:8" x14ac:dyDescent="0.25">
      <c r="A29" s="11">
        <v>15</v>
      </c>
      <c r="B29" s="93">
        <v>3983</v>
      </c>
      <c r="C29" s="11">
        <f>IFERROR((VLOOKUP(B29,INSCRITOS!A:B,2,0)),"")</f>
        <v>104397</v>
      </c>
      <c r="D29" s="8" t="str">
        <f>IFERROR((VLOOKUP(B29,INSCRITOS!A:C,3,0)),"")</f>
        <v>20/39</v>
      </c>
      <c r="E29" s="12" t="str">
        <f>IFERROR((VLOOKUP(B29,INSCRITOS!A:D,4,0)),"")</f>
        <v>João Teixeira</v>
      </c>
      <c r="F29" s="11" t="str">
        <f>IFERROR((VLOOKUP(B29,INSCRITOS!A:F,6,0)),"")</f>
        <v>M</v>
      </c>
      <c r="G29" s="12" t="str">
        <f>IFERROR((VLOOKUP(B29,INSCRITOS!A:H,8,0)),"")</f>
        <v>Louletano</v>
      </c>
      <c r="H29" s="50">
        <v>5.0277777777777775E-2</v>
      </c>
    </row>
    <row r="30" spans="1:8" x14ac:dyDescent="0.25">
      <c r="A30" s="11">
        <v>16</v>
      </c>
      <c r="B30" s="93">
        <v>3192</v>
      </c>
      <c r="C30" s="11">
        <f>IFERROR((VLOOKUP(B30,INSCRITOS!A:B,2,0)),"")</f>
        <v>103292</v>
      </c>
      <c r="D30" s="8" t="str">
        <f>IFERROR((VLOOKUP(B30,INSCRITOS!A:C,3,0)),"")</f>
        <v>20/39</v>
      </c>
      <c r="E30" s="12" t="str">
        <f>IFERROR((VLOOKUP(B30,INSCRITOS!A:D,4,0)),"")</f>
        <v>João Coelho</v>
      </c>
      <c r="F30" s="11" t="str">
        <f>IFERROR((VLOOKUP(B30,INSCRITOS!A:F,6,0)),"")</f>
        <v>M</v>
      </c>
      <c r="G30" s="12" t="str">
        <f>IFERROR((VLOOKUP(B30,INSCRITOS!A:H,8,0)),"")</f>
        <v>ADECT</v>
      </c>
      <c r="H30" s="50">
        <v>5.1087962962962967E-2</v>
      </c>
    </row>
    <row r="31" spans="1:8" x14ac:dyDescent="0.25">
      <c r="A31" s="11">
        <v>17</v>
      </c>
      <c r="B31" s="93">
        <v>3194</v>
      </c>
      <c r="C31" s="11">
        <f>IFERROR((VLOOKUP(B31,INSCRITOS!A:B,2,0)),"")</f>
        <v>103294</v>
      </c>
      <c r="D31" s="8" t="str">
        <f>IFERROR((VLOOKUP(B31,INSCRITOS!A:C,3,0)),"")</f>
        <v>20/39</v>
      </c>
      <c r="E31" s="12" t="str">
        <f>IFERROR((VLOOKUP(B31,INSCRITOS!A:D,4,0)),"")</f>
        <v>Rui Jesus</v>
      </c>
      <c r="F31" s="11" t="str">
        <f>IFERROR((VLOOKUP(B31,INSCRITOS!A:F,6,0)),"")</f>
        <v>M</v>
      </c>
      <c r="G31" s="12" t="str">
        <f>IFERROR((VLOOKUP(B31,INSCRITOS!A:H,8,0)),"")</f>
        <v>Vela de Tavira</v>
      </c>
      <c r="H31" s="50">
        <v>5.1319444444444445E-2</v>
      </c>
    </row>
    <row r="32" spans="1:8" x14ac:dyDescent="0.25">
      <c r="A32" s="11">
        <v>18</v>
      </c>
      <c r="B32" s="93">
        <v>3316</v>
      </c>
      <c r="C32" s="11">
        <f>IFERROR((VLOOKUP(B32,INSCRITOS!A:B,2,0)),"")</f>
        <v>105097</v>
      </c>
      <c r="D32" s="8" t="str">
        <f>IFERROR((VLOOKUP(B32,INSCRITOS!A:C,3,0)),"")</f>
        <v>20/39</v>
      </c>
      <c r="E32" s="12" t="str">
        <f>IFERROR((VLOOKUP(B32,INSCRITOS!A:D,4,0)),"")</f>
        <v>Pedro Guerreiro</v>
      </c>
      <c r="F32" s="11" t="str">
        <f>IFERROR((VLOOKUP(B32,INSCRITOS!A:F,6,0)),"")</f>
        <v>M</v>
      </c>
      <c r="G32" s="12" t="str">
        <f>IFERROR((VLOOKUP(B32,INSCRITOS!A:H,8,0)),"")</f>
        <v>ADECT</v>
      </c>
      <c r="H32" s="50">
        <v>5.2175925925925924E-2</v>
      </c>
    </row>
    <row r="33" spans="1:8" x14ac:dyDescent="0.25">
      <c r="A33" s="11">
        <v>19</v>
      </c>
      <c r="B33" s="93">
        <v>3922</v>
      </c>
      <c r="C33" s="11">
        <f>IFERROR((VLOOKUP(B33,INSCRITOS!A:B,2,0)),"")</f>
        <v>104212</v>
      </c>
      <c r="D33" s="8" t="str">
        <f>IFERROR((VLOOKUP(B33,INSCRITOS!A:C,3,0)),"")</f>
        <v>20/39</v>
      </c>
      <c r="E33" s="12" t="str">
        <f>IFERROR((VLOOKUP(B33,INSCRITOS!A:D,4,0)),"")</f>
        <v>João Virtuoso</v>
      </c>
      <c r="F33" s="11" t="str">
        <f>IFERROR((VLOOKUP(B33,INSCRITOS!A:F,6,0)),"")</f>
        <v>M</v>
      </c>
      <c r="G33" s="12" t="str">
        <f>IFERROR((VLOOKUP(B33,INSCRITOS!A:H,8,0)),"")</f>
        <v>Vela de Tavira</v>
      </c>
      <c r="H33" s="50">
        <v>5.3807870370370374E-2</v>
      </c>
    </row>
    <row r="34" spans="1:8" x14ac:dyDescent="0.25">
      <c r="A34" s="11">
        <v>20</v>
      </c>
      <c r="B34" s="93">
        <v>3184</v>
      </c>
      <c r="C34" s="11">
        <f>IFERROR((VLOOKUP(B34,INSCRITOS!A:B,2,0)),"")</f>
        <v>102130</v>
      </c>
      <c r="D34" s="8" t="str">
        <f>IFERROR((VLOOKUP(B34,INSCRITOS!A:C,3,0)),"")</f>
        <v>20/39</v>
      </c>
      <c r="E34" s="12" t="str">
        <f>IFERROR((VLOOKUP(B34,INSCRITOS!A:D,4,0)),"")</f>
        <v>Tiago Santos</v>
      </c>
      <c r="F34" s="11" t="str">
        <f>IFERROR((VLOOKUP(B34,INSCRITOS!A:F,6,0)),"")</f>
        <v>M</v>
      </c>
      <c r="G34" s="12" t="str">
        <f>IFERROR((VLOOKUP(B34,INSCRITOS!A:H,8,0)),"")</f>
        <v>ADECT</v>
      </c>
      <c r="H34" s="50">
        <v>5.4386574074074073E-2</v>
      </c>
    </row>
    <row r="35" spans="1:8" x14ac:dyDescent="0.25">
      <c r="A35" s="11">
        <v>21</v>
      </c>
      <c r="B35" s="93">
        <v>3994</v>
      </c>
      <c r="C35" s="11">
        <f>IFERROR((VLOOKUP(B35,INSCRITOS!A:B,2,0)),"")</f>
        <v>104429</v>
      </c>
      <c r="D35" s="8" t="str">
        <f>IFERROR((VLOOKUP(B35,INSCRITOS!A:C,3,0)),"")</f>
        <v>20/39</v>
      </c>
      <c r="E35" s="12" t="str">
        <f>IFERROR((VLOOKUP(B35,INSCRITOS!A:D,4,0)),"")</f>
        <v>Roberto Elvira</v>
      </c>
      <c r="F35" s="11" t="str">
        <f>IFERROR((VLOOKUP(B35,INSCRITOS!A:F,6,0)),"")</f>
        <v>M</v>
      </c>
      <c r="G35" s="12" t="str">
        <f>IFERROR((VLOOKUP(B35,INSCRITOS!A:H,8,0)),"")</f>
        <v>Lusitano / Frusoal</v>
      </c>
      <c r="H35" s="50">
        <v>5.454861111111111E-2</v>
      </c>
    </row>
    <row r="36" spans="1:8" x14ac:dyDescent="0.25">
      <c r="A36" s="11">
        <v>22</v>
      </c>
      <c r="B36" s="93">
        <v>5240</v>
      </c>
      <c r="C36" s="11">
        <f>IFERROR((VLOOKUP(B36,INSCRITOS!A:B,2,0)),"")</f>
        <v>105684</v>
      </c>
      <c r="D36" s="8" t="str">
        <f>IFERROR((VLOOKUP(B36,INSCRITOS!A:C,3,0)),"")</f>
        <v>20/39</v>
      </c>
      <c r="E36" s="12" t="str">
        <f>IFERROR((VLOOKUP(B36,INSCRITOS!A:D,4,0)),"")</f>
        <v>Dário Lima Pereira</v>
      </c>
      <c r="F36" s="11" t="str">
        <f>IFERROR((VLOOKUP(B36,INSCRITOS!A:F,6,0)),"")</f>
        <v>M</v>
      </c>
      <c r="G36" s="12" t="str">
        <f>IFERROR((VLOOKUP(B36,INSCRITOS!A:H,8,0)),"")</f>
        <v>Vela de Tavira</v>
      </c>
      <c r="H36" s="50">
        <v>5.4722222222222228E-2</v>
      </c>
    </row>
    <row r="37" spans="1:8" x14ac:dyDescent="0.25">
      <c r="A37" s="11">
        <v>23</v>
      </c>
      <c r="B37" s="93">
        <v>3273</v>
      </c>
      <c r="C37" s="11">
        <f>IFERROR((VLOOKUP(B37,INSCRITOS!A:B,2,0)),"")</f>
        <v>105050</v>
      </c>
      <c r="D37" s="8" t="str">
        <f>IFERROR((VLOOKUP(B37,INSCRITOS!A:C,3,0)),"")</f>
        <v>20/39</v>
      </c>
      <c r="E37" s="12" t="str">
        <f>IFERROR((VLOOKUP(B37,INSCRITOS!A:D,4,0)),"")</f>
        <v>Fábio Torrado</v>
      </c>
      <c r="F37" s="11" t="str">
        <f>IFERROR((VLOOKUP(B37,INSCRITOS!A:F,6,0)),"")</f>
        <v>M</v>
      </c>
      <c r="G37" s="12" t="str">
        <f>IFERROR((VLOOKUP(B37,INSCRITOS!A:H,8,0)),"")</f>
        <v>Centro de Ciclismo de Portimão</v>
      </c>
      <c r="H37" s="50">
        <v>5.6041666666666663E-2</v>
      </c>
    </row>
    <row r="38" spans="1:8" x14ac:dyDescent="0.25">
      <c r="A38" s="11">
        <v>24</v>
      </c>
      <c r="B38" s="93">
        <v>3298</v>
      </c>
      <c r="C38" s="11">
        <f>IFERROR((VLOOKUP(B38,INSCRITOS!A:B,2,0)),"")</f>
        <v>103392</v>
      </c>
      <c r="D38" s="8" t="str">
        <f>IFERROR((VLOOKUP(B38,INSCRITOS!A:C,3,0)),"")</f>
        <v>20/39</v>
      </c>
      <c r="E38" s="12" t="str">
        <f>IFERROR((VLOOKUP(B38,INSCRITOS!A:D,4,0)),"")</f>
        <v>Luís Catarino</v>
      </c>
      <c r="F38" s="11" t="str">
        <f>IFERROR((VLOOKUP(B38,INSCRITOS!A:F,6,0)),"")</f>
        <v>M</v>
      </c>
      <c r="G38" s="12" t="str">
        <f>IFERROR((VLOOKUP(B38,INSCRITOS!A:H,8,0)),"")</f>
        <v>CCD / INTERMARCHÉ LAGOS</v>
      </c>
      <c r="H38" s="50">
        <v>5.6226851851851854E-2</v>
      </c>
    </row>
    <row r="39" spans="1:8" x14ac:dyDescent="0.25">
      <c r="A39" s="11">
        <v>25</v>
      </c>
      <c r="B39" s="93">
        <v>3280</v>
      </c>
      <c r="C39" s="11">
        <f>IFERROR((VLOOKUP(B39,INSCRITOS!A:B,2,0)),"")</f>
        <v>105052</v>
      </c>
      <c r="D39" s="8" t="str">
        <f>IFERROR((VLOOKUP(B39,INSCRITOS!A:C,3,0)),"")</f>
        <v>20/39</v>
      </c>
      <c r="E39" s="12" t="str">
        <f>IFERROR((VLOOKUP(B39,INSCRITOS!A:D,4,0)),"")</f>
        <v>Jorge Santos</v>
      </c>
      <c r="F39" s="11" t="str">
        <f>IFERROR((VLOOKUP(B39,INSCRITOS!A:F,6,0)),"")</f>
        <v>M</v>
      </c>
      <c r="G39" s="12" t="str">
        <f>IFERROR((VLOOKUP(B39,INSCRITOS!A:H,8,0)),"")</f>
        <v>Centro de Ciclismo de Portimão</v>
      </c>
      <c r="H39" s="50">
        <v>5.7465277777777775E-2</v>
      </c>
    </row>
    <row r="40" spans="1:8" x14ac:dyDescent="0.25">
      <c r="A40" s="11">
        <v>26</v>
      </c>
      <c r="B40" s="93">
        <v>5227</v>
      </c>
      <c r="C40" s="11">
        <f>IFERROR((VLOOKUP(B40,INSCRITOS!A:B,2,0)),"")</f>
        <v>0</v>
      </c>
      <c r="D40" s="8" t="str">
        <f>IFERROR((VLOOKUP(B40,INSCRITOS!A:C,3,0)),"")</f>
        <v>20/39</v>
      </c>
      <c r="E40" s="12" t="str">
        <f>IFERROR((VLOOKUP(B40,INSCRITOS!A:D,4,0)),"")</f>
        <v>Sérgio Panão</v>
      </c>
      <c r="F40" s="11" t="str">
        <f>IFERROR((VLOOKUP(B40,INSCRITOS!A:F,6,0)),"")</f>
        <v>M</v>
      </c>
      <c r="G40" s="12" t="str">
        <f>IFERROR((VLOOKUP(B40,INSCRITOS!A:H,8,0)),"")</f>
        <v>Não federado</v>
      </c>
      <c r="H40" s="50">
        <v>5.7905092592592598E-2</v>
      </c>
    </row>
    <row r="41" spans="1:8" x14ac:dyDescent="0.25">
      <c r="A41" s="11">
        <v>27</v>
      </c>
      <c r="B41" s="95">
        <v>3837</v>
      </c>
      <c r="C41" s="11">
        <f>IFERROR((VLOOKUP(B41,INSCRITOS!A:B,2,0)),"")</f>
        <v>101964</v>
      </c>
      <c r="D41" s="8" t="str">
        <f>IFERROR((VLOOKUP(B41,INSCRITOS!A:C,3,0)),"")</f>
        <v>20/39</v>
      </c>
      <c r="E41" s="12" t="str">
        <f>IFERROR((VLOOKUP(B41,INSCRITOS!A:D,4,0)),"")</f>
        <v>Nelson Mestre</v>
      </c>
      <c r="F41" s="11" t="str">
        <f>IFERROR((VLOOKUP(B41,INSCRITOS!A:F,6,0)),"")</f>
        <v>M</v>
      </c>
      <c r="G41" s="12" t="str">
        <f>IFERROR((VLOOKUP(B41,INSCRITOS!A:H,8,0)),"")</f>
        <v>Lusitano / Frusoal</v>
      </c>
      <c r="H41" s="50">
        <v>6.1585648148148153E-2</v>
      </c>
    </row>
    <row r="42" spans="1:8" ht="15.75" x14ac:dyDescent="0.25">
      <c r="A42" s="71"/>
      <c r="B42" s="71"/>
      <c r="C42" s="71"/>
      <c r="D42" s="71"/>
      <c r="E42" s="71"/>
      <c r="F42" s="71"/>
      <c r="G42" s="71"/>
      <c r="H42" s="71"/>
    </row>
    <row r="43" spans="1:8" ht="15.75" x14ac:dyDescent="0.25">
      <c r="A43" s="7" t="s">
        <v>19</v>
      </c>
      <c r="B43" s="92" t="s">
        <v>0</v>
      </c>
      <c r="C43" s="7" t="s">
        <v>1</v>
      </c>
      <c r="D43" s="7" t="s">
        <v>2</v>
      </c>
      <c r="E43" s="7" t="s">
        <v>3</v>
      </c>
      <c r="F43" s="7" t="s">
        <v>5</v>
      </c>
      <c r="G43" s="7" t="s">
        <v>7</v>
      </c>
      <c r="H43" s="17" t="s">
        <v>20</v>
      </c>
    </row>
    <row r="44" spans="1:8" x14ac:dyDescent="0.25">
      <c r="A44" s="11">
        <v>1</v>
      </c>
      <c r="B44" s="93">
        <v>5242</v>
      </c>
      <c r="C44" s="11">
        <f>IFERROR((VLOOKUP(B44,INSCRITOS!A:B,2,0)),"")</f>
        <v>102653</v>
      </c>
      <c r="D44" s="8" t="str">
        <f>IFERROR((VLOOKUP(B44,INSCRITOS!A:C,3,0)),"")</f>
        <v>40/44</v>
      </c>
      <c r="E44" s="12" t="str">
        <f>IFERROR((VLOOKUP(B44,INSCRITOS!A:D,4,0)),"")</f>
        <v>Nuno Neves</v>
      </c>
      <c r="F44" s="11" t="str">
        <f>IFERROR((VLOOKUP(B44,INSCRITOS!A:F,6,0)),"")</f>
        <v>M</v>
      </c>
      <c r="G44" s="12" t="str">
        <f>IFERROR((VLOOKUP(B44,INSCRITOS!A:H,8,0)),"")</f>
        <v>Individual</v>
      </c>
      <c r="H44" s="50">
        <v>4.3217592592592592E-2</v>
      </c>
    </row>
    <row r="45" spans="1:8" x14ac:dyDescent="0.25">
      <c r="A45" s="11">
        <v>2</v>
      </c>
      <c r="B45" s="94">
        <v>4931</v>
      </c>
      <c r="C45" s="11">
        <f>IFERROR((VLOOKUP(B45,INSCRITOS!A:B,2,0)),"")</f>
        <v>101960</v>
      </c>
      <c r="D45" s="8" t="str">
        <f>IFERROR((VLOOKUP(B45,INSCRITOS!A:C,3,0)),"")</f>
        <v>40/44</v>
      </c>
      <c r="E45" s="12" t="str">
        <f>IFERROR((VLOOKUP(B45,INSCRITOS!A:D,4,0)),"")</f>
        <v>João Mestre</v>
      </c>
      <c r="F45" s="11" t="str">
        <f>IFERROR((VLOOKUP(B45,INSCRITOS!A:F,6,0)),"")</f>
        <v>M</v>
      </c>
      <c r="G45" s="12" t="str">
        <f>IFERROR((VLOOKUP(B45,INSCRITOS!A:H,8,0)),"")</f>
        <v>Lusitano / Frusoal</v>
      </c>
      <c r="H45" s="50">
        <v>4.4027777777777777E-2</v>
      </c>
    </row>
    <row r="46" spans="1:8" x14ac:dyDescent="0.25">
      <c r="A46" s="11">
        <v>3</v>
      </c>
      <c r="B46" s="93">
        <v>5243</v>
      </c>
      <c r="C46" s="11">
        <f>IFERROR((VLOOKUP(B46,INSCRITOS!A:B,2,0)),"")</f>
        <v>102646</v>
      </c>
      <c r="D46" s="8" t="str">
        <f>IFERROR((VLOOKUP(B46,INSCRITOS!A:C,3,0)),"")</f>
        <v>40/44</v>
      </c>
      <c r="E46" s="12" t="str">
        <f>IFERROR((VLOOKUP(B46,INSCRITOS!A:D,4,0)),"")</f>
        <v>João Inocentes</v>
      </c>
      <c r="F46" s="11" t="str">
        <f>IFERROR((VLOOKUP(B46,INSCRITOS!A:F,6,0)),"")</f>
        <v>M</v>
      </c>
      <c r="G46" s="12" t="str">
        <f>IFERROR((VLOOKUP(B46,INSCRITOS!A:H,8,0)),"")</f>
        <v>Louletano</v>
      </c>
      <c r="H46" s="50">
        <v>4.4409722222222225E-2</v>
      </c>
    </row>
    <row r="47" spans="1:8" x14ac:dyDescent="0.25">
      <c r="A47" s="11">
        <v>4</v>
      </c>
      <c r="B47" s="93">
        <v>5259</v>
      </c>
      <c r="C47" s="11">
        <f>IFERROR((VLOOKUP(B47,INSCRITOS!A:B,2,0)),"")</f>
        <v>101959</v>
      </c>
      <c r="D47" s="8" t="str">
        <f>IFERROR((VLOOKUP(B47,INSCRITOS!A:C,3,0)),"")</f>
        <v>40/44</v>
      </c>
      <c r="E47" s="12" t="str">
        <f>IFERROR((VLOOKUP(B47,INSCRITOS!A:D,4,0)),"")</f>
        <v>DAVID COSTA</v>
      </c>
      <c r="F47" s="11" t="str">
        <f>IFERROR((VLOOKUP(B47,INSCRITOS!A:F,6,0)),"")</f>
        <v>M</v>
      </c>
      <c r="G47" s="12" t="str">
        <f>IFERROR((VLOOKUP(B47,INSCRITOS!A:H,8,0)),"")</f>
        <v>Lusitano / Frusoal</v>
      </c>
      <c r="H47" s="50">
        <v>4.7430555555555559E-2</v>
      </c>
    </row>
    <row r="48" spans="1:8" x14ac:dyDescent="0.25">
      <c r="A48" s="11">
        <v>5</v>
      </c>
      <c r="B48" s="93">
        <v>4723</v>
      </c>
      <c r="C48" s="11">
        <f>IFERROR((VLOOKUP(B48,INSCRITOS!A:B,2,0)),"")</f>
        <v>101980</v>
      </c>
      <c r="D48" s="8" t="str">
        <f>IFERROR((VLOOKUP(B48,INSCRITOS!A:C,3,0)),"")</f>
        <v>40/44</v>
      </c>
      <c r="E48" s="12" t="str">
        <f>IFERROR((VLOOKUP(B48,INSCRITOS!A:D,4,0)),"")</f>
        <v>Vasco Adrião</v>
      </c>
      <c r="F48" s="11" t="str">
        <f>IFERROR((VLOOKUP(B48,INSCRITOS!A:F,6,0)),"")</f>
        <v>M</v>
      </c>
      <c r="G48" s="12" t="str">
        <f>IFERROR((VLOOKUP(B48,INSCRITOS!A:H,8,0)),"")</f>
        <v>O2 Triatlo - S´look</v>
      </c>
      <c r="H48" s="50">
        <v>4.7476851851851853E-2</v>
      </c>
    </row>
    <row r="49" spans="1:8" x14ac:dyDescent="0.25">
      <c r="A49" s="11">
        <v>6</v>
      </c>
      <c r="B49" s="93">
        <v>5062</v>
      </c>
      <c r="C49" s="11">
        <f>IFERROR((VLOOKUP(B49,INSCRITOS!A:B,2,0)),"")</f>
        <v>104941</v>
      </c>
      <c r="D49" s="8" t="str">
        <f>IFERROR((VLOOKUP(B49,INSCRITOS!A:C,3,0)),"")</f>
        <v>40/44</v>
      </c>
      <c r="E49" s="12" t="str">
        <f>IFERROR((VLOOKUP(B49,INSCRITOS!A:D,4,0)),"")</f>
        <v>Marco Cristo</v>
      </c>
      <c r="F49" s="11" t="str">
        <f>IFERROR((VLOOKUP(B49,INSCRITOS!A:F,6,0)),"")</f>
        <v>M</v>
      </c>
      <c r="G49" s="12" t="str">
        <f>IFERROR((VLOOKUP(B49,INSCRITOS!A:H,8,0)),"")</f>
        <v>Louletano</v>
      </c>
      <c r="H49" s="50">
        <v>4.8773148148148149E-2</v>
      </c>
    </row>
    <row r="50" spans="1:8" x14ac:dyDescent="0.25">
      <c r="A50" s="11">
        <v>7</v>
      </c>
      <c r="B50" s="93">
        <v>4973</v>
      </c>
      <c r="C50" s="11">
        <f>IFERROR((VLOOKUP(B50,INSCRITOS!A:B,2,0)),"")</f>
        <v>103982</v>
      </c>
      <c r="D50" s="8" t="str">
        <f>IFERROR((VLOOKUP(B50,INSCRITOS!A:C,3,0)),"")</f>
        <v>40/44</v>
      </c>
      <c r="E50" s="12" t="str">
        <f>IFERROR((VLOOKUP(B50,INSCRITOS!A:D,4,0)),"")</f>
        <v>Luis Carlos Martins</v>
      </c>
      <c r="F50" s="11" t="str">
        <f>IFERROR((VLOOKUP(B50,INSCRITOS!A:F,6,0)),"")</f>
        <v>M</v>
      </c>
      <c r="G50" s="12" t="str">
        <f>IFERROR((VLOOKUP(B50,INSCRITOS!A:H,8,0)),"")</f>
        <v>Vela de Tavira</v>
      </c>
      <c r="H50" s="50">
        <v>4.9560185185185186E-2</v>
      </c>
    </row>
    <row r="51" spans="1:8" x14ac:dyDescent="0.25">
      <c r="A51" s="11">
        <v>8</v>
      </c>
      <c r="B51" s="93">
        <v>5231</v>
      </c>
      <c r="C51" s="11">
        <f>IFERROR((VLOOKUP(B51,INSCRITOS!A:B,2,0)),"")</f>
        <v>0</v>
      </c>
      <c r="D51" s="8" t="str">
        <f>IFERROR((VLOOKUP(B51,INSCRITOS!A:C,3,0)),"")</f>
        <v>40/44</v>
      </c>
      <c r="E51" s="12" t="str">
        <f>IFERROR((VLOOKUP(B51,INSCRITOS!A:D,4,0)),"")</f>
        <v>Jonathan James Maguire</v>
      </c>
      <c r="F51" s="11" t="str">
        <f>IFERROR((VLOOKUP(B51,INSCRITOS!A:F,6,0)),"")</f>
        <v>M</v>
      </c>
      <c r="G51" s="12" t="str">
        <f>IFERROR((VLOOKUP(B51,INSCRITOS!A:H,8,0)),"")</f>
        <v>Irlanda</v>
      </c>
      <c r="H51" s="50">
        <v>4.9803240740740738E-2</v>
      </c>
    </row>
    <row r="52" spans="1:8" x14ac:dyDescent="0.25">
      <c r="A52" s="11">
        <v>9</v>
      </c>
      <c r="B52" s="93">
        <v>5007</v>
      </c>
      <c r="C52" s="11">
        <f>IFERROR((VLOOKUP(B52,INSCRITOS!A:B,2,0)),"")</f>
        <v>103670</v>
      </c>
      <c r="D52" s="8" t="str">
        <f>IFERROR((VLOOKUP(B52,INSCRITOS!A:C,3,0)),"")</f>
        <v>40/44</v>
      </c>
      <c r="E52" s="12" t="str">
        <f>IFERROR((VLOOKUP(B52,INSCRITOS!A:D,4,0)),"")</f>
        <v>João Pais</v>
      </c>
      <c r="F52" s="11" t="str">
        <f>IFERROR((VLOOKUP(B52,INSCRITOS!A:F,6,0)),"")</f>
        <v>M</v>
      </c>
      <c r="G52" s="12" t="str">
        <f>IFERROR((VLOOKUP(B52,INSCRITOS!A:H,8,0)),"")</f>
        <v>ADECT</v>
      </c>
      <c r="H52" s="50">
        <v>5.0208333333333334E-2</v>
      </c>
    </row>
    <row r="53" spans="1:8" x14ac:dyDescent="0.25">
      <c r="A53" s="11">
        <v>10</v>
      </c>
      <c r="B53" s="93">
        <v>5156</v>
      </c>
      <c r="C53" s="11">
        <f>IFERROR((VLOOKUP(B53,INSCRITOS!A:B,2,0)),"")</f>
        <v>105272</v>
      </c>
      <c r="D53" s="8" t="str">
        <f>IFERROR((VLOOKUP(B53,INSCRITOS!A:C,3,0)),"")</f>
        <v>40/44</v>
      </c>
      <c r="E53" s="12" t="str">
        <f>IFERROR((VLOOKUP(B53,INSCRITOS!A:D,4,0)),"")</f>
        <v>Hugo Santos</v>
      </c>
      <c r="F53" s="11" t="str">
        <f>IFERROR((VLOOKUP(B53,INSCRITOS!A:F,6,0)),"")</f>
        <v>M</v>
      </c>
      <c r="G53" s="12" t="str">
        <f>IFERROR((VLOOKUP(B53,INSCRITOS!A:H,8,0)),"")</f>
        <v>Futebol Clube de Ferreiras</v>
      </c>
      <c r="H53" s="50">
        <v>5.1273148148148151E-2</v>
      </c>
    </row>
    <row r="54" spans="1:8" x14ac:dyDescent="0.25">
      <c r="A54" s="11">
        <v>11</v>
      </c>
      <c r="B54" s="93">
        <v>5005</v>
      </c>
      <c r="C54" s="11">
        <f>IFERROR((VLOOKUP(B54,INSCRITOS!A:B,2,0)),"")</f>
        <v>103291</v>
      </c>
      <c r="D54" s="8" t="str">
        <f>IFERROR((VLOOKUP(B54,INSCRITOS!A:C,3,0)),"")</f>
        <v>40/44</v>
      </c>
      <c r="E54" s="12" t="str">
        <f>IFERROR((VLOOKUP(B54,INSCRITOS!A:D,4,0)),"")</f>
        <v>Luís Caetano</v>
      </c>
      <c r="F54" s="11" t="str">
        <f>IFERROR((VLOOKUP(B54,INSCRITOS!A:F,6,0)),"")</f>
        <v>M</v>
      </c>
      <c r="G54" s="12" t="str">
        <f>IFERROR((VLOOKUP(B54,INSCRITOS!A:H,8,0)),"")</f>
        <v>ADECT</v>
      </c>
      <c r="H54" s="50">
        <v>5.1550925925925924E-2</v>
      </c>
    </row>
    <row r="55" spans="1:8" x14ac:dyDescent="0.25">
      <c r="A55" s="11">
        <v>12</v>
      </c>
      <c r="B55" s="93">
        <v>5388</v>
      </c>
      <c r="C55" s="11">
        <f>IFERROR((VLOOKUP(B55,INSCRITOS!A:B,2,0)),"")</f>
        <v>103242</v>
      </c>
      <c r="D55" s="8" t="str">
        <f>IFERROR((VLOOKUP(B55,INSCRITOS!A:C,3,0)),"")</f>
        <v>40/44</v>
      </c>
      <c r="E55" s="12" t="str">
        <f>IFERROR((VLOOKUP(B55,INSCRITOS!A:D,4,0)),"")</f>
        <v>Henrique Encarnação</v>
      </c>
      <c r="F55" s="11" t="str">
        <f>IFERROR((VLOOKUP(B55,INSCRITOS!A:F,6,0)),"")</f>
        <v>M</v>
      </c>
      <c r="G55" s="12" t="str">
        <f>IFERROR((VLOOKUP(B55,INSCRITOS!A:H,8,0)),"")</f>
        <v>PORTINADO</v>
      </c>
      <c r="H55" s="50">
        <v>5.3425925925925925E-2</v>
      </c>
    </row>
    <row r="56" spans="1:8" x14ac:dyDescent="0.25">
      <c r="A56" s="11">
        <v>13</v>
      </c>
      <c r="B56" s="93">
        <v>5275</v>
      </c>
      <c r="C56" s="11">
        <f>IFERROR((VLOOKUP(B56,INSCRITOS!A:B,2,0)),"")</f>
        <v>105691</v>
      </c>
      <c r="D56" s="8" t="str">
        <f>IFERROR((VLOOKUP(B56,INSCRITOS!A:C,3,0)),"")</f>
        <v>40/44</v>
      </c>
      <c r="E56" s="12" t="str">
        <f>IFERROR((VLOOKUP(B56,INSCRITOS!A:D,4,0)),"")</f>
        <v>Hugo Viegas</v>
      </c>
      <c r="F56" s="11" t="str">
        <f>IFERROR((VLOOKUP(B56,INSCRITOS!A:F,6,0)),"")</f>
        <v>M</v>
      </c>
      <c r="G56" s="12" t="str">
        <f>IFERROR((VLOOKUP(B56,INSCRITOS!A:H,8,0)),"")</f>
        <v>Lusitano / Frusoal</v>
      </c>
      <c r="H56" s="50">
        <v>5.3657407407407404E-2</v>
      </c>
    </row>
    <row r="57" spans="1:8" x14ac:dyDescent="0.25">
      <c r="A57" s="11">
        <v>14</v>
      </c>
      <c r="B57" s="93">
        <v>5006</v>
      </c>
      <c r="C57" s="11">
        <f>IFERROR((VLOOKUP(B57,INSCRITOS!A:B,2,0)),"")</f>
        <v>103293</v>
      </c>
      <c r="D57" s="8" t="str">
        <f>IFERROR((VLOOKUP(B57,INSCRITOS!A:C,3,0)),"")</f>
        <v>40/44</v>
      </c>
      <c r="E57" s="12" t="str">
        <f>IFERROR((VLOOKUP(B57,INSCRITOS!A:D,4,0)),"")</f>
        <v>Eduardo Afonso</v>
      </c>
      <c r="F57" s="11" t="str">
        <f>IFERROR((VLOOKUP(B57,INSCRITOS!A:F,6,0)),"")</f>
        <v>M</v>
      </c>
      <c r="G57" s="12" t="str">
        <f>IFERROR((VLOOKUP(B57,INSCRITOS!A:H,8,0)),"")</f>
        <v>ADECT</v>
      </c>
      <c r="H57" s="50">
        <v>5.4375E-2</v>
      </c>
    </row>
    <row r="58" spans="1:8" x14ac:dyDescent="0.25">
      <c r="A58" s="11">
        <v>15</v>
      </c>
      <c r="B58" s="93">
        <v>5424</v>
      </c>
      <c r="C58" s="11">
        <f>IFERROR((VLOOKUP(B58,INSCRITOS!A:B,2,0)),"")</f>
        <v>105486</v>
      </c>
      <c r="D58" s="8" t="str">
        <f>IFERROR((VLOOKUP(B58,INSCRITOS!A:C,3,0)),"")</f>
        <v>40/44</v>
      </c>
      <c r="E58" s="12" t="str">
        <f>IFERROR((VLOOKUP(B58,INSCRITOS!A:D,4,0)),"")</f>
        <v>Lee Eaton</v>
      </c>
      <c r="F58" s="11" t="str">
        <f>IFERROR((VLOOKUP(B58,INSCRITOS!A:F,6,0)),"")</f>
        <v>M</v>
      </c>
      <c r="G58" s="12" t="str">
        <f>IFERROR((VLOOKUP(B58,INSCRITOS!A:H,8,0)),"")</f>
        <v>CCD / INTERMARCHÉ LAGOS</v>
      </c>
      <c r="H58" s="50">
        <v>5.4872685185185184E-2</v>
      </c>
    </row>
    <row r="59" spans="1:8" x14ac:dyDescent="0.25">
      <c r="A59" s="11">
        <v>16</v>
      </c>
      <c r="B59" s="93">
        <v>4955</v>
      </c>
      <c r="C59" s="11">
        <f>IFERROR((VLOOKUP(B59,INSCRITOS!A:B,2,0)),"")</f>
        <v>103942</v>
      </c>
      <c r="D59" s="8" t="str">
        <f>IFERROR((VLOOKUP(B59,INSCRITOS!A:C,3,0)),"")</f>
        <v>40/44</v>
      </c>
      <c r="E59" s="12" t="str">
        <f>IFERROR((VLOOKUP(B59,INSCRITOS!A:D,4,0)),"")</f>
        <v>Diogo Vieira</v>
      </c>
      <c r="F59" s="11" t="str">
        <f>IFERROR((VLOOKUP(B59,INSCRITOS!A:F,6,0)),"")</f>
        <v>M</v>
      </c>
      <c r="G59" s="12" t="str">
        <f>IFERROR((VLOOKUP(B59,INSCRITOS!A:H,8,0)),"")</f>
        <v>CCD / INTERMARCHÉ LAGOS</v>
      </c>
      <c r="H59" s="50">
        <v>5.7337962962962959E-2</v>
      </c>
    </row>
    <row r="60" spans="1:8" x14ac:dyDescent="0.25">
      <c r="A60" s="11">
        <v>17</v>
      </c>
      <c r="B60" s="95">
        <v>4688</v>
      </c>
      <c r="C60" s="11">
        <f>IFERROR((VLOOKUP(B60,INSCRITOS!A:B,2,0)),"")</f>
        <v>0</v>
      </c>
      <c r="D60" s="8" t="str">
        <f>IFERROR((VLOOKUP(B60,INSCRITOS!A:C,3,0)),"")</f>
        <v>40/44</v>
      </c>
      <c r="E60" s="12" t="str">
        <f>IFERROR((VLOOKUP(B60,INSCRITOS!A:D,4,0)),"")</f>
        <v>Sérgio Viegas</v>
      </c>
      <c r="F60" s="11" t="str">
        <f>IFERROR((VLOOKUP(B60,INSCRITOS!A:F,6,0)),"")</f>
        <v>M</v>
      </c>
      <c r="G60" s="12" t="str">
        <f>IFERROR((VLOOKUP(B60,INSCRITOS!A:H,8,0)),"")</f>
        <v>Bike Clube S. Brás</v>
      </c>
      <c r="H60" s="50">
        <v>6.626157407407407E-2</v>
      </c>
    </row>
    <row r="61" spans="1:8" x14ac:dyDescent="0.25">
      <c r="A61" s="13"/>
      <c r="B61" s="99"/>
      <c r="C61" s="13"/>
      <c r="D61" s="9"/>
      <c r="E61" s="14"/>
      <c r="F61" s="13"/>
      <c r="G61" s="14"/>
      <c r="H61" s="90"/>
    </row>
    <row r="62" spans="1:8" ht="15.75" x14ac:dyDescent="0.25">
      <c r="A62" s="103" t="s">
        <v>19</v>
      </c>
      <c r="B62" s="104" t="s">
        <v>0</v>
      </c>
      <c r="C62" s="103" t="s">
        <v>1</v>
      </c>
      <c r="D62" s="103" t="s">
        <v>2</v>
      </c>
      <c r="E62" s="103" t="s">
        <v>3</v>
      </c>
      <c r="F62" s="103" t="s">
        <v>5</v>
      </c>
      <c r="G62" s="103" t="s">
        <v>7</v>
      </c>
      <c r="H62" s="105" t="s">
        <v>20</v>
      </c>
    </row>
    <row r="63" spans="1:8" x14ac:dyDescent="0.25">
      <c r="A63" s="11">
        <v>1</v>
      </c>
      <c r="B63" s="93">
        <v>4922</v>
      </c>
      <c r="C63" s="11">
        <f>IFERROR((VLOOKUP(B63,INSCRITOS!A:B,2,0)),"")</f>
        <v>103870</v>
      </c>
      <c r="D63" s="8" t="str">
        <f>IFERROR((VLOOKUP(B63,INSCRITOS!A:C,3,0)),"")</f>
        <v>45/49</v>
      </c>
      <c r="E63" s="12" t="str">
        <f>IFERROR((VLOOKUP(B63,INSCRITOS!A:D,4,0)),"")</f>
        <v>Armando Gomes</v>
      </c>
      <c r="F63" s="11" t="str">
        <f>IFERROR((VLOOKUP(B63,INSCRITOS!A:F,6,0)),"")</f>
        <v>M</v>
      </c>
      <c r="G63" s="12" t="str">
        <f>IFERROR((VLOOKUP(B63,INSCRITOS!A:H,8,0)),"")</f>
        <v>Núcleo Sportinguista de Vila Real de Santo António</v>
      </c>
      <c r="H63" s="50">
        <v>4.9907407407407407E-2</v>
      </c>
    </row>
    <row r="64" spans="1:8" x14ac:dyDescent="0.25">
      <c r="A64" s="11">
        <v>2</v>
      </c>
      <c r="B64" s="93">
        <v>4658</v>
      </c>
      <c r="C64" s="11">
        <f>IFERROR((VLOOKUP(B64,INSCRITOS!A:B,2,0)),"")</f>
        <v>100561</v>
      </c>
      <c r="D64" s="8" t="str">
        <f>IFERROR((VLOOKUP(B64,INSCRITOS!A:C,3,0)),"")</f>
        <v>45/49</v>
      </c>
      <c r="E64" s="12" t="str">
        <f>IFERROR((VLOOKUP(B64,INSCRITOS!A:D,4,0)),"")</f>
        <v>Pedro Rodrigues</v>
      </c>
      <c r="F64" s="11" t="str">
        <f>IFERROR((VLOOKUP(B64,INSCRITOS!A:F,6,0)),"")</f>
        <v>M</v>
      </c>
      <c r="G64" s="12" t="str">
        <f>IFERROR((VLOOKUP(B64,INSCRITOS!A:H,8,0)),"")</f>
        <v>PORTINADO</v>
      </c>
      <c r="H64" s="50">
        <v>4.9942129629629628E-2</v>
      </c>
    </row>
    <row r="65" spans="1:8" x14ac:dyDescent="0.25">
      <c r="A65" s="11">
        <v>3</v>
      </c>
      <c r="B65" s="93">
        <v>4724</v>
      </c>
      <c r="C65" s="11">
        <f>IFERROR((VLOOKUP(B65,INSCRITOS!A:B,2,0)),"")</f>
        <v>102564</v>
      </c>
      <c r="D65" s="8" t="str">
        <f>IFERROR((VLOOKUP(B65,INSCRITOS!A:C,3,0)),"")</f>
        <v>45/49</v>
      </c>
      <c r="E65" s="12" t="str">
        <f>IFERROR((VLOOKUP(B65,INSCRITOS!A:D,4,0)),"")</f>
        <v>João Oliveira</v>
      </c>
      <c r="F65" s="11" t="str">
        <f>IFERROR((VLOOKUP(B65,INSCRITOS!A:F,6,0)),"")</f>
        <v>M</v>
      </c>
      <c r="G65" s="12" t="str">
        <f>IFERROR((VLOOKUP(B65,INSCRITOS!A:H,8,0)),"")</f>
        <v>Aquático Clube de Silves</v>
      </c>
      <c r="H65" s="50">
        <v>5.0173611111111106E-2</v>
      </c>
    </row>
    <row r="66" spans="1:8" x14ac:dyDescent="0.25">
      <c r="A66" s="11">
        <v>4</v>
      </c>
      <c r="B66" s="93">
        <v>4900</v>
      </c>
      <c r="C66" s="11">
        <f>IFERROR((VLOOKUP(B66,INSCRITOS!A:B,2,0)),"")</f>
        <v>103456</v>
      </c>
      <c r="D66" s="8" t="str">
        <f>IFERROR((VLOOKUP(B66,INSCRITOS!A:C,3,0)),"")</f>
        <v>45/49</v>
      </c>
      <c r="E66" s="12" t="str">
        <f>IFERROR((VLOOKUP(B66,INSCRITOS!A:D,4,0)),"")</f>
        <v>Luís Rocha</v>
      </c>
      <c r="F66" s="11" t="str">
        <f>IFERROR((VLOOKUP(B66,INSCRITOS!A:F,6,0)),"")</f>
        <v>M</v>
      </c>
      <c r="G66" s="12" t="str">
        <f>IFERROR((VLOOKUP(B66,INSCRITOS!A:H,8,0)),"")</f>
        <v>Leões do Sul</v>
      </c>
      <c r="H66" s="50">
        <v>5.6435185185185179E-2</v>
      </c>
    </row>
    <row r="67" spans="1:8" x14ac:dyDescent="0.25">
      <c r="A67" s="11">
        <v>5</v>
      </c>
      <c r="B67" s="93">
        <v>4745</v>
      </c>
      <c r="C67" s="11">
        <f>IFERROR((VLOOKUP(B67,INSCRITOS!A:B,2,0)),"")</f>
        <v>104396</v>
      </c>
      <c r="D67" s="8" t="str">
        <f>IFERROR((VLOOKUP(B67,INSCRITOS!A:C,3,0)),"")</f>
        <v>45/49</v>
      </c>
      <c r="E67" s="12" t="str">
        <f>IFERROR((VLOOKUP(B67,INSCRITOS!A:D,4,0)),"")</f>
        <v>Adelino Rosa</v>
      </c>
      <c r="F67" s="11" t="str">
        <f>IFERROR((VLOOKUP(B67,INSCRITOS!A:F,6,0)),"")</f>
        <v>M</v>
      </c>
      <c r="G67" s="12" t="str">
        <f>IFERROR((VLOOKUP(B67,INSCRITOS!A:H,8,0)),"")</f>
        <v>Louletano</v>
      </c>
      <c r="H67" s="50">
        <v>5.6967592592592597E-2</v>
      </c>
    </row>
    <row r="68" spans="1:8" x14ac:dyDescent="0.25">
      <c r="A68" s="115">
        <v>6</v>
      </c>
      <c r="B68" s="116">
        <v>4939</v>
      </c>
      <c r="C68" s="115">
        <f>IFERROR((VLOOKUP(B68,INSCRITOS!A:B,2,0)),"")</f>
        <v>103927</v>
      </c>
      <c r="D68" s="117" t="str">
        <f>IFERROR((VLOOKUP(B68,INSCRITOS!A:C,3,0)),"")</f>
        <v>45/49</v>
      </c>
      <c r="E68" s="118" t="str">
        <f>IFERROR((VLOOKUP(B68,INSCRITOS!A:D,4,0)),"")</f>
        <v>Pedro Santos</v>
      </c>
      <c r="F68" s="115" t="str">
        <f>IFERROR((VLOOKUP(B68,INSCRITOS!A:F,6,0)),"")</f>
        <v>M</v>
      </c>
      <c r="G68" s="118" t="str">
        <f>IFERROR((VLOOKUP(B68,INSCRITOS!A:H,8,0)),"")</f>
        <v>Lusitano / Frusoal</v>
      </c>
      <c r="H68" s="119">
        <v>5.7986111111111106E-2</v>
      </c>
    </row>
    <row r="69" spans="1:8" x14ac:dyDescent="0.25">
      <c r="A69" s="13"/>
      <c r="B69" s="114"/>
      <c r="C69" s="13"/>
      <c r="D69" s="9"/>
      <c r="E69" s="14"/>
      <c r="F69" s="13"/>
      <c r="G69" s="14"/>
      <c r="H69" s="90"/>
    </row>
    <row r="70" spans="1:8" ht="15.75" x14ac:dyDescent="0.25">
      <c r="A70" s="103" t="s">
        <v>19</v>
      </c>
      <c r="B70" s="104" t="s">
        <v>0</v>
      </c>
      <c r="C70" s="103" t="s">
        <v>1</v>
      </c>
      <c r="D70" s="103" t="s">
        <v>2</v>
      </c>
      <c r="E70" s="103" t="s">
        <v>3</v>
      </c>
      <c r="F70" s="103" t="s">
        <v>5</v>
      </c>
      <c r="G70" s="103" t="s">
        <v>7</v>
      </c>
      <c r="H70" s="105" t="s">
        <v>20</v>
      </c>
    </row>
    <row r="71" spans="1:8" x14ac:dyDescent="0.25">
      <c r="A71" s="11">
        <v>1</v>
      </c>
      <c r="B71" s="93">
        <v>4805</v>
      </c>
      <c r="C71" s="11">
        <f>IFERROR((VLOOKUP(B71,INSCRITOS!A:B,2,0)),"")</f>
        <v>103194</v>
      </c>
      <c r="D71" s="8" t="str">
        <f>IFERROR((VLOOKUP(B71,INSCRITOS!A:C,3,0)),"")</f>
        <v>50/54</v>
      </c>
      <c r="E71" s="12" t="str">
        <f>IFERROR((VLOOKUP(B71,INSCRITOS!A:D,4,0)),"")</f>
        <v>Luís Guimarães</v>
      </c>
      <c r="F71" s="11" t="str">
        <f>IFERROR((VLOOKUP(B71,INSCRITOS!A:F,6,0)),"")</f>
        <v>M</v>
      </c>
      <c r="G71" s="12" t="str">
        <f>IFERROR((VLOOKUP(B71,INSCRITOS!A:H,8,0)),"")</f>
        <v>Lusitano / Frusoal</v>
      </c>
      <c r="H71" s="50">
        <v>5.1018518518518519E-2</v>
      </c>
    </row>
    <row r="72" spans="1:8" x14ac:dyDescent="0.25">
      <c r="A72" s="11">
        <v>2</v>
      </c>
      <c r="B72" s="93">
        <v>4500</v>
      </c>
      <c r="C72" s="11">
        <f>IFERROR((VLOOKUP(B72,INSCRITOS!A:B,2,0)),"")</f>
        <v>102035</v>
      </c>
      <c r="D72" s="8" t="str">
        <f>IFERROR((VLOOKUP(B72,INSCRITOS!A:C,3,0)),"")</f>
        <v>50/54</v>
      </c>
      <c r="E72" s="12" t="str">
        <f>IFERROR((VLOOKUP(B72,INSCRITOS!A:D,4,0)),"")</f>
        <v>Luís Trindade</v>
      </c>
      <c r="F72" s="11" t="str">
        <f>IFERROR((VLOOKUP(B72,INSCRITOS!A:F,6,0)),"")</f>
        <v>M</v>
      </c>
      <c r="G72" s="12" t="str">
        <f>IFERROR((VLOOKUP(B72,INSCRITOS!A:H,8,0)),"")</f>
        <v>Louletano</v>
      </c>
      <c r="H72" s="50">
        <v>5.1354166666666666E-2</v>
      </c>
    </row>
    <row r="73" spans="1:8" x14ac:dyDescent="0.25">
      <c r="A73" s="11">
        <v>3</v>
      </c>
      <c r="B73" s="93">
        <v>4620</v>
      </c>
      <c r="C73" s="11">
        <f>IFERROR((VLOOKUP(B73,INSCRITOS!A:B,2,0)),"")</f>
        <v>104309</v>
      </c>
      <c r="D73" s="8" t="str">
        <f>IFERROR((VLOOKUP(B73,INSCRITOS!A:C,3,0)),"")</f>
        <v>50/54</v>
      </c>
      <c r="E73" s="12" t="str">
        <f>IFERROR((VLOOKUP(B73,INSCRITOS!A:D,4,0)),"")</f>
        <v>Gregor Möller</v>
      </c>
      <c r="F73" s="11" t="str">
        <f>IFERROR((VLOOKUP(B73,INSCRITOS!A:F,6,0)),"")</f>
        <v>M</v>
      </c>
      <c r="G73" s="12" t="str">
        <f>IFERROR((VLOOKUP(B73,INSCRITOS!A:H,8,0)),"")</f>
        <v>O2 Triatlo - S´look</v>
      </c>
      <c r="H73" s="50">
        <v>5.2986111111111116E-2</v>
      </c>
    </row>
    <row r="74" spans="1:8" x14ac:dyDescent="0.25">
      <c r="A74" s="11">
        <v>4</v>
      </c>
      <c r="B74" s="93">
        <v>5330</v>
      </c>
      <c r="C74" s="11">
        <f>IFERROR((VLOOKUP(B74,INSCRITOS!A:B,2,0)),"")</f>
        <v>105833</v>
      </c>
      <c r="D74" s="8" t="str">
        <f>IFERROR((VLOOKUP(B74,INSCRITOS!A:C,3,0)),"")</f>
        <v>50/54</v>
      </c>
      <c r="E74" s="12" t="str">
        <f>IFERROR((VLOOKUP(B74,INSCRITOS!A:D,4,0)),"")</f>
        <v>Diogo Gamito</v>
      </c>
      <c r="F74" s="11" t="str">
        <f>IFERROR((VLOOKUP(B74,INSCRITOS!A:F,6,0)),"")</f>
        <v>M</v>
      </c>
      <c r="G74" s="12" t="str">
        <f>IFERROR((VLOOKUP(B74,INSCRITOS!A:H,8,0)),"")</f>
        <v>GRCD Leião Triatlo/ Outra região</v>
      </c>
      <c r="H74" s="50">
        <v>5.4166666666666669E-2</v>
      </c>
    </row>
    <row r="75" spans="1:8" x14ac:dyDescent="0.25">
      <c r="A75" s="11">
        <v>5</v>
      </c>
      <c r="B75" s="93">
        <v>4183</v>
      </c>
      <c r="C75" s="11">
        <f>IFERROR((VLOOKUP(B75,INSCRITOS!A:B,2,0)),"")</f>
        <v>103589</v>
      </c>
      <c r="D75" s="8" t="str">
        <f>IFERROR((VLOOKUP(B75,INSCRITOS!A:C,3,0)),"")</f>
        <v>50/54</v>
      </c>
      <c r="E75" s="12" t="str">
        <f>IFERROR((VLOOKUP(B75,INSCRITOS!A:D,4,0)),"")</f>
        <v>Paulo Geadas</v>
      </c>
      <c r="F75" s="11" t="str">
        <f>IFERROR((VLOOKUP(B75,INSCRITOS!A:F,6,0)),"")</f>
        <v>M</v>
      </c>
      <c r="G75" s="12" t="str">
        <f>IFERROR((VLOOKUP(B75,INSCRITOS!A:H,8,0)),"")</f>
        <v>O2 Triatlo - S´look</v>
      </c>
      <c r="H75" s="50">
        <v>5.9733796296296299E-2</v>
      </c>
    </row>
    <row r="76" spans="1:8" x14ac:dyDescent="0.25">
      <c r="A76" s="11">
        <v>6</v>
      </c>
      <c r="B76" s="96">
        <v>5238</v>
      </c>
      <c r="C76" s="11">
        <f>IFERROR((VLOOKUP(B76,INSCRITOS!A:B,2,0)),"")</f>
        <v>0</v>
      </c>
      <c r="D76" s="8" t="str">
        <f>IFERROR((VLOOKUP(B76,INSCRITOS!A:C,3,0)),"")</f>
        <v>50/54</v>
      </c>
      <c r="E76" s="12" t="str">
        <f>IFERROR((VLOOKUP(B76,INSCRITOS!A:D,4,0)),"")</f>
        <v>Dan McLeod</v>
      </c>
      <c r="F76" s="11" t="str">
        <f>IFERROR((VLOOKUP(B76,INSCRITOS!A:F,6,0)),"")</f>
        <v>M</v>
      </c>
      <c r="G76" s="12" t="str">
        <f>IFERROR((VLOOKUP(B76,INSCRITOS!A:H,8,0)),"")</f>
        <v>Canada Não Federado</v>
      </c>
      <c r="H76" s="50">
        <v>7.9606481481481486E-2</v>
      </c>
    </row>
    <row r="77" spans="1:8" s="10" customFormat="1" x14ac:dyDescent="0.25">
      <c r="A77" s="13"/>
      <c r="B77" s="106"/>
      <c r="C77" s="13"/>
      <c r="D77" s="9"/>
      <c r="E77" s="14"/>
      <c r="F77" s="13"/>
      <c r="G77" s="14"/>
      <c r="H77" s="90"/>
    </row>
    <row r="78" spans="1:8" ht="15.75" x14ac:dyDescent="0.25">
      <c r="A78" s="103" t="s">
        <v>19</v>
      </c>
      <c r="B78" s="104" t="s">
        <v>0</v>
      </c>
      <c r="C78" s="103" t="s">
        <v>1</v>
      </c>
      <c r="D78" s="103" t="s">
        <v>2</v>
      </c>
      <c r="E78" s="103" t="s">
        <v>3</v>
      </c>
      <c r="F78" s="103" t="s">
        <v>5</v>
      </c>
      <c r="G78" s="103" t="s">
        <v>7</v>
      </c>
      <c r="H78" s="105" t="s">
        <v>20</v>
      </c>
    </row>
    <row r="79" spans="1:8" x14ac:dyDescent="0.25">
      <c r="A79" s="11">
        <v>1</v>
      </c>
      <c r="B79" s="93">
        <v>5186</v>
      </c>
      <c r="C79" s="11">
        <f>IFERROR((VLOOKUP(B79,INSCRITOS!A:B,2,0)),"")</f>
        <v>105351</v>
      </c>
      <c r="D79" s="8" t="str">
        <f>IFERROR((VLOOKUP(B79,INSCRITOS!A:C,3,0)),"")</f>
        <v>55/59</v>
      </c>
      <c r="E79" s="12" t="str">
        <f>IFERROR((VLOOKUP(B79,INSCRITOS!A:D,4,0)),"")</f>
        <v>Simon Taylor</v>
      </c>
      <c r="F79" s="11" t="str">
        <f>IFERROR((VLOOKUP(B79,INSCRITOS!A:F,6,0)),"")</f>
        <v>M</v>
      </c>
      <c r="G79" s="12" t="str">
        <f>IFERROR((VLOOKUP(B79,INSCRITOS!A:H,8,0)),"")</f>
        <v>Vela de Tavira</v>
      </c>
      <c r="H79" s="50">
        <v>4.4918981481481483E-2</v>
      </c>
    </row>
    <row r="80" spans="1:8" x14ac:dyDescent="0.25">
      <c r="A80" s="11">
        <v>2</v>
      </c>
      <c r="B80" s="93">
        <v>4622</v>
      </c>
      <c r="C80" s="11">
        <f>IFERROR((VLOOKUP(B80,INSCRITOS!A:B,2,0)),"")</f>
        <v>103046</v>
      </c>
      <c r="D80" s="8" t="str">
        <f>IFERROR((VLOOKUP(B80,INSCRITOS!A:C,3,0)),"")</f>
        <v>55/59</v>
      </c>
      <c r="E80" s="12" t="str">
        <f>IFERROR((VLOOKUP(B80,INSCRITOS!A:D,4,0)),"")</f>
        <v>Américo Sequeira</v>
      </c>
      <c r="F80" s="11" t="str">
        <f>IFERROR((VLOOKUP(B80,INSCRITOS!A:F,6,0)),"")</f>
        <v>M</v>
      </c>
      <c r="G80" s="12" t="str">
        <f>IFERROR((VLOOKUP(B80,INSCRITOS!A:H,8,0)),"")</f>
        <v>O2 Triatlo - S´look</v>
      </c>
      <c r="H80" s="50">
        <v>5.5740740740740737E-2</v>
      </c>
    </row>
    <row r="81" spans="1:8" x14ac:dyDescent="0.25">
      <c r="A81" s="13"/>
      <c r="B81" s="114"/>
      <c r="C81" s="13"/>
      <c r="D81" s="9"/>
      <c r="E81" s="14"/>
      <c r="F81" s="13"/>
      <c r="G81" s="14"/>
      <c r="H81" s="90"/>
    </row>
    <row r="82" spans="1:8" ht="15.75" x14ac:dyDescent="0.25">
      <c r="A82" s="103" t="s">
        <v>19</v>
      </c>
      <c r="B82" s="104" t="s">
        <v>0</v>
      </c>
      <c r="C82" s="103" t="s">
        <v>1</v>
      </c>
      <c r="D82" s="103" t="s">
        <v>2</v>
      </c>
      <c r="E82" s="103" t="s">
        <v>3</v>
      </c>
      <c r="F82" s="103" t="s">
        <v>5</v>
      </c>
      <c r="G82" s="103" t="s">
        <v>7</v>
      </c>
      <c r="H82" s="105" t="s">
        <v>20</v>
      </c>
    </row>
    <row r="83" spans="1:8" x14ac:dyDescent="0.25">
      <c r="A83" s="11">
        <v>1</v>
      </c>
      <c r="B83" s="93">
        <v>4040</v>
      </c>
      <c r="C83" s="11">
        <f>IFERROR((VLOOKUP(B83,INSCRITOS!A:B,2,0)),"")</f>
        <v>101970</v>
      </c>
      <c r="D83" s="8" t="str">
        <f>IFERROR((VLOOKUP(B83,INSCRITOS!A:C,3,0)),"")</f>
        <v>60/64</v>
      </c>
      <c r="E83" s="12" t="str">
        <f>IFERROR((VLOOKUP(B83,INSCRITOS!A:D,4,0)),"")</f>
        <v>António Raposo</v>
      </c>
      <c r="F83" s="11" t="str">
        <f>IFERROR((VLOOKUP(B83,INSCRITOS!A:F,6,0)),"")</f>
        <v>M</v>
      </c>
      <c r="G83" s="12" t="str">
        <f>IFERROR((VLOOKUP(B83,INSCRITOS!A:H,8,0)),"")</f>
        <v>O2 Triatlo - S´look</v>
      </c>
      <c r="H83" s="50">
        <v>4.8148148148148141E-2</v>
      </c>
    </row>
    <row r="84" spans="1:8" x14ac:dyDescent="0.25">
      <c r="A84" s="11">
        <v>2</v>
      </c>
      <c r="B84" s="93">
        <v>4163</v>
      </c>
      <c r="C84" s="11">
        <f>IFERROR((VLOOKUP(B84,INSCRITOS!A:B,2,0)),"")</f>
        <v>103570</v>
      </c>
      <c r="D84" s="8" t="str">
        <f>IFERROR((VLOOKUP(B84,INSCRITOS!A:C,3,0)),"")</f>
        <v>60/64</v>
      </c>
      <c r="E84" s="12" t="str">
        <f>IFERROR((VLOOKUP(B84,INSCRITOS!A:D,4,0)),"")</f>
        <v>Steve Hyett</v>
      </c>
      <c r="F84" s="11" t="str">
        <f>IFERROR((VLOOKUP(B84,INSCRITOS!A:F,6,0)),"")</f>
        <v>M</v>
      </c>
      <c r="G84" s="12" t="str">
        <f>IFERROR((VLOOKUP(B84,INSCRITOS!A:H,8,0)),"")</f>
        <v>CCD / INTERMARCHÉ LAGOS</v>
      </c>
      <c r="H84" s="50">
        <v>4.8321759259259266E-2</v>
      </c>
    </row>
    <row r="85" spans="1:8" x14ac:dyDescent="0.25">
      <c r="A85" s="11">
        <v>3</v>
      </c>
      <c r="B85" s="93">
        <v>4039</v>
      </c>
      <c r="C85" s="11">
        <f>IFERROR((VLOOKUP(B85,INSCRITOS!A:B,2,0)),"")</f>
        <v>101410</v>
      </c>
      <c r="D85" s="8" t="str">
        <f>IFERROR((VLOOKUP(B85,INSCRITOS!A:C,3,0)),"")</f>
        <v>60/64</v>
      </c>
      <c r="E85" s="12" t="str">
        <f>IFERROR((VLOOKUP(B85,INSCRITOS!A:D,4,0)),"")</f>
        <v>José Varela</v>
      </c>
      <c r="F85" s="11" t="str">
        <f>IFERROR((VLOOKUP(B85,INSCRITOS!A:F,6,0)),"")</f>
        <v>M</v>
      </c>
      <c r="G85" s="12" t="str">
        <f>IFERROR((VLOOKUP(B85,INSCRITOS!A:H,8,0)),"")</f>
        <v>Louletano</v>
      </c>
      <c r="H85" s="50">
        <v>5.1435185185185188E-2</v>
      </c>
    </row>
    <row r="86" spans="1:8" x14ac:dyDescent="0.25">
      <c r="A86" s="11">
        <v>4</v>
      </c>
      <c r="B86" s="93">
        <v>5225</v>
      </c>
      <c r="C86" s="11">
        <f>IFERROR((VLOOKUP(B86,INSCRITOS!A:B,2,0)),"")</f>
        <v>0</v>
      </c>
      <c r="D86" s="8" t="str">
        <f>IFERROR((VLOOKUP(B86,INSCRITOS!A:C,3,0)),"")</f>
        <v>60/64</v>
      </c>
      <c r="E86" s="12" t="str">
        <f>IFERROR((VLOOKUP(B86,INSCRITOS!A:D,4,0)),"")</f>
        <v>Jan D'hoedt</v>
      </c>
      <c r="F86" s="11" t="str">
        <f>IFERROR((VLOOKUP(B86,INSCRITOS!A:F,6,0)),"")</f>
        <v>M</v>
      </c>
      <c r="G86" s="12" t="str">
        <f>IFERROR((VLOOKUP(B86,INSCRITOS!A:H,8,0)),"")</f>
        <v>Bélgica/ Não Federado</v>
      </c>
      <c r="H86" s="50">
        <v>5.3495370370370367E-2</v>
      </c>
    </row>
    <row r="87" spans="1:8" x14ac:dyDescent="0.25">
      <c r="A87" s="13"/>
      <c r="B87" s="114"/>
      <c r="C87" s="13"/>
      <c r="D87" s="9"/>
      <c r="E87" s="14"/>
      <c r="F87" s="13"/>
      <c r="G87" s="14"/>
      <c r="H87" s="90"/>
    </row>
    <row r="88" spans="1:8" ht="15.75" x14ac:dyDescent="0.25">
      <c r="A88" s="7" t="s">
        <v>19</v>
      </c>
      <c r="B88" s="92" t="s">
        <v>0</v>
      </c>
      <c r="C88" s="7" t="s">
        <v>1</v>
      </c>
      <c r="D88" s="7" t="s">
        <v>2</v>
      </c>
      <c r="E88" s="7" t="s">
        <v>3</v>
      </c>
      <c r="F88" s="7" t="s">
        <v>5</v>
      </c>
      <c r="G88" s="7" t="s">
        <v>7</v>
      </c>
      <c r="H88" s="17" t="s">
        <v>20</v>
      </c>
    </row>
    <row r="89" spans="1:8" x14ac:dyDescent="0.25">
      <c r="A89" s="11">
        <v>1</v>
      </c>
      <c r="B89" s="95">
        <v>4601</v>
      </c>
      <c r="C89" s="11">
        <f>IFERROR((VLOOKUP(B89,INSCRITOS!A:B,2,0)),"")</f>
        <v>100175</v>
      </c>
      <c r="D89" s="8" t="str">
        <f>IFERROR((VLOOKUP(B89,INSCRITOS!A:C,3,0)),"")</f>
        <v>65/69</v>
      </c>
      <c r="E89" s="12" t="str">
        <f>IFERROR((VLOOKUP(B89,INSCRITOS!A:D,4,0)),"")</f>
        <v>José Alberto Domingos</v>
      </c>
      <c r="F89" s="11" t="str">
        <f>IFERROR((VLOOKUP(B89,INSCRITOS!A:F,6,0)),"")</f>
        <v>M</v>
      </c>
      <c r="G89" s="12" t="str">
        <f>IFERROR((VLOOKUP(B89,INSCRITOS!A:H,8,0)),"")</f>
        <v>Lusitano / Frusoal</v>
      </c>
      <c r="H89" s="50">
        <v>6.0497685185185189E-2</v>
      </c>
    </row>
    <row r="90" spans="1:8" x14ac:dyDescent="0.25">
      <c r="A90" s="13"/>
      <c r="B90" s="99"/>
      <c r="C90" s="13"/>
      <c r="D90" s="9"/>
      <c r="E90" s="14"/>
      <c r="F90" s="13"/>
      <c r="G90" s="14"/>
      <c r="H90" s="90"/>
    </row>
    <row r="91" spans="1:8" ht="15.75" x14ac:dyDescent="0.25">
      <c r="A91" s="7" t="s">
        <v>19</v>
      </c>
      <c r="B91" s="92" t="s">
        <v>0</v>
      </c>
      <c r="C91" s="7" t="s">
        <v>1</v>
      </c>
      <c r="D91" s="7" t="s">
        <v>2</v>
      </c>
      <c r="E91" s="7" t="s">
        <v>3</v>
      </c>
      <c r="F91" s="7" t="s">
        <v>5</v>
      </c>
      <c r="G91" s="7" t="s">
        <v>7</v>
      </c>
      <c r="H91" s="17" t="s">
        <v>20</v>
      </c>
    </row>
    <row r="92" spans="1:8" x14ac:dyDescent="0.25">
      <c r="A92" s="11">
        <v>1</v>
      </c>
      <c r="B92" s="95">
        <v>4571</v>
      </c>
      <c r="C92" s="11">
        <f>IFERROR((VLOOKUP(B92,INSCRITOS!A:B,2,0)),"")</f>
        <v>101957</v>
      </c>
      <c r="D92" s="8" t="str">
        <f>IFERROR((VLOOKUP(B92,INSCRITOS!A:C,3,0)),"")</f>
        <v>70 +</v>
      </c>
      <c r="E92" s="12" t="str">
        <f>IFERROR((VLOOKUP(B92,INSCRITOS!A:D,4,0)),"")</f>
        <v>Amândio Norberto</v>
      </c>
      <c r="F92" s="11" t="str">
        <f>IFERROR((VLOOKUP(B92,INSCRITOS!A:F,6,0)),"")</f>
        <v>M</v>
      </c>
      <c r="G92" s="12" t="str">
        <f>IFERROR((VLOOKUP(B92,INSCRITOS!A:H,8,0)),"")</f>
        <v>Leões do Sul</v>
      </c>
      <c r="H92" s="50">
        <v>5.9976851851851858E-2</v>
      </c>
    </row>
    <row r="93" spans="1:8" x14ac:dyDescent="0.25">
      <c r="A93" s="13"/>
      <c r="C93" s="13"/>
      <c r="D93" s="9"/>
      <c r="E93" s="14"/>
      <c r="F93" s="13"/>
      <c r="G93" s="14"/>
      <c r="H93" s="27"/>
    </row>
    <row r="94" spans="1:8" x14ac:dyDescent="0.25">
      <c r="A94" s="13"/>
      <c r="C94" s="13"/>
      <c r="D94" s="9"/>
      <c r="E94" s="14"/>
      <c r="F94" s="13"/>
      <c r="G94" s="14"/>
      <c r="H94" s="18"/>
    </row>
    <row r="95" spans="1:8" ht="15.75" x14ac:dyDescent="0.25">
      <c r="A95" s="71" t="s">
        <v>22</v>
      </c>
      <c r="B95" s="98"/>
      <c r="C95" s="66"/>
      <c r="D95" s="66"/>
      <c r="E95" s="66"/>
      <c r="F95" s="66"/>
      <c r="G95" s="66"/>
      <c r="H95" s="66"/>
    </row>
    <row r="96" spans="1:8" ht="15.75" x14ac:dyDescent="0.25">
      <c r="A96" s="71"/>
      <c r="B96" s="98"/>
      <c r="C96" s="71"/>
      <c r="D96" s="71"/>
      <c r="E96" s="71"/>
      <c r="F96" s="71"/>
      <c r="G96" s="71"/>
      <c r="H96" s="71"/>
    </row>
    <row r="97" spans="1:8" ht="15.75" x14ac:dyDescent="0.25">
      <c r="A97" s="7" t="s">
        <v>19</v>
      </c>
      <c r="B97" s="92" t="s">
        <v>0</v>
      </c>
      <c r="C97" s="7" t="s">
        <v>1</v>
      </c>
      <c r="D97" s="7" t="s">
        <v>2</v>
      </c>
      <c r="E97" s="7" t="s">
        <v>3</v>
      </c>
      <c r="F97" s="7" t="s">
        <v>5</v>
      </c>
      <c r="G97" s="7" t="s">
        <v>7</v>
      </c>
      <c r="H97" s="17" t="s">
        <v>20</v>
      </c>
    </row>
    <row r="98" spans="1:8" x14ac:dyDescent="0.25">
      <c r="A98" s="11">
        <v>1</v>
      </c>
      <c r="B98" s="93">
        <v>1613</v>
      </c>
      <c r="C98" s="11">
        <f>IFERROR((VLOOKUP(B98,INSCRITOS!A:B,2,0)),"")</f>
        <v>104347</v>
      </c>
      <c r="D98" s="8" t="str">
        <f>IFERROR((VLOOKUP(B98,INSCRITOS!A:C,3,0)),"")</f>
        <v>CAD</v>
      </c>
      <c r="E98" s="12" t="str">
        <f>IFERROR((VLOOKUP(B98,INSCRITOS!A:D,4,0)),"")</f>
        <v>Maria Romão</v>
      </c>
      <c r="F98" s="11" t="str">
        <f>IFERROR((VLOOKUP(B98,INSCRITOS!A:F,6,0)),"")</f>
        <v>F</v>
      </c>
      <c r="G98" s="12" t="str">
        <f>IFERROR((VLOOKUP(B98,INSCRITOS!A:H,8,0)),"")</f>
        <v>Lusitano / Frusoal</v>
      </c>
      <c r="H98" s="50">
        <v>5.1898148148148145E-2</v>
      </c>
    </row>
    <row r="99" spans="1:8" x14ac:dyDescent="0.25">
      <c r="A99" s="11">
        <v>2</v>
      </c>
      <c r="B99" s="93">
        <v>1617</v>
      </c>
      <c r="C99" s="11">
        <f>IFERROR((VLOOKUP(B99,INSCRITOS!A:B,2,0)),"")</f>
        <v>104676</v>
      </c>
      <c r="D99" s="8" t="str">
        <f>IFERROR((VLOOKUP(B99,INSCRITOS!A:C,3,0)),"")</f>
        <v>CAD</v>
      </c>
      <c r="E99" s="12" t="str">
        <f>IFERROR((VLOOKUP(B99,INSCRITOS!A:D,4,0)),"")</f>
        <v>Clara Rodrigues</v>
      </c>
      <c r="F99" s="11" t="str">
        <f>IFERROR((VLOOKUP(B99,INSCRITOS!A:F,6,0)),"")</f>
        <v>F</v>
      </c>
      <c r="G99" s="12" t="str">
        <f>IFERROR((VLOOKUP(B99,INSCRITOS!A:H,8,0)),"")</f>
        <v>Lusitano / Frusoal</v>
      </c>
      <c r="H99" s="50">
        <v>5.2395833333333336E-2</v>
      </c>
    </row>
    <row r="100" spans="1:8" x14ac:dyDescent="0.25">
      <c r="A100" s="11">
        <v>3</v>
      </c>
      <c r="B100" s="95">
        <v>1702</v>
      </c>
      <c r="C100" s="11">
        <f>IFERROR((VLOOKUP(B100,INSCRITOS!A:B,2,0)),"")</f>
        <v>104248</v>
      </c>
      <c r="D100" s="8" t="str">
        <f>IFERROR((VLOOKUP(B100,INSCRITOS!A:C,3,0)),"")</f>
        <v>CAD</v>
      </c>
      <c r="E100" s="12" t="str">
        <f>IFERROR((VLOOKUP(B100,INSCRITOS!A:D,4,0)),"")</f>
        <v>Ana Carolina Sabóia</v>
      </c>
      <c r="F100" s="11" t="str">
        <f>IFERROR((VLOOKUP(B100,INSCRITOS!A:F,6,0)),"")</f>
        <v>F</v>
      </c>
      <c r="G100" s="12" t="str">
        <f>IFERROR((VLOOKUP(B100,INSCRITOS!A:H,8,0)),"")</f>
        <v>Lusitano / Frusoal</v>
      </c>
      <c r="H100" s="50">
        <v>6.0520833333333329E-2</v>
      </c>
    </row>
    <row r="101" spans="1:8" x14ac:dyDescent="0.25">
      <c r="A101" s="13"/>
      <c r="B101" s="99"/>
      <c r="C101" s="13"/>
      <c r="D101" s="9"/>
      <c r="E101" s="14"/>
      <c r="F101" s="13"/>
      <c r="G101" s="14"/>
      <c r="H101" s="90"/>
    </row>
    <row r="102" spans="1:8" ht="15.75" x14ac:dyDescent="0.25">
      <c r="A102" s="7" t="s">
        <v>19</v>
      </c>
      <c r="B102" s="92" t="s">
        <v>0</v>
      </c>
      <c r="C102" s="7" t="s">
        <v>1</v>
      </c>
      <c r="D102" s="7" t="s">
        <v>2</v>
      </c>
      <c r="E102" s="7" t="s">
        <v>3</v>
      </c>
      <c r="F102" s="7" t="s">
        <v>5</v>
      </c>
      <c r="G102" s="7" t="s">
        <v>7</v>
      </c>
      <c r="H102" s="17" t="s">
        <v>20</v>
      </c>
    </row>
    <row r="103" spans="1:8" x14ac:dyDescent="0.25">
      <c r="A103" s="11">
        <v>1</v>
      </c>
      <c r="B103" s="93">
        <v>3179</v>
      </c>
      <c r="C103" s="11">
        <f>IFERROR((VLOOKUP(B103,INSCRITOS!A:B,2,0)),"")</f>
        <v>102129</v>
      </c>
      <c r="D103" s="8" t="str">
        <f>IFERROR((VLOOKUP(B103,INSCRITOS!A:C,3,0)),"")</f>
        <v>20/39</v>
      </c>
      <c r="E103" s="12" t="str">
        <f>IFERROR((VLOOKUP(B103,INSCRITOS!A:D,4,0)),"")</f>
        <v>Mariana Cabrita</v>
      </c>
      <c r="F103" s="11" t="str">
        <f>IFERROR((VLOOKUP(B103,INSCRITOS!A:F,6,0)),"")</f>
        <v>F</v>
      </c>
      <c r="G103" s="12" t="str">
        <f>IFERROR((VLOOKUP(B103,INSCRITOS!A:H,8,0)),"")</f>
        <v>ADECT</v>
      </c>
      <c r="H103" s="50">
        <v>5.5520833333333332E-2</v>
      </c>
    </row>
    <row r="104" spans="1:8" x14ac:dyDescent="0.25">
      <c r="A104" s="11">
        <v>2</v>
      </c>
      <c r="B104" s="93">
        <v>3007</v>
      </c>
      <c r="C104" s="11">
        <f>IFERROR((VLOOKUP(B104,INSCRITOS!A:B,2,0)),"")</f>
        <v>103157</v>
      </c>
      <c r="D104" s="8" t="str">
        <f>IFERROR((VLOOKUP(B104,INSCRITOS!A:C,3,0)),"")</f>
        <v>20/39</v>
      </c>
      <c r="E104" s="12" t="str">
        <f>IFERROR((VLOOKUP(B104,INSCRITOS!A:D,4,0)),"")</f>
        <v>Ana Lúcia Águeda</v>
      </c>
      <c r="F104" s="11" t="str">
        <f>IFERROR((VLOOKUP(B104,INSCRITOS!A:F,6,0)),"")</f>
        <v>F</v>
      </c>
      <c r="G104" s="12" t="str">
        <f>IFERROR((VLOOKUP(B104,INSCRITOS!A:H,8,0)),"")</f>
        <v>Lusitano / Frusoal</v>
      </c>
      <c r="H104" s="50">
        <v>5.7592592592592591E-2</v>
      </c>
    </row>
    <row r="105" spans="1:8" x14ac:dyDescent="0.25">
      <c r="A105" s="11">
        <v>3</v>
      </c>
      <c r="B105" s="95">
        <v>5246</v>
      </c>
      <c r="C105" s="11">
        <f>IFERROR((VLOOKUP(B105,INSCRITOS!A:B,2,0)),"")</f>
        <v>105476</v>
      </c>
      <c r="D105" s="8" t="str">
        <f>IFERROR((VLOOKUP(B105,INSCRITOS!A:C,3,0)),"")</f>
        <v>20/39</v>
      </c>
      <c r="E105" s="12" t="str">
        <f>IFERROR((VLOOKUP(B105,INSCRITOS!A:D,4,0)),"")</f>
        <v>Laura Coelho</v>
      </c>
      <c r="F105" s="11" t="str">
        <f>IFERROR((VLOOKUP(B105,INSCRITOS!A:F,6,0)),"")</f>
        <v>F</v>
      </c>
      <c r="G105" s="12" t="str">
        <f>IFERROR((VLOOKUP(B105,INSCRITOS!A:H,8,0)),"")</f>
        <v>Futebol Clube de Ferreiras</v>
      </c>
      <c r="H105" s="50">
        <v>6.5775462962962966E-2</v>
      </c>
    </row>
    <row r="106" spans="1:8" x14ac:dyDescent="0.25">
      <c r="A106" s="11">
        <v>4</v>
      </c>
      <c r="B106" s="96">
        <v>3770</v>
      </c>
      <c r="C106" s="11">
        <f>IFERROR((VLOOKUP(B106,INSCRITOS!A:B,2,0)),"")</f>
        <v>105770</v>
      </c>
      <c r="D106" s="8" t="str">
        <f>IFERROR((VLOOKUP(B106,INSCRITOS!A:C,3,0)),"")</f>
        <v>20/39</v>
      </c>
      <c r="E106" s="12" t="str">
        <f>IFERROR((VLOOKUP(B106,INSCRITOS!A:D,4,0)),"")</f>
        <v>Daniela Proença</v>
      </c>
      <c r="F106" s="11" t="str">
        <f>IFERROR((VLOOKUP(B106,INSCRITOS!A:F,6,0)),"")</f>
        <v>F</v>
      </c>
      <c r="G106" s="12" t="str">
        <f>IFERROR((VLOOKUP(B106,INSCRITOS!A:H,8,0)),"")</f>
        <v>ADECT</v>
      </c>
      <c r="H106" s="50">
        <v>9.734953703703704E-2</v>
      </c>
    </row>
    <row r="107" spans="1:8" x14ac:dyDescent="0.25">
      <c r="A107" s="13"/>
      <c r="B107" s="99"/>
      <c r="C107" s="13"/>
      <c r="D107" s="9"/>
      <c r="E107" s="14"/>
      <c r="F107" s="13"/>
      <c r="G107" s="14"/>
      <c r="H107" s="18"/>
    </row>
    <row r="108" spans="1:8" ht="15.75" x14ac:dyDescent="0.25">
      <c r="A108" s="7" t="s">
        <v>19</v>
      </c>
      <c r="B108" s="92" t="s">
        <v>0</v>
      </c>
      <c r="C108" s="7" t="s">
        <v>1</v>
      </c>
      <c r="D108" s="7" t="s">
        <v>2</v>
      </c>
      <c r="E108" s="7" t="s">
        <v>3</v>
      </c>
      <c r="F108" s="7" t="s">
        <v>5</v>
      </c>
      <c r="G108" s="7" t="s">
        <v>7</v>
      </c>
      <c r="H108" s="17" t="s">
        <v>20</v>
      </c>
    </row>
    <row r="109" spans="1:8" x14ac:dyDescent="0.25">
      <c r="A109" s="11">
        <v>1</v>
      </c>
      <c r="B109" s="93">
        <v>4899</v>
      </c>
      <c r="C109" s="11">
        <f>IFERROR((VLOOKUP(B109,INSCRITOS!A:B,2,0)),"")</f>
        <v>104455</v>
      </c>
      <c r="D109" s="8" t="str">
        <f>IFERROR((VLOOKUP(B109,INSCRITOS!A:C,3,0)),"")</f>
        <v>40/44</v>
      </c>
      <c r="E109" s="12" t="str">
        <f>IFERROR((VLOOKUP(B109,INSCRITOS!A:D,4,0)),"")</f>
        <v>Jana Advani</v>
      </c>
      <c r="F109" s="11" t="str">
        <f>IFERROR((VLOOKUP(B109,INSCRITOS!A:F,6,0)),"")</f>
        <v>F</v>
      </c>
      <c r="G109" s="12" t="str">
        <f>IFERROR((VLOOKUP(B109,INSCRITOS!A:H,8,0)),"")</f>
        <v>Louletano</v>
      </c>
      <c r="H109" s="50">
        <v>5.2071759259259255E-2</v>
      </c>
    </row>
    <row r="110" spans="1:8" x14ac:dyDescent="0.25">
      <c r="A110" s="11">
        <v>2</v>
      </c>
      <c r="B110" s="93">
        <v>4768</v>
      </c>
      <c r="C110" s="11">
        <f>IFERROR((VLOOKUP(B110,INSCRITOS!A:B,2,0)),"")</f>
        <v>104434</v>
      </c>
      <c r="D110" s="8" t="str">
        <f>IFERROR((VLOOKUP(B110,INSCRITOS!A:C,3,0)),"")</f>
        <v>40/44</v>
      </c>
      <c r="E110" s="12" t="str">
        <f>IFERROR((VLOOKUP(B110,INSCRITOS!A:D,4,0)),"")</f>
        <v>Dina Martins</v>
      </c>
      <c r="F110" s="11" t="str">
        <f>IFERROR((VLOOKUP(B110,INSCRITOS!A:F,6,0)),"")</f>
        <v>F</v>
      </c>
      <c r="G110" s="12" t="str">
        <f>IFERROR((VLOOKUP(B110,INSCRITOS!A:H,8,0)),"")</f>
        <v>Futebol Clube de Ferreiras</v>
      </c>
      <c r="H110" s="50">
        <v>5.2835648148148145E-2</v>
      </c>
    </row>
    <row r="111" spans="1:8" x14ac:dyDescent="0.25">
      <c r="A111" s="11">
        <v>3</v>
      </c>
      <c r="B111" s="95">
        <v>5237</v>
      </c>
      <c r="C111" s="11">
        <f>IFERROR((VLOOKUP(B111,INSCRITOS!A:B,2,0)),"")</f>
        <v>0</v>
      </c>
      <c r="D111" s="8" t="str">
        <f>IFERROR((VLOOKUP(B111,INSCRITOS!A:C,3,0)),"")</f>
        <v>40/44</v>
      </c>
      <c r="E111" s="12" t="str">
        <f>IFERROR((VLOOKUP(B111,INSCRITOS!A:D,4,0)),"")</f>
        <v>Amelia Drumm</v>
      </c>
      <c r="F111" s="11" t="str">
        <f>IFERROR((VLOOKUP(B111,INSCRITOS!A:F,6,0)),"")</f>
        <v>F</v>
      </c>
      <c r="G111" s="12" t="str">
        <f>IFERROR((VLOOKUP(B111,INSCRITOS!A:H,8,0)),"")</f>
        <v>Irlanda</v>
      </c>
      <c r="H111" s="50">
        <v>6.1840277777777779E-2</v>
      </c>
    </row>
    <row r="112" spans="1:8" x14ac:dyDescent="0.25">
      <c r="A112" s="13"/>
      <c r="B112" s="99"/>
      <c r="C112" s="13"/>
      <c r="D112" s="9"/>
      <c r="E112" s="14"/>
      <c r="F112" s="13"/>
      <c r="G112" s="14"/>
      <c r="H112" s="90"/>
    </row>
    <row r="113" spans="1:12" ht="15.75" x14ac:dyDescent="0.25">
      <c r="A113" s="7" t="s">
        <v>19</v>
      </c>
      <c r="B113" s="92" t="s">
        <v>0</v>
      </c>
      <c r="C113" s="7" t="s">
        <v>1</v>
      </c>
      <c r="D113" s="7" t="s">
        <v>2</v>
      </c>
      <c r="E113" s="7" t="s">
        <v>3</v>
      </c>
      <c r="F113" s="7" t="s">
        <v>5</v>
      </c>
      <c r="G113" s="7" t="s">
        <v>7</v>
      </c>
      <c r="H113" s="17" t="s">
        <v>20</v>
      </c>
    </row>
    <row r="114" spans="1:12" x14ac:dyDescent="0.25">
      <c r="A114" s="11">
        <v>1</v>
      </c>
      <c r="B114" s="93">
        <v>4809</v>
      </c>
      <c r="C114" s="11">
        <f>IFERROR((VLOOKUP(B114,INSCRITOS!A:B,2,0)),"")</f>
        <v>103200</v>
      </c>
      <c r="D114" s="8" t="str">
        <f>IFERROR((VLOOKUP(B114,INSCRITOS!A:C,3,0)),"")</f>
        <v>45/49</v>
      </c>
      <c r="E114" s="12" t="str">
        <f>IFERROR((VLOOKUP(B114,INSCRITOS!A:D,4,0)),"")</f>
        <v>Cláudia Santos</v>
      </c>
      <c r="F114" s="11" t="str">
        <f>IFERROR((VLOOKUP(B114,INSCRITOS!A:F,6,0)),"")</f>
        <v>F</v>
      </c>
      <c r="G114" s="12" t="str">
        <f>IFERROR((VLOOKUP(B114,INSCRITOS!A:H,8,0)),"")</f>
        <v>Lusitano / Frusoal</v>
      </c>
      <c r="H114" s="50">
        <v>5.9027777777777783E-2</v>
      </c>
    </row>
    <row r="115" spans="1:12" x14ac:dyDescent="0.25">
      <c r="A115" s="11">
        <v>2</v>
      </c>
      <c r="B115" s="95">
        <v>4603</v>
      </c>
      <c r="C115" s="11">
        <f>IFERROR((VLOOKUP(B115,INSCRITOS!A:B,2,0)),"")</f>
        <v>105611</v>
      </c>
      <c r="D115" s="8" t="str">
        <f>IFERROR((VLOOKUP(B115,INSCRITOS!A:C,3,0)),"")</f>
        <v>45/49</v>
      </c>
      <c r="E115" s="12" t="str">
        <f>IFERROR((VLOOKUP(B115,INSCRITOS!A:D,4,0)),"")</f>
        <v>Isabel Augusto</v>
      </c>
      <c r="F115" s="11" t="str">
        <f>IFERROR((VLOOKUP(B115,INSCRITOS!A:F,6,0)),"")</f>
        <v>F</v>
      </c>
      <c r="G115" s="12" t="str">
        <f>IFERROR((VLOOKUP(B115,INSCRITOS!A:H,8,0)),"")</f>
        <v>Individual</v>
      </c>
      <c r="H115" s="50">
        <v>6.5127314814814818E-2</v>
      </c>
    </row>
    <row r="116" spans="1:12" x14ac:dyDescent="0.25">
      <c r="A116" s="11">
        <v>3</v>
      </c>
      <c r="B116" s="95">
        <v>5223</v>
      </c>
      <c r="C116" s="11">
        <f>IFERROR((VLOOKUP(B116,INSCRITOS!A:B,2,0)),"")</f>
        <v>105626</v>
      </c>
      <c r="D116" s="8" t="str">
        <f>IFERROR((VLOOKUP(B116,INSCRITOS!A:C,3,0)),"")</f>
        <v>45/49</v>
      </c>
      <c r="E116" s="12" t="str">
        <f>IFERROR((VLOOKUP(B116,INSCRITOS!A:D,4,0)),"")</f>
        <v>Samantha Miller</v>
      </c>
      <c r="F116" s="11" t="str">
        <f>IFERROR((VLOOKUP(B116,INSCRITOS!A:F,6,0)),"")</f>
        <v>F</v>
      </c>
      <c r="G116" s="12" t="str">
        <f>IFERROR((VLOOKUP(B116,INSCRITOS!A:H,8,0)),"")</f>
        <v>Louletano</v>
      </c>
      <c r="H116" s="50">
        <v>6.548611111111112E-2</v>
      </c>
    </row>
    <row r="117" spans="1:12" x14ac:dyDescent="0.25">
      <c r="A117" s="11">
        <v>4</v>
      </c>
      <c r="B117" s="95">
        <v>5258</v>
      </c>
      <c r="C117" s="11">
        <f>IFERROR((VLOOKUP(B117,INSCRITOS!A:B,2,0)),"")</f>
        <v>0</v>
      </c>
      <c r="D117" s="8" t="str">
        <f>IFERROR((VLOOKUP(B117,INSCRITOS!A:C,3,0)),"")</f>
        <v>45/49</v>
      </c>
      <c r="E117" s="12" t="str">
        <f>IFERROR((VLOOKUP(B117,INSCRITOS!A:D,4,0)),"")</f>
        <v>Maria João Custódio</v>
      </c>
      <c r="F117" s="11" t="str">
        <f>IFERROR((VLOOKUP(B117,INSCRITOS!A:F,6,0)),"")</f>
        <v>F</v>
      </c>
      <c r="G117" s="12" t="str">
        <f>IFERROR((VLOOKUP(B117,INSCRITOS!A:H,8,0)),"")</f>
        <v>Não federado</v>
      </c>
      <c r="H117" s="50">
        <v>6.5798611111111113E-2</v>
      </c>
    </row>
    <row r="118" spans="1:12" s="10" customFormat="1" x14ac:dyDescent="0.25">
      <c r="A118" s="11">
        <v>5</v>
      </c>
      <c r="B118" s="95">
        <v>5247</v>
      </c>
      <c r="C118" s="11">
        <f>IFERROR((VLOOKUP(B118,INSCRITOS!A:B,2,0)),"")</f>
        <v>0</v>
      </c>
      <c r="D118" s="8" t="str">
        <f>IFERROR((VLOOKUP(B118,INSCRITOS!A:C,3,0)),"")</f>
        <v>45/49</v>
      </c>
      <c r="E118" s="12" t="str">
        <f>IFERROR((VLOOKUP(B118,INSCRITOS!A:D,4,0)),"")</f>
        <v>Wendy McLeod</v>
      </c>
      <c r="F118" s="11" t="str">
        <f>IFERROR((VLOOKUP(B118,INSCRITOS!A:F,6,0)),"")</f>
        <v>F</v>
      </c>
      <c r="G118" s="12" t="str">
        <f>IFERROR((VLOOKUP(B118,INSCRITOS!A:H,8,0)),"")</f>
        <v>Canada/Não federado</v>
      </c>
      <c r="H118" s="50">
        <v>6.9942129629629632E-2</v>
      </c>
      <c r="I118" s="25"/>
      <c r="J118" s="25"/>
      <c r="L118" s="25"/>
    </row>
    <row r="119" spans="1:12" s="10" customFormat="1" x14ac:dyDescent="0.25">
      <c r="A119" s="13"/>
      <c r="B119" s="99"/>
      <c r="C119" s="13"/>
      <c r="D119" s="9"/>
      <c r="E119" s="14"/>
      <c r="F119" s="13"/>
      <c r="G119" s="14"/>
      <c r="H119" s="90"/>
      <c r="I119" s="25"/>
      <c r="J119" s="25"/>
      <c r="L119" s="25"/>
    </row>
    <row r="120" spans="1:12" s="10" customFormat="1" ht="15.75" x14ac:dyDescent="0.25">
      <c r="A120" s="7" t="s">
        <v>19</v>
      </c>
      <c r="B120" s="92" t="s">
        <v>0</v>
      </c>
      <c r="C120" s="7" t="s">
        <v>1</v>
      </c>
      <c r="D120" s="7" t="s">
        <v>2</v>
      </c>
      <c r="E120" s="7" t="s">
        <v>3</v>
      </c>
      <c r="F120" s="7" t="s">
        <v>5</v>
      </c>
      <c r="G120" s="7" t="s">
        <v>7</v>
      </c>
      <c r="H120" s="17" t="s">
        <v>20</v>
      </c>
      <c r="I120" s="25"/>
      <c r="J120" s="25"/>
      <c r="L120" s="25"/>
    </row>
    <row r="121" spans="1:12" s="10" customFormat="1" x14ac:dyDescent="0.25">
      <c r="A121" s="11">
        <v>1</v>
      </c>
      <c r="B121" s="95">
        <v>4834</v>
      </c>
      <c r="C121" s="11">
        <f>IFERROR((VLOOKUP(B121,INSCRITOS!A:B,2,0)),"")</f>
        <v>103245</v>
      </c>
      <c r="D121" s="8" t="str">
        <f>IFERROR((VLOOKUP(B121,INSCRITOS!A:C,3,0)),"")</f>
        <v>55/59</v>
      </c>
      <c r="E121" s="12" t="str">
        <f>IFERROR((VLOOKUP(B121,INSCRITOS!A:D,4,0)),"")</f>
        <v>Wanda Giao</v>
      </c>
      <c r="F121" s="11" t="str">
        <f>IFERROR((VLOOKUP(B121,INSCRITOS!A:F,6,0)),"")</f>
        <v>F</v>
      </c>
      <c r="G121" s="12" t="str">
        <f>IFERROR((VLOOKUP(B121,INSCRITOS!A:H,8,0)),"")</f>
        <v>PORTINADO</v>
      </c>
      <c r="H121" s="50">
        <v>7.2291666666666657E-2</v>
      </c>
      <c r="I121" s="25"/>
      <c r="J121" s="25"/>
      <c r="L121" s="25"/>
    </row>
    <row r="122" spans="1:12" s="10" customFormat="1" x14ac:dyDescent="0.25">
      <c r="A122" s="13"/>
      <c r="B122" s="99"/>
      <c r="C122" s="13"/>
      <c r="D122" s="9"/>
      <c r="E122" s="14"/>
      <c r="F122" s="13"/>
      <c r="G122" s="14"/>
      <c r="H122" s="90"/>
      <c r="I122" s="25"/>
      <c r="J122" s="25"/>
      <c r="L122" s="25"/>
    </row>
    <row r="123" spans="1:12" s="10" customFormat="1" ht="15.75" x14ac:dyDescent="0.25">
      <c r="A123" s="7" t="s">
        <v>19</v>
      </c>
      <c r="B123" s="92" t="s">
        <v>0</v>
      </c>
      <c r="C123" s="7" t="s">
        <v>1</v>
      </c>
      <c r="D123" s="7" t="s">
        <v>2</v>
      </c>
      <c r="E123" s="7" t="s">
        <v>3</v>
      </c>
      <c r="F123" s="7" t="s">
        <v>5</v>
      </c>
      <c r="G123" s="7" t="s">
        <v>7</v>
      </c>
      <c r="H123" s="17" t="s">
        <v>20</v>
      </c>
      <c r="I123" s="25"/>
      <c r="J123" s="25"/>
      <c r="K123" s="25"/>
      <c r="L123" s="25"/>
    </row>
    <row r="124" spans="1:12" s="10" customFormat="1" x14ac:dyDescent="0.25">
      <c r="A124" s="11">
        <v>1</v>
      </c>
      <c r="B124" s="96">
        <v>5222</v>
      </c>
      <c r="C124" s="11">
        <f>IFERROR((VLOOKUP(B124,INSCRITOS!A:B,2,0)),"")</f>
        <v>105625</v>
      </c>
      <c r="D124" s="8" t="str">
        <f>IFERROR((VLOOKUP(B124,INSCRITOS!A:C,3,0)),"")</f>
        <v>60/64</v>
      </c>
      <c r="E124" s="12" t="str">
        <f>IFERROR((VLOOKUP(B124,INSCRITOS!A:D,4,0)),"")</f>
        <v>Suzi Steinhofel</v>
      </c>
      <c r="F124" s="11" t="str">
        <f>IFERROR((VLOOKUP(B124,INSCRITOS!A:F,6,0)),"")</f>
        <v>F</v>
      </c>
      <c r="G124" s="12" t="str">
        <f>IFERROR((VLOOKUP(B124,INSCRITOS!A:H,8,0)),"")</f>
        <v>Louletano</v>
      </c>
      <c r="H124" s="50">
        <v>7.6574074074074072E-2</v>
      </c>
      <c r="I124" s="25"/>
      <c r="J124" s="25"/>
      <c r="K124" s="25"/>
      <c r="L124" s="25"/>
    </row>
    <row r="125" spans="1:12" s="10" customFormat="1" x14ac:dyDescent="0.25">
      <c r="A125" s="13"/>
      <c r="B125" s="97"/>
      <c r="C125" s="13"/>
      <c r="D125" s="9"/>
      <c r="E125" s="14"/>
      <c r="F125" s="13"/>
      <c r="G125" s="14"/>
      <c r="H125" s="90"/>
      <c r="I125" s="25"/>
      <c r="J125" s="25"/>
      <c r="K125" s="25"/>
      <c r="L125" s="25"/>
    </row>
    <row r="126" spans="1:12" s="10" customFormat="1" ht="15.75" x14ac:dyDescent="0.25">
      <c r="A126" s="7" t="s">
        <v>19</v>
      </c>
      <c r="B126" s="92" t="s">
        <v>0</v>
      </c>
      <c r="C126" s="7" t="s">
        <v>1</v>
      </c>
      <c r="D126" s="7" t="s">
        <v>2</v>
      </c>
      <c r="E126" s="7" t="s">
        <v>3</v>
      </c>
      <c r="F126" s="7" t="s">
        <v>5</v>
      </c>
      <c r="G126" s="7" t="s">
        <v>7</v>
      </c>
      <c r="H126" s="17" t="s">
        <v>20</v>
      </c>
      <c r="K126" s="25"/>
    </row>
    <row r="127" spans="1:12" s="10" customFormat="1" x14ac:dyDescent="0.25">
      <c r="A127" s="11">
        <v>1</v>
      </c>
      <c r="B127" s="95">
        <v>5234</v>
      </c>
      <c r="C127" s="11">
        <f>IFERROR((VLOOKUP(B127,INSCRITOS!A:B,2,0)),"")</f>
        <v>106116</v>
      </c>
      <c r="D127" s="8" t="str">
        <f>IFERROR((VLOOKUP(B127,INSCRITOS!A:C,3,0)),"")</f>
        <v>70 +</v>
      </c>
      <c r="E127" s="12" t="str">
        <f>IFERROR((VLOOKUP(B127,INSCRITOS!A:D,4,0)),"")</f>
        <v>Linda Clarkson</v>
      </c>
      <c r="F127" s="11" t="str">
        <f>IFERROR((VLOOKUP(B127,INSCRITOS!A:F,6,0)),"")</f>
        <v>F</v>
      </c>
      <c r="G127" s="12" t="str">
        <f>IFERROR((VLOOKUP(B127,INSCRITOS!A:H,8,0)),"")</f>
        <v>Futebol Clube de Ferreiras</v>
      </c>
      <c r="H127" s="50">
        <v>6.6851851851851843E-2</v>
      </c>
      <c r="K127" s="25"/>
    </row>
    <row r="128" spans="1:12" x14ac:dyDescent="0.25">
      <c r="K128" s="25"/>
    </row>
    <row r="129" spans="11:11" x14ac:dyDescent="0.25">
      <c r="K129" s="25"/>
    </row>
    <row r="130" spans="11:11" x14ac:dyDescent="0.25">
      <c r="K130" s="25"/>
    </row>
  </sheetData>
  <sortState ref="A101:H120">
    <sortCondition ref="D101:D120"/>
  </sortState>
  <mergeCells count="3">
    <mergeCell ref="A1:H1"/>
    <mergeCell ref="A2:G2"/>
    <mergeCell ref="A4:H4"/>
  </mergeCells>
  <pageMargins left="0.70866141732283472" right="0.70866141732283472" top="0.74803149606299213" bottom="0.74803149606299213" header="0.51181102362204722" footer="0.51181102362204722"/>
  <pageSetup paperSize="9" scale="24" firstPageNumber="0" fitToWidth="0" orientation="landscape" r:id="rId1"/>
  <rowBreaks count="1" manualBreakCount="1">
    <brk id="11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"/>
  <sheetViews>
    <sheetView zoomScaleNormal="100" zoomScaleSheetLayoutView="100" workbookViewId="0">
      <selection activeCell="J4" sqref="J4"/>
    </sheetView>
  </sheetViews>
  <sheetFormatPr defaultRowHeight="15" x14ac:dyDescent="0.25"/>
  <cols>
    <col min="1" max="1" width="9.140625" style="10"/>
    <col min="2" max="2" width="9" style="10" bestFit="1" customWidth="1"/>
    <col min="3" max="4" width="9.140625" style="10"/>
    <col min="5" max="5" width="20.7109375" style="10" customWidth="1"/>
    <col min="6" max="6" width="9.140625" style="10"/>
    <col min="7" max="7" width="34.28515625" style="10" customWidth="1"/>
    <col min="8" max="8" width="12.28515625" style="19" customWidth="1"/>
    <col min="9" max="9" width="13.7109375" style="10" customWidth="1"/>
    <col min="10" max="1025" width="9.140625" style="10"/>
  </cols>
  <sheetData>
    <row r="1" spans="1:9" ht="15.75" x14ac:dyDescent="0.2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9" ht="15.75" x14ac:dyDescent="0.25">
      <c r="A2" s="120" t="s">
        <v>25</v>
      </c>
      <c r="B2" s="120"/>
      <c r="C2" s="120"/>
      <c r="D2" s="120"/>
      <c r="E2" s="120"/>
      <c r="F2" s="120"/>
      <c r="G2" s="120"/>
      <c r="H2" s="28"/>
    </row>
    <row r="3" spans="1:9" ht="15.75" x14ac:dyDescent="0.25">
      <c r="A3" s="6"/>
      <c r="B3" s="6"/>
      <c r="C3" s="6"/>
      <c r="D3" s="6"/>
      <c r="E3" s="6"/>
      <c r="F3" s="6"/>
      <c r="G3" s="6"/>
      <c r="H3" s="15"/>
    </row>
    <row r="4" spans="1:9" ht="15.75" x14ac:dyDescent="0.25">
      <c r="A4" s="121" t="s">
        <v>21</v>
      </c>
      <c r="B4" s="121"/>
      <c r="C4" s="121"/>
      <c r="D4" s="121"/>
      <c r="E4" s="121"/>
      <c r="F4" s="121"/>
      <c r="G4" s="121"/>
      <c r="H4" s="121"/>
    </row>
    <row r="5" spans="1:9" x14ac:dyDescent="0.25">
      <c r="A5"/>
      <c r="B5"/>
      <c r="C5"/>
      <c r="D5"/>
      <c r="E5"/>
      <c r="F5"/>
      <c r="G5"/>
      <c r="H5" s="16"/>
    </row>
    <row r="6" spans="1:9" ht="15.75" x14ac:dyDescent="0.25">
      <c r="A6" s="7" t="s">
        <v>19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5</v>
      </c>
      <c r="G6" s="7" t="s">
        <v>7</v>
      </c>
      <c r="H6" s="17" t="s">
        <v>20</v>
      </c>
      <c r="I6" s="7" t="s">
        <v>23</v>
      </c>
    </row>
    <row r="7" spans="1:9" x14ac:dyDescent="0.25">
      <c r="A7" s="126">
        <v>1</v>
      </c>
      <c r="B7" s="65">
        <v>4931</v>
      </c>
      <c r="C7" s="11">
        <f>IFERROR((VLOOKUP(B7,INSCRITOS!A:B,2,0)),"")</f>
        <v>101960</v>
      </c>
      <c r="D7" s="8" t="str">
        <f>IFERROR((VLOOKUP(B7,INSCRITOS!A:C,3,0)),"")</f>
        <v>40/44</v>
      </c>
      <c r="E7" s="12" t="str">
        <f>IFERROR((VLOOKUP(B7,INSCRITOS!A:D,4,0)),"")</f>
        <v>João Mestre</v>
      </c>
      <c r="F7" s="11" t="str">
        <f>IFERROR((VLOOKUP(B7,INSCRITOS!A:F,6,0)),"")</f>
        <v>M</v>
      </c>
      <c r="G7" s="12" t="str">
        <f>IFERROR((VLOOKUP(B7,INSCRITOS!A:H,8,0)),"")</f>
        <v>Lusitano / Frusoal</v>
      </c>
      <c r="H7" s="49">
        <f>IFERROR((VLOOKUP(B7,Geral!B:H,7,0)),"")</f>
        <v>4.4027777777777777E-2</v>
      </c>
      <c r="I7" s="122">
        <f>SUM(H7:H9)</f>
        <v>0.13355324074074074</v>
      </c>
    </row>
    <row r="8" spans="1:9" x14ac:dyDescent="0.25">
      <c r="A8" s="127"/>
      <c r="B8" s="65">
        <v>2130</v>
      </c>
      <c r="C8" s="11">
        <f>IFERROR((VLOOKUP(B8,INSCRITOS!A:B,2,0)),"")</f>
        <v>103782</v>
      </c>
      <c r="D8" s="8" t="str">
        <f>IFERROR((VLOOKUP(B8,INSCRITOS!A:C,3,0)),"")</f>
        <v>JUN</v>
      </c>
      <c r="E8" s="12" t="str">
        <f>IFERROR((VLOOKUP(B8,INSCRITOS!A:D,4,0)),"")</f>
        <v>João Chagas</v>
      </c>
      <c r="F8" s="11" t="str">
        <f>IFERROR((VLOOKUP(B8,INSCRITOS!A:F,6,0)),"")</f>
        <v>M</v>
      </c>
      <c r="G8" s="12" t="str">
        <f>IFERROR((VLOOKUP(B8,INSCRITOS!A:H,8,0)),"")</f>
        <v>Lusitano / Frusoal</v>
      </c>
      <c r="H8" s="49">
        <f>IFERROR((VLOOKUP(B8,Geral!B:H,7,0)),"")</f>
        <v>4.4212962962962961E-2</v>
      </c>
      <c r="I8" s="123"/>
    </row>
    <row r="9" spans="1:9" x14ac:dyDescent="0.25">
      <c r="A9" s="128"/>
      <c r="B9" s="4">
        <v>3125</v>
      </c>
      <c r="C9" s="11">
        <f>IFERROR((VLOOKUP(B9,INSCRITOS!A:B,2,0)),"")</f>
        <v>104552</v>
      </c>
      <c r="D9" s="8" t="str">
        <f>IFERROR((VLOOKUP(B9,INSCRITOS!A:C,3,0)),"")</f>
        <v>20/39</v>
      </c>
      <c r="E9" s="12" t="str">
        <f>IFERROR((VLOOKUP(B9,INSCRITOS!A:D,4,0)),"")</f>
        <v>Marco Canelas</v>
      </c>
      <c r="F9" s="11" t="str">
        <f>IFERROR((VLOOKUP(B9,INSCRITOS!A:F,6,0)),"")</f>
        <v>M</v>
      </c>
      <c r="G9" s="12" t="str">
        <f>IFERROR((VLOOKUP(B9,INSCRITOS!A:H,8,0)),"")</f>
        <v>Lusitano / Frusoal</v>
      </c>
      <c r="H9" s="49">
        <f>IFERROR((VLOOKUP(B9,Geral!B:H,7,0)),"")</f>
        <v>4.5312499999999999E-2</v>
      </c>
      <c r="I9" s="124"/>
    </row>
    <row r="10" spans="1:9" x14ac:dyDescent="0.25">
      <c r="A10" s="126">
        <v>2</v>
      </c>
      <c r="B10" s="65">
        <v>3115</v>
      </c>
      <c r="C10" s="11">
        <f>IFERROR((VLOOKUP(B10,INSCRITOS!A:B,2,0)),"")</f>
        <v>102718</v>
      </c>
      <c r="D10" s="8" t="str">
        <f>IFERROR((VLOOKUP(B10,INSCRITOS!A:C,3,0)),"")</f>
        <v>20/39</v>
      </c>
      <c r="E10" s="12" t="str">
        <f>IFERROR((VLOOKUP(B10,INSCRITOS!A:D,4,0)),"")</f>
        <v>Rafael Batista</v>
      </c>
      <c r="F10" s="11" t="str">
        <f>IFERROR((VLOOKUP(B10,INSCRITOS!A:F,6,0)),"")</f>
        <v>M</v>
      </c>
      <c r="G10" s="12" t="str">
        <f>IFERROR((VLOOKUP(B10,INSCRITOS!A:H,8,0)),"")</f>
        <v>Louletano</v>
      </c>
      <c r="H10" s="49">
        <f>IFERROR((VLOOKUP(B10,Geral!B:H,7,0)),"")</f>
        <v>4.3530092592592599E-2</v>
      </c>
      <c r="I10" s="125">
        <f>SUM(H10:H12)</f>
        <v>0.13506944444444446</v>
      </c>
    </row>
    <row r="11" spans="1:9" x14ac:dyDescent="0.25">
      <c r="A11" s="127"/>
      <c r="B11" s="4">
        <v>5243</v>
      </c>
      <c r="C11" s="11">
        <f>IFERROR((VLOOKUP(B11,INSCRITOS!A:B,2,0)),"")</f>
        <v>102646</v>
      </c>
      <c r="D11" s="8" t="str">
        <f>IFERROR((VLOOKUP(B11,INSCRITOS!A:C,3,0)),"")</f>
        <v>40/44</v>
      </c>
      <c r="E11" s="12" t="str">
        <f>IFERROR((VLOOKUP(B11,INSCRITOS!A:D,4,0)),"")</f>
        <v>João Inocentes</v>
      </c>
      <c r="F11" s="11" t="str">
        <f>IFERROR((VLOOKUP(B11,INSCRITOS!A:F,6,0)),"")</f>
        <v>M</v>
      </c>
      <c r="G11" s="12" t="str">
        <f>IFERROR((VLOOKUP(B11,INSCRITOS!A:H,8,0)),"")</f>
        <v>Louletano</v>
      </c>
      <c r="H11" s="49">
        <f>IFERROR((VLOOKUP(B11,Geral!B:H,7,0)),"")</f>
        <v>4.4409722222222225E-2</v>
      </c>
      <c r="I11" s="125"/>
    </row>
    <row r="12" spans="1:9" x14ac:dyDescent="0.25">
      <c r="A12" s="128"/>
      <c r="B12" s="4">
        <v>3433</v>
      </c>
      <c r="C12" s="11">
        <f>IFERROR((VLOOKUP(B12,INSCRITOS!A:B,2,0)),"")</f>
        <v>101407</v>
      </c>
      <c r="D12" s="8" t="str">
        <f>IFERROR((VLOOKUP(B12,INSCRITOS!A:C,3,0)),"")</f>
        <v>20/39</v>
      </c>
      <c r="E12" s="12" t="str">
        <f>IFERROR((VLOOKUP(B12,INSCRITOS!A:D,4,0)),"")</f>
        <v>Igor s Guerreiro</v>
      </c>
      <c r="F12" s="11" t="str">
        <f>IFERROR((VLOOKUP(B12,INSCRITOS!A:F,6,0)),"")</f>
        <v>M</v>
      </c>
      <c r="G12" s="12" t="str">
        <f>IFERROR((VLOOKUP(B12,INSCRITOS!A:H,8,0)),"")</f>
        <v>Louletano</v>
      </c>
      <c r="H12" s="49">
        <f>IFERROR((VLOOKUP(B12,Geral!B:H,7,0)),"")</f>
        <v>4.7129629629629632E-2</v>
      </c>
      <c r="I12" s="125"/>
    </row>
    <row r="13" spans="1:9" x14ac:dyDescent="0.25">
      <c r="A13" s="126">
        <v>3</v>
      </c>
      <c r="B13" s="4">
        <v>3332</v>
      </c>
      <c r="C13" s="11">
        <f>IFERROR((VLOOKUP(B13,INSCRITOS!A:B,2,0)),"")</f>
        <v>101979</v>
      </c>
      <c r="D13" s="8" t="str">
        <f>IFERROR((VLOOKUP(B13,INSCRITOS!A:C,3,0)),"")</f>
        <v>20/39</v>
      </c>
      <c r="E13" s="12" t="str">
        <f>IFERROR((VLOOKUP(B13,INSCRITOS!A:D,4,0)),"")</f>
        <v>Tomas Metcalfe</v>
      </c>
      <c r="F13" s="11" t="str">
        <f>IFERROR((VLOOKUP(B13,INSCRITOS!A:F,6,0)),"")</f>
        <v>M</v>
      </c>
      <c r="G13" s="12" t="str">
        <f>IFERROR((VLOOKUP(B13,INSCRITOS!A:H,8,0)),"")</f>
        <v>O2 Triatlo - S´look</v>
      </c>
      <c r="H13" s="49">
        <f>IFERROR((VLOOKUP(B13,Geral!B:H,7,0)),"")</f>
        <v>4.3148148148148151E-2</v>
      </c>
      <c r="I13" s="125">
        <f>SUM(H13:H15)</f>
        <v>0.13621527777777778</v>
      </c>
    </row>
    <row r="14" spans="1:9" x14ac:dyDescent="0.25">
      <c r="A14" s="127"/>
      <c r="B14" s="4">
        <v>3490</v>
      </c>
      <c r="C14" s="11">
        <f>IFERROR((VLOOKUP(B14,INSCRITOS!A:B,2,0)),"")</f>
        <v>103379</v>
      </c>
      <c r="D14" s="8" t="str">
        <f>IFERROR((VLOOKUP(B14,INSCRITOS!A:C,3,0)),"")</f>
        <v>20/39</v>
      </c>
      <c r="E14" s="12" t="str">
        <f>IFERROR((VLOOKUP(B14,INSCRITOS!A:D,4,0)),"")</f>
        <v>Nelson Dias</v>
      </c>
      <c r="F14" s="11" t="str">
        <f>IFERROR((VLOOKUP(B14,INSCRITOS!A:F,6,0)),"")</f>
        <v>M</v>
      </c>
      <c r="G14" s="12" t="str">
        <f>IFERROR((VLOOKUP(B14,INSCRITOS!A:H,8,0)),"")</f>
        <v>O2 Triatlo - S´look</v>
      </c>
      <c r="H14" s="49">
        <f>IFERROR((VLOOKUP(B14,Geral!B:H,7,0)),"")</f>
        <v>4.5590277777777778E-2</v>
      </c>
      <c r="I14" s="125"/>
    </row>
    <row r="15" spans="1:9" x14ac:dyDescent="0.25">
      <c r="A15" s="128"/>
      <c r="B15" s="4">
        <v>4723</v>
      </c>
      <c r="C15" s="11">
        <f>IFERROR((VLOOKUP(B15,INSCRITOS!A:B,2,0)),"")</f>
        <v>101980</v>
      </c>
      <c r="D15" s="8" t="str">
        <f>IFERROR((VLOOKUP(B15,INSCRITOS!A:C,3,0)),"")</f>
        <v>40/44</v>
      </c>
      <c r="E15" s="12" t="str">
        <f>IFERROR((VLOOKUP(B15,INSCRITOS!A:D,4,0)),"")</f>
        <v>Vasco Adrião</v>
      </c>
      <c r="F15" s="11" t="str">
        <f>IFERROR((VLOOKUP(B15,INSCRITOS!A:F,6,0)),"")</f>
        <v>M</v>
      </c>
      <c r="G15" s="12" t="str">
        <f>IFERROR((VLOOKUP(B15,INSCRITOS!A:H,8,0)),"")</f>
        <v>O2 Triatlo - S´look</v>
      </c>
      <c r="H15" s="49">
        <f>IFERROR((VLOOKUP(B15,Geral!B:H,7,0)),"")</f>
        <v>4.7476851851851853E-2</v>
      </c>
      <c r="I15" s="125"/>
    </row>
    <row r="16" spans="1:9" x14ac:dyDescent="0.25">
      <c r="A16" s="126">
        <v>4</v>
      </c>
      <c r="B16" s="4">
        <v>5186</v>
      </c>
      <c r="C16" s="11">
        <f>IFERROR((VLOOKUP(B16,INSCRITOS!A:B,2,0)),"")</f>
        <v>105351</v>
      </c>
      <c r="D16" s="8" t="str">
        <f>IFERROR((VLOOKUP(B16,INSCRITOS!A:C,3,0)),"")</f>
        <v>55/59</v>
      </c>
      <c r="E16" s="12" t="str">
        <f>IFERROR((VLOOKUP(B16,INSCRITOS!A:D,4,0)),"")</f>
        <v>Simon Taylor</v>
      </c>
      <c r="F16" s="11" t="str">
        <f>IFERROR((VLOOKUP(B16,INSCRITOS!A:F,6,0)),"")</f>
        <v>M</v>
      </c>
      <c r="G16" s="12" t="str">
        <f>IFERROR((VLOOKUP(B16,INSCRITOS!A:H,8,0)),"")</f>
        <v>Vela de Tavira</v>
      </c>
      <c r="H16" s="49">
        <f>IFERROR((VLOOKUP(B16,Geral!B:H,7,0)),"")</f>
        <v>4.4918981481481483E-2</v>
      </c>
      <c r="I16" s="125">
        <f>SUM(H16:H18)</f>
        <v>0.1400925925925926</v>
      </c>
    </row>
    <row r="17" spans="1:1025" x14ac:dyDescent="0.25">
      <c r="A17" s="127"/>
      <c r="B17" s="4">
        <v>3894</v>
      </c>
      <c r="C17" s="11">
        <f>IFERROR((VLOOKUP(B17,INSCRITOS!A:B,2,0)),"")</f>
        <v>104041</v>
      </c>
      <c r="D17" s="8" t="str">
        <f>IFERROR((VLOOKUP(B17,INSCRITOS!A:C,3,0)),"")</f>
        <v>20/39</v>
      </c>
      <c r="E17" s="12" t="str">
        <f>IFERROR((VLOOKUP(B17,INSCRITOS!A:D,4,0)),"")</f>
        <v>Paulo Ajuda</v>
      </c>
      <c r="F17" s="11" t="str">
        <f>IFERROR((VLOOKUP(B17,INSCRITOS!A:F,6,0)),"")</f>
        <v>M</v>
      </c>
      <c r="G17" s="12" t="str">
        <f>IFERROR((VLOOKUP(B17,INSCRITOS!A:H,8,0)),"")</f>
        <v>Vela de Tavira</v>
      </c>
      <c r="H17" s="49">
        <f>IFERROR((VLOOKUP(B17,Geral!B:H,7,0)),"")</f>
        <v>4.5752314814814815E-2</v>
      </c>
      <c r="I17" s="125"/>
    </row>
    <row r="18" spans="1:1025" x14ac:dyDescent="0.25">
      <c r="A18" s="128"/>
      <c r="B18" s="4">
        <v>3376</v>
      </c>
      <c r="C18" s="11">
        <f>IFERROR((VLOOKUP(B18,INSCRITOS!A:B,2,0)),"")</f>
        <v>104729</v>
      </c>
      <c r="D18" s="8" t="str">
        <f>IFERROR((VLOOKUP(B18,INSCRITOS!A:C,3,0)),"")</f>
        <v>20/39</v>
      </c>
      <c r="E18" s="12" t="str">
        <f>IFERROR((VLOOKUP(B18,INSCRITOS!A:D,4,0)),"")</f>
        <v>Tiago Rodrigues</v>
      </c>
      <c r="F18" s="11" t="str">
        <f>IFERROR((VLOOKUP(B18,INSCRITOS!A:F,6,0)),"")</f>
        <v>M</v>
      </c>
      <c r="G18" s="12" t="str">
        <f>IFERROR((VLOOKUP(B18,INSCRITOS!A:H,8,0)),"")</f>
        <v>Vela de Tavira</v>
      </c>
      <c r="H18" s="49">
        <f>IFERROR((VLOOKUP(B18,Geral!B:H,7,0)),"")</f>
        <v>4.9421296296296297E-2</v>
      </c>
      <c r="I18" s="125"/>
    </row>
    <row r="19" spans="1:1025" x14ac:dyDescent="0.25">
      <c r="A19" s="126">
        <v>5</v>
      </c>
      <c r="B19" s="4">
        <v>3799</v>
      </c>
      <c r="C19" s="11">
        <f>IFERROR((VLOOKUP(B19,INSCRITOS!A:B,2,0)),"")</f>
        <v>100560</v>
      </c>
      <c r="D19" s="8" t="str">
        <f>IFERROR((VLOOKUP(B19,INSCRITOS!A:C,3,0)),"")</f>
        <v>20/39</v>
      </c>
      <c r="E19" s="12" t="str">
        <f>IFERROR((VLOOKUP(B19,INSCRITOS!A:D,4,0)),"")</f>
        <v>Fernando Pita</v>
      </c>
      <c r="F19" s="11" t="str">
        <f>IFERROR((VLOOKUP(B19,INSCRITOS!A:F,6,0)),"")</f>
        <v>M</v>
      </c>
      <c r="G19" s="12" t="str">
        <f>IFERROR((VLOOKUP(B19,INSCRITOS!A:H,8,0)),"")</f>
        <v>PORTINADO</v>
      </c>
      <c r="H19" s="49">
        <f>IFERROR((VLOOKUP(B19,Geral!B:H,7,0)),"")</f>
        <v>4.5347222222222226E-2</v>
      </c>
      <c r="I19" s="125">
        <f t="shared" ref="I19" si="0">SUM(H19:H21)</f>
        <v>0.14337962962962963</v>
      </c>
    </row>
    <row r="20" spans="1:1025" x14ac:dyDescent="0.25">
      <c r="A20" s="127"/>
      <c r="B20" s="4">
        <v>1704</v>
      </c>
      <c r="C20" s="11">
        <f>IFERROR((VLOOKUP(B20,INSCRITOS!A:B,2,0)),"")</f>
        <v>105413</v>
      </c>
      <c r="D20" s="8" t="str">
        <f>IFERROR((VLOOKUP(B20,INSCRITOS!A:C,3,0)),"")</f>
        <v>CAD</v>
      </c>
      <c r="E20" s="12" t="str">
        <f>IFERROR((VLOOKUP(B20,INSCRITOS!A:D,4,0)),"")</f>
        <v>Gustavo Ganhao</v>
      </c>
      <c r="F20" s="11" t="str">
        <f>IFERROR((VLOOKUP(B20,INSCRITOS!A:F,6,0)),"")</f>
        <v>M</v>
      </c>
      <c r="G20" s="12" t="str">
        <f>IFERROR((VLOOKUP(B20,INSCRITOS!A:H,8,0)),"")</f>
        <v>PORTINADO</v>
      </c>
      <c r="H20" s="49">
        <f>IFERROR((VLOOKUP(B20,Geral!B:H,7,0)),"")</f>
        <v>4.809027777777778E-2</v>
      </c>
      <c r="I20" s="125"/>
    </row>
    <row r="21" spans="1:1025" x14ac:dyDescent="0.25">
      <c r="A21" s="128"/>
      <c r="B21" s="4">
        <v>4658</v>
      </c>
      <c r="C21" s="11">
        <f>IFERROR((VLOOKUP(B21,INSCRITOS!A:B,2,0)),"")</f>
        <v>100561</v>
      </c>
      <c r="D21" s="8" t="str">
        <f>IFERROR((VLOOKUP(B21,INSCRITOS!A:C,3,0)),"")</f>
        <v>45/49</v>
      </c>
      <c r="E21" s="12" t="str">
        <f>IFERROR((VLOOKUP(B21,INSCRITOS!A:D,4,0)),"")</f>
        <v>Pedro Rodrigues</v>
      </c>
      <c r="F21" s="11" t="str">
        <f>IFERROR((VLOOKUP(B21,INSCRITOS!A:F,6,0)),"")</f>
        <v>M</v>
      </c>
      <c r="G21" s="12" t="str">
        <f>IFERROR((VLOOKUP(B21,INSCRITOS!A:H,8,0)),"")</f>
        <v>PORTINADO</v>
      </c>
      <c r="H21" s="49">
        <f>IFERROR((VLOOKUP(B21,Geral!B:H,7,0)),"")</f>
        <v>4.9942129629629628E-2</v>
      </c>
      <c r="I21" s="125"/>
    </row>
    <row r="22" spans="1:1025" x14ac:dyDescent="0.25">
      <c r="A22" s="126">
        <v>6</v>
      </c>
      <c r="B22" s="4">
        <v>3201</v>
      </c>
      <c r="C22" s="11">
        <f>IFERROR((VLOOKUP(B22,INSCRITOS!A:B,2,0)),"")</f>
        <v>103295</v>
      </c>
      <c r="D22" s="8" t="str">
        <f>IFERROR((VLOOKUP(B22,INSCRITOS!A:C,3,0)),"")</f>
        <v>20/39</v>
      </c>
      <c r="E22" s="12" t="str">
        <f>IFERROR((VLOOKUP(B22,INSCRITOS!A:D,4,0)),"")</f>
        <v>João Baganha</v>
      </c>
      <c r="F22" s="11" t="str">
        <f>IFERROR((VLOOKUP(B22,INSCRITOS!A:F,6,0)),"")</f>
        <v>M</v>
      </c>
      <c r="G22" s="12" t="str">
        <f>IFERROR((VLOOKUP(B22,INSCRITOS!A:H,8,0)),"")</f>
        <v>ADECT</v>
      </c>
      <c r="H22" s="49">
        <f>IFERROR((VLOOKUP(B22,Geral!B:H,7,0)),"")</f>
        <v>4.9699074074074069E-2</v>
      </c>
      <c r="I22" s="125">
        <f t="shared" ref="I22" si="1">SUM(H22:H24)</f>
        <v>0.15099537037037036</v>
      </c>
    </row>
    <row r="23" spans="1:1025" x14ac:dyDescent="0.25">
      <c r="A23" s="127"/>
      <c r="B23" s="4">
        <v>5007</v>
      </c>
      <c r="C23" s="11">
        <f>IFERROR((VLOOKUP(B23,INSCRITOS!A:B,2,0)),"")</f>
        <v>103670</v>
      </c>
      <c r="D23" s="8" t="str">
        <f>IFERROR((VLOOKUP(B23,INSCRITOS!A:C,3,0)),"")</f>
        <v>40/44</v>
      </c>
      <c r="E23" s="12" t="str">
        <f>IFERROR((VLOOKUP(B23,INSCRITOS!A:D,4,0)),"")</f>
        <v>João Pais</v>
      </c>
      <c r="F23" s="11" t="str">
        <f>IFERROR((VLOOKUP(B23,INSCRITOS!A:F,6,0)),"")</f>
        <v>M</v>
      </c>
      <c r="G23" s="12" t="str">
        <f>IFERROR((VLOOKUP(B23,INSCRITOS!A:H,8,0)),"")</f>
        <v>ADECT</v>
      </c>
      <c r="H23" s="49">
        <f>IFERROR((VLOOKUP(B23,Geral!B:H,7,0)),"")</f>
        <v>5.0208333333333334E-2</v>
      </c>
      <c r="I23" s="125"/>
    </row>
    <row r="24" spans="1:1025" x14ac:dyDescent="0.25">
      <c r="A24" s="128"/>
      <c r="B24" s="4">
        <v>3192</v>
      </c>
      <c r="C24" s="11">
        <f>IFERROR((VLOOKUP(B24,INSCRITOS!A:B,2,0)),"")</f>
        <v>103292</v>
      </c>
      <c r="D24" s="8" t="str">
        <f>IFERROR((VLOOKUP(B24,INSCRITOS!A:C,3,0)),"")</f>
        <v>20/39</v>
      </c>
      <c r="E24" s="12" t="str">
        <f>IFERROR((VLOOKUP(B24,INSCRITOS!A:D,4,0)),"")</f>
        <v>João Coelho</v>
      </c>
      <c r="F24" s="11" t="str">
        <f>IFERROR((VLOOKUP(B24,INSCRITOS!A:F,6,0)),"")</f>
        <v>M</v>
      </c>
      <c r="G24" s="12" t="str">
        <f>IFERROR((VLOOKUP(B24,INSCRITOS!A:H,8,0)),"")</f>
        <v>ADECT</v>
      </c>
      <c r="H24" s="49">
        <f>IFERROR((VLOOKUP(B24,Geral!B:H,7,0)),"")</f>
        <v>5.1087962962962967E-2</v>
      </c>
      <c r="I24" s="125"/>
    </row>
    <row r="25" spans="1:1025" x14ac:dyDescent="0.25">
      <c r="A25" s="126">
        <v>7</v>
      </c>
      <c r="B25" s="4">
        <v>3821</v>
      </c>
      <c r="C25" s="11">
        <f>IFERROR((VLOOKUP(B25,INSCRITOS!A:B,2,0)),"")</f>
        <v>103941</v>
      </c>
      <c r="D25" s="8" t="str">
        <f>IFERROR((VLOOKUP(B25,INSCRITOS!A:C,3,0)),"")</f>
        <v>20/39</v>
      </c>
      <c r="E25" s="12" t="str">
        <f>IFERROR((VLOOKUP(B25,INSCRITOS!A:D,4,0)),"")</f>
        <v>Nuno Barros</v>
      </c>
      <c r="F25" s="11" t="str">
        <f>IFERROR((VLOOKUP(B25,INSCRITOS!A:F,6,0)),"")</f>
        <v>M</v>
      </c>
      <c r="G25" s="12" t="str">
        <f>IFERROR((VLOOKUP(B25,INSCRITOS!A:H,8,0)),"")</f>
        <v>CCD / INTERMARCHÉ LAGOS</v>
      </c>
      <c r="H25" s="49">
        <f>IFERROR((VLOOKUP(B25,Geral!B:H,7,0)),"")</f>
        <v>4.8252314814814817E-2</v>
      </c>
      <c r="I25" s="125">
        <f t="shared" ref="I25" si="2">SUM(H25:H27)</f>
        <v>0.15144675925925927</v>
      </c>
    </row>
    <row r="26" spans="1:1025" x14ac:dyDescent="0.25">
      <c r="A26" s="127"/>
      <c r="B26" s="4">
        <v>4163</v>
      </c>
      <c r="C26" s="11">
        <f>IFERROR((VLOOKUP(B26,INSCRITOS!A:B,2,0)),"")</f>
        <v>103570</v>
      </c>
      <c r="D26" s="8" t="str">
        <f>IFERROR((VLOOKUP(B26,INSCRITOS!A:C,3,0)),"")</f>
        <v>60/64</v>
      </c>
      <c r="E26" s="12" t="str">
        <f>IFERROR((VLOOKUP(B26,INSCRITOS!A:D,4,0)),"")</f>
        <v>Steve Hyett</v>
      </c>
      <c r="F26" s="11" t="str">
        <f>IFERROR((VLOOKUP(B26,INSCRITOS!A:F,6,0)),"")</f>
        <v>M</v>
      </c>
      <c r="G26" s="12" t="str">
        <f>IFERROR((VLOOKUP(B26,INSCRITOS!A:H,8,0)),"")</f>
        <v>CCD / INTERMARCHÉ LAGOS</v>
      </c>
      <c r="H26" s="49">
        <f>IFERROR((VLOOKUP(B26,Geral!B:H,7,0)),"")</f>
        <v>4.8321759259259266E-2</v>
      </c>
      <c r="I26" s="125"/>
    </row>
    <row r="27" spans="1:1025" x14ac:dyDescent="0.25">
      <c r="A27" s="128"/>
      <c r="B27" s="4">
        <v>5424</v>
      </c>
      <c r="C27" s="11">
        <f>IFERROR((VLOOKUP(B27,INSCRITOS!A:B,2,0)),"")</f>
        <v>105486</v>
      </c>
      <c r="D27" s="8" t="str">
        <f>IFERROR((VLOOKUP(B27,INSCRITOS!A:C,3,0)),"")</f>
        <v>40/44</v>
      </c>
      <c r="E27" s="12" t="str">
        <f>IFERROR((VLOOKUP(B27,INSCRITOS!A:D,4,0)),"")</f>
        <v>Lee Eaton</v>
      </c>
      <c r="F27" s="11" t="str">
        <f>IFERROR((VLOOKUP(B27,INSCRITOS!A:F,6,0)),"")</f>
        <v>M</v>
      </c>
      <c r="G27" s="12" t="str">
        <f>IFERROR((VLOOKUP(B27,INSCRITOS!A:H,8,0)),"")</f>
        <v>CCD / INTERMARCHÉ LAGOS</v>
      </c>
      <c r="H27" s="49">
        <f>IFERROR((VLOOKUP(B27,Geral!B:H,7,0)),"")</f>
        <v>5.4872685185185184E-2</v>
      </c>
      <c r="I27" s="125"/>
    </row>
    <row r="28" spans="1:1025" x14ac:dyDescent="0.25">
      <c r="A28" s="13"/>
      <c r="B28" s="21"/>
      <c r="C28" s="22"/>
      <c r="D28" s="23"/>
      <c r="E28" s="24"/>
      <c r="F28" s="22"/>
      <c r="G28" s="14"/>
      <c r="H28" s="20"/>
    </row>
    <row r="29" spans="1:1025" s="59" customFormat="1" x14ac:dyDescent="0.25">
      <c r="A29" s="13"/>
      <c r="B29" s="21"/>
      <c r="C29" s="22"/>
      <c r="D29" s="23"/>
      <c r="E29" s="24"/>
      <c r="F29" s="22"/>
      <c r="G29" s="14"/>
      <c r="H29" s="2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</row>
    <row r="30" spans="1:1025" s="59" customFormat="1" x14ac:dyDescent="0.25">
      <c r="A30" s="13"/>
      <c r="B30" s="21"/>
      <c r="C30" s="22"/>
      <c r="D30" s="23"/>
      <c r="E30" s="24"/>
      <c r="F30" s="22"/>
      <c r="G30" s="14"/>
      <c r="H30" s="2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</row>
    <row r="31" spans="1:1025" x14ac:dyDescent="0.25">
      <c r="A31" s="13"/>
      <c r="B31" s="13"/>
      <c r="C31" s="13"/>
      <c r="D31" s="9"/>
      <c r="E31" s="14"/>
      <c r="F31" s="13"/>
      <c r="G31" s="14"/>
      <c r="H31" s="18"/>
    </row>
    <row r="32" spans="1:1025" ht="15.75" x14ac:dyDescent="0.25">
      <c r="A32" s="121" t="s">
        <v>22</v>
      </c>
      <c r="B32" s="121"/>
      <c r="C32" s="121"/>
      <c r="D32" s="121"/>
      <c r="E32" s="121"/>
      <c r="F32" s="121"/>
      <c r="G32" s="121"/>
      <c r="H32" s="121"/>
    </row>
    <row r="33" spans="1:9" x14ac:dyDescent="0.25">
      <c r="A33" s="13"/>
      <c r="B33" s="13"/>
      <c r="C33" s="13"/>
      <c r="D33" s="9"/>
      <c r="E33" s="14"/>
      <c r="F33" s="13"/>
      <c r="G33" s="14"/>
      <c r="H33" s="18"/>
    </row>
    <row r="34" spans="1:9" ht="15.75" x14ac:dyDescent="0.25">
      <c r="A34" s="7" t="s">
        <v>19</v>
      </c>
      <c r="B34" s="7" t="s">
        <v>0</v>
      </c>
      <c r="C34" s="7" t="s">
        <v>1</v>
      </c>
      <c r="D34" s="7" t="s">
        <v>2</v>
      </c>
      <c r="E34" s="7" t="s">
        <v>3</v>
      </c>
      <c r="F34" s="7" t="s">
        <v>5</v>
      </c>
      <c r="G34" s="7" t="s">
        <v>7</v>
      </c>
      <c r="H34" s="17" t="s">
        <v>20</v>
      </c>
      <c r="I34" s="17" t="s">
        <v>23</v>
      </c>
    </row>
    <row r="35" spans="1:9" s="10" customFormat="1" x14ac:dyDescent="0.25">
      <c r="A35" s="126">
        <v>1</v>
      </c>
      <c r="B35" s="4">
        <v>1613</v>
      </c>
      <c r="C35" s="11">
        <f>IFERROR((VLOOKUP(B35,INSCRITOS!A:B,2,0)),"")</f>
        <v>104347</v>
      </c>
      <c r="D35" s="8" t="str">
        <f>IFERROR((VLOOKUP(B35,INSCRITOS!A:C,3,0)),"")</f>
        <v>CAD</v>
      </c>
      <c r="E35" s="12" t="str">
        <f>IFERROR((VLOOKUP(B35,INSCRITOS!A:D,4,0)),"")</f>
        <v>Maria Romão</v>
      </c>
      <c r="F35" s="11" t="str">
        <f>IFERROR((VLOOKUP(B35,INSCRITOS!A:F,6,0)),"")</f>
        <v>F</v>
      </c>
      <c r="G35" s="12" t="str">
        <f>IFERROR((VLOOKUP(B35,INSCRITOS!A:H,8,0)),"")</f>
        <v>Lusitano / Frusoal</v>
      </c>
      <c r="H35" s="49">
        <f>IFERROR((VLOOKUP(B35,Geral!B:H,7,0)),"")</f>
        <v>5.1898148148148145E-2</v>
      </c>
      <c r="I35" s="125">
        <f t="shared" ref="I35" si="3">SUM(H35:H37)</f>
        <v>0.16188657407407406</v>
      </c>
    </row>
    <row r="36" spans="1:9" s="10" customFormat="1" x14ac:dyDescent="0.25">
      <c r="A36" s="127"/>
      <c r="B36" s="4">
        <v>1617</v>
      </c>
      <c r="C36" s="11">
        <f>IFERROR((VLOOKUP(B36,INSCRITOS!A:B,2,0)),"")</f>
        <v>104676</v>
      </c>
      <c r="D36" s="8" t="str">
        <f>IFERROR((VLOOKUP(B36,INSCRITOS!A:C,3,0)),"")</f>
        <v>CAD</v>
      </c>
      <c r="E36" s="12" t="str">
        <f>IFERROR((VLOOKUP(B36,INSCRITOS!A:D,4,0)),"")</f>
        <v>Clara Rodrigues</v>
      </c>
      <c r="F36" s="11" t="str">
        <f>IFERROR((VLOOKUP(B36,INSCRITOS!A:F,6,0)),"")</f>
        <v>F</v>
      </c>
      <c r="G36" s="12" t="str">
        <f>IFERROR((VLOOKUP(B36,INSCRITOS!A:H,8,0)),"")</f>
        <v>Lusitano / Frusoal</v>
      </c>
      <c r="H36" s="49">
        <f>IFERROR((VLOOKUP(B36,Geral!B:H,7,0)),"")</f>
        <v>5.2395833333333336E-2</v>
      </c>
      <c r="I36" s="125"/>
    </row>
    <row r="37" spans="1:9" s="10" customFormat="1" x14ac:dyDescent="0.25">
      <c r="A37" s="128"/>
      <c r="B37" s="4">
        <v>3007</v>
      </c>
      <c r="C37" s="11">
        <f>IFERROR((VLOOKUP(B37,INSCRITOS!A:B,2,0)),"")</f>
        <v>103157</v>
      </c>
      <c r="D37" s="8" t="str">
        <f>IFERROR((VLOOKUP(B37,INSCRITOS!A:C,3,0)),"")</f>
        <v>20/39</v>
      </c>
      <c r="E37" s="12" t="str">
        <f>IFERROR((VLOOKUP(B37,INSCRITOS!A:D,4,0)),"")</f>
        <v>Ana Lúcia Águeda</v>
      </c>
      <c r="F37" s="11" t="str">
        <f>IFERROR((VLOOKUP(B37,INSCRITOS!A:F,6,0)),"")</f>
        <v>F</v>
      </c>
      <c r="G37" s="12" t="str">
        <f>IFERROR((VLOOKUP(B37,INSCRITOS!A:H,8,0)),"")</f>
        <v>Lusitano / Frusoal</v>
      </c>
      <c r="H37" s="49">
        <f>IFERROR((VLOOKUP(B37,Geral!B:H,7,0)),"")</f>
        <v>5.7592592592592591E-2</v>
      </c>
      <c r="I37" s="125"/>
    </row>
    <row r="38" spans="1:9" s="10" customFormat="1" x14ac:dyDescent="0.25">
      <c r="A38" s="126">
        <v>2</v>
      </c>
      <c r="B38" s="4">
        <v>4768</v>
      </c>
      <c r="C38" s="11">
        <f>IFERROR((VLOOKUP(B38,INSCRITOS!A:B,2,0)),"")</f>
        <v>104434</v>
      </c>
      <c r="D38" s="8" t="str">
        <f>IFERROR((VLOOKUP(B38,INSCRITOS!A:C,3,0)),"")</f>
        <v>40/44</v>
      </c>
      <c r="E38" s="12" t="str">
        <f>IFERROR((VLOOKUP(B38,INSCRITOS!A:D,4,0)),"")</f>
        <v>Dina Martins</v>
      </c>
      <c r="F38" s="11" t="str">
        <f>IFERROR((VLOOKUP(B38,INSCRITOS!A:F,6,0)),"")</f>
        <v>F</v>
      </c>
      <c r="G38" s="12" t="str">
        <f>IFERROR((VLOOKUP(B38,INSCRITOS!A:H,8,0)),"")</f>
        <v>Futebol Clube de Ferreiras</v>
      </c>
      <c r="H38" s="49">
        <f>IFERROR((VLOOKUP(B38,Geral!B:H,7,0)),"")</f>
        <v>5.2835648148148145E-2</v>
      </c>
      <c r="I38" s="122">
        <f>SUM(H38:H40)</f>
        <v>0.18546296296296294</v>
      </c>
    </row>
    <row r="39" spans="1:9" s="10" customFormat="1" x14ac:dyDescent="0.25">
      <c r="A39" s="127"/>
      <c r="B39" s="11">
        <v>5246</v>
      </c>
      <c r="C39" s="11">
        <f>IFERROR((VLOOKUP(B39,INSCRITOS!A:B,2,0)),"")</f>
        <v>105476</v>
      </c>
      <c r="D39" s="8" t="str">
        <f>IFERROR((VLOOKUP(B39,INSCRITOS!A:C,3,0)),"")</f>
        <v>20/39</v>
      </c>
      <c r="E39" s="12" t="str">
        <f>IFERROR((VLOOKUP(B39,INSCRITOS!A:D,4,0)),"")</f>
        <v>Laura Coelho</v>
      </c>
      <c r="F39" s="11" t="str">
        <f>IFERROR((VLOOKUP(B39,INSCRITOS!A:F,6,0)),"")</f>
        <v>F</v>
      </c>
      <c r="G39" s="12" t="str">
        <f>IFERROR((VLOOKUP(B39,INSCRITOS!A:H,8,0)),"")</f>
        <v>Futebol Clube de Ferreiras</v>
      </c>
      <c r="H39" s="49">
        <f>IFERROR((VLOOKUP(B39,Geral!B:H,7,0)),"")</f>
        <v>6.5775462962962966E-2</v>
      </c>
      <c r="I39" s="123"/>
    </row>
    <row r="40" spans="1:9" s="10" customFormat="1" x14ac:dyDescent="0.25">
      <c r="A40" s="128"/>
      <c r="B40" s="11">
        <v>5234</v>
      </c>
      <c r="C40" s="11">
        <f>IFERROR((VLOOKUP(B40,INSCRITOS!A:B,2,0)),"")</f>
        <v>106116</v>
      </c>
      <c r="D40" s="8" t="str">
        <f>IFERROR((VLOOKUP(B40,INSCRITOS!A:C,3,0)),"")</f>
        <v>70 +</v>
      </c>
      <c r="E40" s="12" t="str">
        <f>IFERROR((VLOOKUP(B40,INSCRITOS!A:D,4,0)),"")</f>
        <v>Linda Clarkson</v>
      </c>
      <c r="F40" s="11" t="str">
        <f>IFERROR((VLOOKUP(B40,INSCRITOS!A:F,6,0)),"")</f>
        <v>F</v>
      </c>
      <c r="G40" s="12" t="str">
        <f>IFERROR((VLOOKUP(B40,INSCRITOS!A:H,8,0)),"")</f>
        <v>Futebol Clube de Ferreiras</v>
      </c>
      <c r="H40" s="49">
        <f>IFERROR((VLOOKUP(B40,Geral!B:H,7,0)),"")</f>
        <v>6.6851851851851843E-2</v>
      </c>
      <c r="I40" s="124"/>
    </row>
    <row r="41" spans="1:9" s="10" customFormat="1" x14ac:dyDescent="0.25">
      <c r="A41" s="126">
        <v>3</v>
      </c>
      <c r="B41" s="4">
        <v>4899</v>
      </c>
      <c r="C41" s="11">
        <f>IFERROR((VLOOKUP(B41,INSCRITOS!A:B,2,0)),"")</f>
        <v>104455</v>
      </c>
      <c r="D41" s="8" t="str">
        <f>IFERROR((VLOOKUP(B41,INSCRITOS!A:C,3,0)),"")</f>
        <v>40/44</v>
      </c>
      <c r="E41" s="12" t="str">
        <f>IFERROR((VLOOKUP(B41,INSCRITOS!A:D,4,0)),"")</f>
        <v>Jana Advani</v>
      </c>
      <c r="F41" s="11" t="str">
        <f>IFERROR((VLOOKUP(B41,INSCRITOS!A:F,6,0)),"")</f>
        <v>F</v>
      </c>
      <c r="G41" s="12" t="str">
        <f>IFERROR((VLOOKUP(B41,INSCRITOS!A:H,8,0)),"")</f>
        <v>Louletano</v>
      </c>
      <c r="H41" s="49">
        <f>IFERROR((VLOOKUP(B41,Geral!B:H,7,0)),"")</f>
        <v>5.2071759259259255E-2</v>
      </c>
      <c r="I41" s="122">
        <f t="shared" ref="I41" si="4">SUM(H41:H43)</f>
        <v>0.19413194444444445</v>
      </c>
    </row>
    <row r="42" spans="1:9" s="10" customFormat="1" ht="15" customHeight="1" x14ac:dyDescent="0.25">
      <c r="A42" s="127"/>
      <c r="B42" s="11">
        <v>5223</v>
      </c>
      <c r="C42" s="11">
        <f>IFERROR((VLOOKUP(B42,INSCRITOS!A:B,2,0)),"")</f>
        <v>105626</v>
      </c>
      <c r="D42" s="8" t="str">
        <f>IFERROR((VLOOKUP(B42,INSCRITOS!A:C,3,0)),"")</f>
        <v>45/49</v>
      </c>
      <c r="E42" s="12" t="str">
        <f>IFERROR((VLOOKUP(B42,INSCRITOS!A:D,4,0)),"")</f>
        <v>Samantha Miller</v>
      </c>
      <c r="F42" s="11" t="str">
        <f>IFERROR((VLOOKUP(B42,INSCRITOS!A:F,6,0)),"")</f>
        <v>F</v>
      </c>
      <c r="G42" s="12" t="str">
        <f>IFERROR((VLOOKUP(B42,INSCRITOS!A:H,8,0)),"")</f>
        <v>Louletano</v>
      </c>
      <c r="H42" s="49">
        <f>IFERROR((VLOOKUP(B42,Geral!B:H,7,0)),"")</f>
        <v>6.548611111111112E-2</v>
      </c>
      <c r="I42" s="123"/>
    </row>
    <row r="43" spans="1:9" s="10" customFormat="1" ht="15" customHeight="1" x14ac:dyDescent="0.25">
      <c r="A43" s="128"/>
      <c r="B43" s="83">
        <v>5222</v>
      </c>
      <c r="C43" s="11">
        <f>IFERROR((VLOOKUP(B43,INSCRITOS!A:B,2,0)),"")</f>
        <v>105625</v>
      </c>
      <c r="D43" s="8" t="str">
        <f>IFERROR((VLOOKUP(B43,INSCRITOS!A:C,3,0)),"")</f>
        <v>60/64</v>
      </c>
      <c r="E43" s="12" t="str">
        <f>IFERROR((VLOOKUP(B43,INSCRITOS!A:D,4,0)),"")</f>
        <v>Suzi Steinhofel</v>
      </c>
      <c r="F43" s="11" t="str">
        <f>IFERROR((VLOOKUP(B43,INSCRITOS!A:F,6,0)),"")</f>
        <v>F</v>
      </c>
      <c r="G43" s="12" t="str">
        <f>IFERROR((VLOOKUP(B43,INSCRITOS!A:H,8,0)),"")</f>
        <v>Louletano</v>
      </c>
      <c r="H43" s="49">
        <f>IFERROR((VLOOKUP(B43,Geral!B:H,7,0)),"")</f>
        <v>7.6574074074074072E-2</v>
      </c>
      <c r="I43" s="124"/>
    </row>
    <row r="44" spans="1:9" ht="13.5" customHeight="1" x14ac:dyDescent="0.25"/>
  </sheetData>
  <sortState ref="B67:I84">
    <sortCondition ref="I67:I84"/>
  </sortState>
  <mergeCells count="24">
    <mergeCell ref="A35:A37"/>
    <mergeCell ref="A38:A40"/>
    <mergeCell ref="A41:A43"/>
    <mergeCell ref="A13:A15"/>
    <mergeCell ref="A16:A18"/>
    <mergeCell ref="A19:A21"/>
    <mergeCell ref="A22:A24"/>
    <mergeCell ref="A25:A27"/>
    <mergeCell ref="I41:I43"/>
    <mergeCell ref="A1:H1"/>
    <mergeCell ref="A2:G2"/>
    <mergeCell ref="A4:H4"/>
    <mergeCell ref="A32:H32"/>
    <mergeCell ref="I35:I37"/>
    <mergeCell ref="I38:I40"/>
    <mergeCell ref="I7:I9"/>
    <mergeCell ref="I10:I12"/>
    <mergeCell ref="I13:I15"/>
    <mergeCell ref="I16:I18"/>
    <mergeCell ref="A7:A9"/>
    <mergeCell ref="A10:A12"/>
    <mergeCell ref="I19:I21"/>
    <mergeCell ref="I22:I24"/>
    <mergeCell ref="I25:I2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Normal="100" zoomScaleSheetLayoutView="100" workbookViewId="0">
      <selection activeCell="E20" sqref="E20"/>
    </sheetView>
  </sheetViews>
  <sheetFormatPr defaultRowHeight="15" x14ac:dyDescent="0.25"/>
  <cols>
    <col min="1" max="1" width="9.140625" style="10"/>
    <col min="2" max="2" width="9" style="10" bestFit="1" customWidth="1"/>
    <col min="3" max="4" width="9.140625" style="10"/>
    <col min="5" max="5" width="44.28515625" style="10" bestFit="1" customWidth="1"/>
    <col min="6" max="6" width="9.140625" style="10"/>
    <col min="7" max="7" width="54.140625" style="10" bestFit="1" customWidth="1"/>
    <col min="8" max="8" width="12.28515625" style="19" customWidth="1"/>
    <col min="9" max="9" width="5" style="10" customWidth="1"/>
    <col min="10" max="1025" width="9.140625" style="10"/>
  </cols>
  <sheetData>
    <row r="1" spans="1:8" ht="15.75" x14ac:dyDescent="0.2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ht="15.75" x14ac:dyDescent="0.25">
      <c r="A2" s="120" t="s">
        <v>25</v>
      </c>
      <c r="B2" s="120"/>
      <c r="C2" s="120"/>
      <c r="D2" s="120"/>
      <c r="E2" s="120"/>
      <c r="F2" s="120"/>
      <c r="G2" s="120"/>
      <c r="H2" s="28"/>
    </row>
    <row r="3" spans="1:8" ht="15.75" x14ac:dyDescent="0.25">
      <c r="A3" s="6"/>
      <c r="B3" s="6"/>
      <c r="C3" s="6"/>
      <c r="D3" s="6"/>
      <c r="E3" s="6"/>
      <c r="F3" s="6"/>
      <c r="G3" s="6"/>
      <c r="H3" s="15"/>
    </row>
    <row r="4" spans="1:8" ht="15.75" x14ac:dyDescent="0.25">
      <c r="A4" s="121" t="s">
        <v>177</v>
      </c>
      <c r="B4" s="121"/>
      <c r="C4" s="121"/>
      <c r="D4" s="121"/>
      <c r="E4" s="121"/>
      <c r="F4" s="121"/>
      <c r="G4" s="121"/>
      <c r="H4" s="121"/>
    </row>
    <row r="5" spans="1:8" x14ac:dyDescent="0.25">
      <c r="A5"/>
      <c r="B5"/>
      <c r="C5"/>
      <c r="D5"/>
      <c r="E5"/>
      <c r="F5"/>
      <c r="G5"/>
      <c r="H5" s="16"/>
    </row>
    <row r="6" spans="1:8" ht="15.75" x14ac:dyDescent="0.25">
      <c r="A6" s="7" t="s">
        <v>19</v>
      </c>
      <c r="B6" s="7" t="s">
        <v>0</v>
      </c>
      <c r="C6" s="7" t="s">
        <v>1</v>
      </c>
      <c r="D6" s="7" t="s">
        <v>2</v>
      </c>
      <c r="E6" s="7" t="s">
        <v>40</v>
      </c>
      <c r="F6" s="7" t="s">
        <v>5</v>
      </c>
      <c r="G6" s="7" t="s">
        <v>39</v>
      </c>
      <c r="H6" s="17" t="s">
        <v>20</v>
      </c>
    </row>
    <row r="7" spans="1:8" x14ac:dyDescent="0.25">
      <c r="A7" s="11">
        <v>1</v>
      </c>
      <c r="B7" s="4">
        <v>2</v>
      </c>
      <c r="C7" s="11">
        <f>IFERROR((VLOOKUP(B7,INSCRITOS!A:B,2,0)),"")</f>
        <v>0</v>
      </c>
      <c r="D7" s="8" t="str">
        <f>IFERROR((VLOOKUP(B7,INSCRITOS!A:C,3,0)),"")</f>
        <v>Estafeta</v>
      </c>
      <c r="E7" s="12" t="str">
        <f>IFERROR((VLOOKUP(B7,INSCRITOS!A:D,4,0)),"")</f>
        <v>Hugo Ferraz/ Miguel Serra/ Filipe Moreira</v>
      </c>
      <c r="F7" s="11" t="str">
        <f>IFERROR((VLOOKUP(B7,INSCRITOS!A:F,6,0)),"")</f>
        <v>Masc</v>
      </c>
      <c r="G7" s="12" t="str">
        <f>IFERROR((VLOOKUP(B7,INSCRITOS!A:H,8,0)),"")</f>
        <v>Belmira Cruz-Centro Ciclismo Portimão-A Horta da Granja 1</v>
      </c>
      <c r="H7" s="50">
        <v>4.8761574074074075E-2</v>
      </c>
    </row>
    <row r="8" spans="1:8" x14ac:dyDescent="0.25">
      <c r="A8" s="11">
        <v>2</v>
      </c>
      <c r="B8" s="4">
        <v>4</v>
      </c>
      <c r="C8" s="11">
        <f>IFERROR((VLOOKUP(B8,INSCRITOS!A:B,2,0)),"")</f>
        <v>0</v>
      </c>
      <c r="D8" s="8" t="str">
        <f>IFERROR((VLOOKUP(B8,INSCRITOS!A:C,3,0)),"")</f>
        <v>Estafeta</v>
      </c>
      <c r="E8" s="12" t="str">
        <f>IFERROR((VLOOKUP(B8,INSCRITOS!A:D,4,0)),"")</f>
        <v>João Pais/ Miguel Rodrigues/ Rodrigo Rodrigues</v>
      </c>
      <c r="F8" s="11" t="str">
        <f>IFERROR((VLOOKUP(B8,INSCRITOS!A:F,6,0)),"")</f>
        <v>Masc</v>
      </c>
      <c r="G8" s="12" t="str">
        <f>IFERROR((VLOOKUP(B8,INSCRITOS!A:H,8,0)),"")</f>
        <v>Equipa para o triatlo O2 - Zélia</v>
      </c>
      <c r="H8" s="50">
        <v>5.1620370370370372E-2</v>
      </c>
    </row>
    <row r="9" spans="1:8" x14ac:dyDescent="0.25">
      <c r="A9" s="11">
        <v>3</v>
      </c>
      <c r="B9" s="4">
        <v>6</v>
      </c>
      <c r="C9" s="11">
        <f>IFERROR((VLOOKUP(B9,INSCRITOS!A:B,2,0)),"")</f>
        <v>0</v>
      </c>
      <c r="D9" s="8" t="str">
        <f>IFERROR((VLOOKUP(B9,INSCRITOS!A:C,3,0)),"")</f>
        <v>Estafeta</v>
      </c>
      <c r="E9" s="12" t="str">
        <f>IFERROR((VLOOKUP(B9,INSCRITOS!A:D,4,0)),"")</f>
        <v>Joana Cristóvão/ Talita Soares/Luís Silva</v>
      </c>
      <c r="F9" s="11" t="str">
        <f>IFERROR((VLOOKUP(B9,INSCRITOS!A:F,6,0)),"")</f>
        <v>Mista</v>
      </c>
      <c r="G9" s="12" t="str">
        <f>IFERROR((VLOOKUP(B9,INSCRITOS!A:H,8,0)),"")</f>
        <v>FCFerreiras/AlgarExperience</v>
      </c>
      <c r="H9" s="50">
        <v>5.5925925925925928E-2</v>
      </c>
    </row>
    <row r="10" spans="1:8" x14ac:dyDescent="0.25">
      <c r="A10" s="11">
        <v>4</v>
      </c>
      <c r="B10" s="4">
        <v>3</v>
      </c>
      <c r="C10" s="11">
        <f>IFERROR((VLOOKUP(B10,INSCRITOS!A:B,2,0)),"")</f>
        <v>0</v>
      </c>
      <c r="D10" s="8" t="str">
        <f>IFERROR((VLOOKUP(B10,INSCRITOS!A:C,3,0)),"")</f>
        <v>Estafeta</v>
      </c>
      <c r="E10" s="12" t="str">
        <f>IFERROR((VLOOKUP(B10,INSCRITOS!A:D,4,0)),"")</f>
        <v>Silvano Melo/Leandro Fonseca</v>
      </c>
      <c r="F10" s="11" t="str">
        <f>IFERROR((VLOOKUP(B10,INSCRITOS!A:F,6,0)),"")</f>
        <v>Masc</v>
      </c>
      <c r="G10" s="12" t="str">
        <f>IFERROR((VLOOKUP(B10,INSCRITOS!A:H,8,0)),"")</f>
        <v>Belmira Cruz-Centro Ciclismo Portimão-A Horta da Granja 2</v>
      </c>
      <c r="H10" s="50">
        <v>5.8796296296296298E-2</v>
      </c>
    </row>
    <row r="11" spans="1:8" x14ac:dyDescent="0.25">
      <c r="A11" s="11">
        <v>5</v>
      </c>
      <c r="B11" s="4">
        <v>8</v>
      </c>
      <c r="C11" s="11">
        <f>IFERROR((VLOOKUP(B11,INSCRITOS!A:B,2,0)),"")</f>
        <v>0</v>
      </c>
      <c r="D11" s="8" t="str">
        <f>IFERROR((VLOOKUP(B11,INSCRITOS!A:C,3,0)),"")</f>
        <v>Estafeta</v>
      </c>
      <c r="E11" s="12" t="str">
        <f>IFERROR((VLOOKUP(B11,INSCRITOS!A:D,4,0)),"")</f>
        <v xml:space="preserve">Inês Silva/ Eugénia Valentim/ Barbara Ferreira </v>
      </c>
      <c r="F11" s="11" t="str">
        <f>IFERROR((VLOOKUP(B11,INSCRITOS!A:F,6,0)),"")</f>
        <v>Fem</v>
      </c>
      <c r="G11" s="12" t="str">
        <f>IFERROR((VLOOKUP(B11,INSCRITOS!A:H,8,0)),"")</f>
        <v>Crossfit Portimão</v>
      </c>
      <c r="H11" s="50">
        <v>5.9791666666666667E-2</v>
      </c>
    </row>
    <row r="12" spans="1:8" x14ac:dyDescent="0.25">
      <c r="A12" s="11">
        <v>6</v>
      </c>
      <c r="B12" s="11">
        <v>11</v>
      </c>
      <c r="C12" s="11">
        <f>IFERROR((VLOOKUP(B12,INSCRITOS!A:B,2,0)),"")</f>
        <v>0</v>
      </c>
      <c r="D12" s="8" t="str">
        <f>IFERROR((VLOOKUP(B12,INSCRITOS!A:C,3,0)),"")</f>
        <v>Estafeta</v>
      </c>
      <c r="E12" s="12" t="str">
        <f>IFERROR((VLOOKUP(B12,INSCRITOS!A:D,4,0)),"")</f>
        <v>Ana Bárbara/ Patrícia Gonçalves/ Filipa Zeferino</v>
      </c>
      <c r="F12" s="11" t="str">
        <f>IFERROR((VLOOKUP(B12,INSCRITOS!A:F,6,0)),"")</f>
        <v>Fem</v>
      </c>
      <c r="G12" s="12" t="str">
        <f>IFERROR((VLOOKUP(B12,INSCRITOS!A:H,8,0)),"")</f>
        <v>TripleWomen</v>
      </c>
      <c r="H12" s="50">
        <v>7.2268518518518524E-2</v>
      </c>
    </row>
    <row r="13" spans="1:8" s="10" customFormat="1" x14ac:dyDescent="0.25">
      <c r="A13" s="13"/>
      <c r="B13" s="13"/>
      <c r="C13" s="13"/>
      <c r="D13" s="9"/>
      <c r="E13" s="14"/>
      <c r="F13" s="13"/>
      <c r="G13" s="14"/>
      <c r="H13" s="27"/>
    </row>
    <row r="14" spans="1:8" s="10" customFormat="1" x14ac:dyDescent="0.25">
      <c r="A14" s="13"/>
      <c r="B14" s="13"/>
      <c r="C14" s="13"/>
      <c r="D14" s="9"/>
      <c r="E14" s="14"/>
      <c r="F14" s="13"/>
      <c r="G14" s="14"/>
      <c r="H14" s="18"/>
    </row>
  </sheetData>
  <mergeCells count="3">
    <mergeCell ref="A1:H1"/>
    <mergeCell ref="A2:G2"/>
    <mergeCell ref="A4:H4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9</vt:i4>
      </vt:variant>
    </vt:vector>
  </HeadingPairs>
  <TitlesOfParts>
    <vt:vector size="15" baseType="lpstr">
      <vt:lpstr>INSCRITOS</vt:lpstr>
      <vt:lpstr>Geral</vt:lpstr>
      <vt:lpstr>Fem-Masc</vt:lpstr>
      <vt:lpstr>Escaloes e Grupos de Idade</vt:lpstr>
      <vt:lpstr>Equipas</vt:lpstr>
      <vt:lpstr>Estafetas</vt:lpstr>
      <vt:lpstr>Equipas!Área_de_Impressão</vt:lpstr>
      <vt:lpstr>'Escaloes e Grupos de Idade'!Área_de_Impressão</vt:lpstr>
      <vt:lpstr>Estafetas!Área_de_Impressão</vt:lpstr>
      <vt:lpstr>Geral!Área_de_Impressão</vt:lpstr>
      <vt:lpstr>INSCRITOS!Área_de_Impressão</vt:lpstr>
      <vt:lpstr>Equipas!Títulos_de_Impressão</vt:lpstr>
      <vt:lpstr>'Escaloes e Grupos de Idade'!Títulos_de_Impressão</vt:lpstr>
      <vt:lpstr>Estafetas!Títulos_de_Impressão</vt:lpstr>
      <vt:lpstr>Geral!Títulos_de_Impressão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2019-04-14T12:41:09Z</cp:lastPrinted>
  <dcterms:created xsi:type="dcterms:W3CDTF">2016-04-26T14:30:14Z</dcterms:created>
  <dcterms:modified xsi:type="dcterms:W3CDTF">2019-04-15T08:47:03Z</dcterms:modified>
  <dc:language>pt-PT</dc:language>
</cp:coreProperties>
</file>