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ALGARVE\2019_03_30 III Aquatlo Jovem de Lagos\INSCRIÇÕES E RESULTADOS\"/>
    </mc:Choice>
  </mc:AlternateContent>
  <bookViews>
    <workbookView xWindow="0" yWindow="0" windowWidth="20490" windowHeight="7755" tabRatio="936" firstSheet="1" activeTab="1"/>
  </bookViews>
  <sheets>
    <sheet name="INSCRITOS" sheetId="1" state="hidden" r:id="rId1"/>
    <sheet name="Escalões Jov" sheetId="2" r:id="rId2"/>
    <sheet name="Cadetes" sheetId="13" r:id="rId3"/>
    <sheet name="Adaptado" sheetId="20" r:id="rId4"/>
  </sheets>
  <definedNames>
    <definedName name="_xlnm._FilterDatabase" localSheetId="1" hidden="1">'Escalões Jov'!$A$24:$I$24</definedName>
    <definedName name="_xlnm._FilterDatabase" localSheetId="0" hidden="1">INSCRITOS!$A$1:$L$98</definedName>
    <definedName name="_xlnm.Print_Area" localSheetId="1">'Escalões Jov'!$A$1:$I$103</definedName>
    <definedName name="_xlnm.Print_Area" localSheetId="0">INSCRITOS!$B$2:$I$98</definedName>
    <definedName name="_xlnm.Print_Titles" localSheetId="1">'Escalões Jov'!$1:$2</definedName>
  </definedNames>
  <calcPr calcId="152511"/>
</workbook>
</file>

<file path=xl/calcChain.xml><?xml version="1.0" encoding="utf-8"?>
<calcChain xmlns="http://schemas.openxmlformats.org/spreadsheetml/2006/main">
  <c r="G37" i="2" l="1"/>
  <c r="F37" i="2"/>
  <c r="E37" i="2"/>
  <c r="D37" i="2"/>
  <c r="C37" i="2"/>
  <c r="G69" i="2"/>
  <c r="F69" i="2"/>
  <c r="E69" i="2"/>
  <c r="D69" i="2"/>
  <c r="C69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C19" i="13" l="1"/>
  <c r="D19" i="13"/>
  <c r="E19" i="13"/>
  <c r="F19" i="13"/>
  <c r="G19" i="13"/>
  <c r="C20" i="13"/>
  <c r="D20" i="13"/>
  <c r="E20" i="13"/>
  <c r="F20" i="13"/>
  <c r="G20" i="13"/>
  <c r="C21" i="13"/>
  <c r="D21" i="13"/>
  <c r="E21" i="13"/>
  <c r="F21" i="13"/>
  <c r="G21" i="13"/>
  <c r="C22" i="13"/>
  <c r="D22" i="13"/>
  <c r="E22" i="13"/>
  <c r="F22" i="13"/>
  <c r="G22" i="13"/>
  <c r="C74" i="2"/>
  <c r="D74" i="2"/>
  <c r="E74" i="2"/>
  <c r="F74" i="2"/>
  <c r="G74" i="2"/>
  <c r="C75" i="2"/>
  <c r="D75" i="2"/>
  <c r="E75" i="2"/>
  <c r="F75" i="2"/>
  <c r="G75" i="2"/>
  <c r="C76" i="2"/>
  <c r="D76" i="2"/>
  <c r="E76" i="2"/>
  <c r="F76" i="2"/>
  <c r="G76" i="2"/>
  <c r="C77" i="2"/>
  <c r="D77" i="2"/>
  <c r="E77" i="2"/>
  <c r="F77" i="2"/>
  <c r="G77" i="2"/>
  <c r="C78" i="2"/>
  <c r="D78" i="2"/>
  <c r="E78" i="2"/>
  <c r="F78" i="2"/>
  <c r="G78" i="2"/>
  <c r="C79" i="2"/>
  <c r="D79" i="2"/>
  <c r="E79" i="2"/>
  <c r="F79" i="2"/>
  <c r="G79" i="2"/>
  <c r="C80" i="2"/>
  <c r="D80" i="2"/>
  <c r="E80" i="2"/>
  <c r="F80" i="2"/>
  <c r="G80" i="2"/>
  <c r="C81" i="2"/>
  <c r="D81" i="2"/>
  <c r="E81" i="2"/>
  <c r="F81" i="2"/>
  <c r="G81" i="2"/>
  <c r="C55" i="2"/>
  <c r="D55" i="2"/>
  <c r="E55" i="2"/>
  <c r="F55" i="2"/>
  <c r="G55" i="2"/>
  <c r="C56" i="2"/>
  <c r="D56" i="2"/>
  <c r="E56" i="2"/>
  <c r="F56" i="2"/>
  <c r="G56" i="2"/>
  <c r="C57" i="2"/>
  <c r="D57" i="2"/>
  <c r="E57" i="2"/>
  <c r="F57" i="2"/>
  <c r="G57" i="2"/>
  <c r="C58" i="2"/>
  <c r="D58" i="2"/>
  <c r="E58" i="2"/>
  <c r="F58" i="2"/>
  <c r="G58" i="2"/>
  <c r="C59" i="2"/>
  <c r="D59" i="2"/>
  <c r="E59" i="2"/>
  <c r="F59" i="2"/>
  <c r="G59" i="2"/>
  <c r="C60" i="2"/>
  <c r="D60" i="2"/>
  <c r="E60" i="2"/>
  <c r="F60" i="2"/>
  <c r="G60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7" i="20"/>
  <c r="D7" i="20"/>
  <c r="E7" i="20"/>
  <c r="F7" i="20"/>
  <c r="G7" i="20"/>
  <c r="C8" i="20"/>
  <c r="D8" i="20"/>
  <c r="E8" i="20"/>
  <c r="F8" i="20"/>
  <c r="G8" i="20"/>
  <c r="G13" i="20"/>
  <c r="F13" i="20"/>
  <c r="E13" i="20"/>
  <c r="D13" i="20"/>
  <c r="C13" i="20"/>
  <c r="G12" i="20"/>
  <c r="F12" i="20"/>
  <c r="E12" i="20"/>
  <c r="D12" i="20"/>
  <c r="C12" i="20"/>
  <c r="C12" i="13" l="1"/>
  <c r="D12" i="13"/>
  <c r="E12" i="13"/>
  <c r="F12" i="13"/>
  <c r="G12" i="13"/>
  <c r="C90" i="2"/>
  <c r="D90" i="2"/>
  <c r="E90" i="2"/>
  <c r="F90" i="2"/>
  <c r="G90" i="2"/>
  <c r="C91" i="2"/>
  <c r="D91" i="2"/>
  <c r="E91" i="2"/>
  <c r="F91" i="2"/>
  <c r="G91" i="2"/>
  <c r="G6" i="20" l="1"/>
  <c r="F6" i="20"/>
  <c r="E6" i="20"/>
  <c r="D6" i="20"/>
  <c r="C6" i="20"/>
  <c r="C9" i="2" l="1"/>
  <c r="D9" i="2"/>
  <c r="E9" i="2"/>
  <c r="F9" i="2"/>
  <c r="G9" i="2"/>
  <c r="C8" i="2"/>
  <c r="D8" i="2"/>
  <c r="E8" i="2"/>
  <c r="F8" i="2"/>
  <c r="G8" i="2"/>
  <c r="C7" i="2"/>
  <c r="D7" i="2"/>
  <c r="E7" i="2"/>
  <c r="F7" i="2"/>
  <c r="G7" i="2"/>
  <c r="C10" i="2"/>
  <c r="D10" i="2"/>
  <c r="E10" i="2"/>
  <c r="F10" i="2"/>
  <c r="G10" i="2"/>
  <c r="C12" i="2"/>
  <c r="D12" i="2"/>
  <c r="E12" i="2"/>
  <c r="F12" i="2"/>
  <c r="G12" i="2"/>
  <c r="G18" i="13" l="1"/>
  <c r="F18" i="13"/>
  <c r="E18" i="13"/>
  <c r="D18" i="13"/>
  <c r="C18" i="13"/>
  <c r="G13" i="13"/>
  <c r="F13" i="13"/>
  <c r="E13" i="13"/>
  <c r="D13" i="13"/>
  <c r="C13" i="13"/>
  <c r="G9" i="13"/>
  <c r="F9" i="13"/>
  <c r="E9" i="13"/>
  <c r="D9" i="13"/>
  <c r="C9" i="13"/>
  <c r="G11" i="13"/>
  <c r="F11" i="13"/>
  <c r="E11" i="13"/>
  <c r="D11" i="13"/>
  <c r="C11" i="13"/>
  <c r="G8" i="13"/>
  <c r="F8" i="13"/>
  <c r="E8" i="13"/>
  <c r="D8" i="13"/>
  <c r="C8" i="13"/>
  <c r="G7" i="13"/>
  <c r="F7" i="13"/>
  <c r="E7" i="13"/>
  <c r="D7" i="13"/>
  <c r="C7" i="13"/>
  <c r="G6" i="13"/>
  <c r="F6" i="13"/>
  <c r="E6" i="13"/>
  <c r="D6" i="13"/>
  <c r="C6" i="13"/>
  <c r="G10" i="13"/>
  <c r="F10" i="13"/>
  <c r="E10" i="13"/>
  <c r="D10" i="13"/>
  <c r="C10" i="13"/>
  <c r="C88" i="2" l="1"/>
  <c r="D88" i="2"/>
  <c r="E88" i="2"/>
  <c r="F88" i="2"/>
  <c r="G88" i="2"/>
  <c r="C6" i="2"/>
  <c r="D6" i="2"/>
  <c r="E6" i="2"/>
  <c r="F6" i="2"/>
  <c r="G6" i="2"/>
  <c r="C11" i="2" l="1"/>
  <c r="D11" i="2"/>
  <c r="E11" i="2"/>
  <c r="F11" i="2"/>
  <c r="G11" i="2"/>
  <c r="C89" i="2" l="1"/>
  <c r="D89" i="2"/>
  <c r="E89" i="2"/>
  <c r="F89" i="2"/>
  <c r="G89" i="2"/>
  <c r="C86" i="2"/>
  <c r="D86" i="2"/>
  <c r="E86" i="2"/>
  <c r="F86" i="2"/>
  <c r="G86" i="2"/>
  <c r="C85" i="2"/>
  <c r="D85" i="2"/>
  <c r="E85" i="2"/>
  <c r="F85" i="2"/>
  <c r="G85" i="2"/>
  <c r="C73" i="2"/>
  <c r="D73" i="2"/>
  <c r="E73" i="2"/>
  <c r="F73" i="2"/>
  <c r="G73" i="2"/>
  <c r="C66" i="2"/>
  <c r="D66" i="2"/>
  <c r="E66" i="2"/>
  <c r="F66" i="2"/>
  <c r="G66" i="2"/>
  <c r="C68" i="2"/>
  <c r="D68" i="2"/>
  <c r="E68" i="2"/>
  <c r="F68" i="2"/>
  <c r="G68" i="2"/>
  <c r="C67" i="2"/>
  <c r="D67" i="2"/>
  <c r="E67" i="2"/>
  <c r="F67" i="2"/>
  <c r="G67" i="2"/>
  <c r="C65" i="2"/>
  <c r="D65" i="2"/>
  <c r="E65" i="2"/>
  <c r="F65" i="2"/>
  <c r="G65" i="2"/>
  <c r="C54" i="2"/>
  <c r="D54" i="2"/>
  <c r="E54" i="2"/>
  <c r="F54" i="2"/>
  <c r="G54" i="2"/>
  <c r="C44" i="2"/>
  <c r="D44" i="2"/>
  <c r="E44" i="2"/>
  <c r="F44" i="2"/>
  <c r="G44" i="2"/>
  <c r="C42" i="2"/>
  <c r="D42" i="2"/>
  <c r="E42" i="2"/>
  <c r="F42" i="2"/>
  <c r="G42" i="2"/>
  <c r="C25" i="2"/>
  <c r="D25" i="2"/>
  <c r="E25" i="2"/>
  <c r="F25" i="2"/>
  <c r="G25" i="2"/>
  <c r="C19" i="2"/>
  <c r="D19" i="2"/>
  <c r="E19" i="2"/>
  <c r="F19" i="2"/>
  <c r="G19" i="2"/>
  <c r="G20" i="2" l="1"/>
  <c r="F20" i="2"/>
  <c r="E20" i="2"/>
  <c r="D20" i="2"/>
  <c r="C20" i="2"/>
  <c r="G87" i="2" l="1"/>
  <c r="F87" i="2"/>
  <c r="E87" i="2"/>
  <c r="D87" i="2"/>
  <c r="C87" i="2"/>
  <c r="G64" i="2"/>
  <c r="F64" i="2"/>
  <c r="E64" i="2"/>
  <c r="D64" i="2"/>
  <c r="C64" i="2"/>
  <c r="G43" i="2"/>
  <c r="F43" i="2"/>
  <c r="E43" i="2"/>
  <c r="D43" i="2"/>
  <c r="C43" i="2"/>
</calcChain>
</file>

<file path=xl/sharedStrings.xml><?xml version="1.0" encoding="utf-8"?>
<sst xmlns="http://schemas.openxmlformats.org/spreadsheetml/2006/main" count="725" uniqueCount="248">
  <si>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</si>
  <si>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</si>
  <si>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</si>
  <si>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</si>
  <si>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</si>
  <si>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</si>
  <si>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</si>
  <si>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</si>
  <si>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</si>
  <si>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</si>
  <si>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</si>
  <si>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</si>
  <si>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</si>
  <si>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</si>
  <si>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</si>
  <si>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</si>
  <si>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</si>
  <si>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</si>
  <si>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</si>
  <si>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</si>
  <si>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INF</t>
  </si>
  <si>
    <t>JUV</t>
  </si>
  <si>
    <t>M</t>
  </si>
  <si>
    <t>F</t>
  </si>
  <si>
    <t>CAD</t>
  </si>
  <si>
    <t>Posição</t>
  </si>
  <si>
    <t>CADETES MASCULINOS</t>
  </si>
  <si>
    <t>CADETES FEMININOS</t>
  </si>
  <si>
    <t>Idades</t>
  </si>
  <si>
    <t>Benjamins</t>
  </si>
  <si>
    <t>Juvenis</t>
  </si>
  <si>
    <t>7, 8 e 9 anos (Nascidos entre 2010 e 2012)</t>
  </si>
  <si>
    <t>Infantis</t>
  </si>
  <si>
    <t>10 e 11 anos (Nascidos em 2008 e 2009)</t>
  </si>
  <si>
    <t>Iniciados</t>
  </si>
  <si>
    <t>12 e 13 anos (Nascidos em 2006 e 2007)</t>
  </si>
  <si>
    <t>14 e 15 anos (Nascidos em 2004 e 2005)</t>
  </si>
  <si>
    <t>Cadetes</t>
  </si>
  <si>
    <t>16 e 17 anos (Nascidos em 2002 e 2003)</t>
  </si>
  <si>
    <t>INI</t>
  </si>
  <si>
    <t>BEN</t>
  </si>
  <si>
    <t>Inscrições no dia: Federados (confirmar na Lista de Federados), 5€</t>
  </si>
  <si>
    <t>Inscrições no dia: Não Federados (confirmar que não estão na Lista de Federados), 7,5€</t>
  </si>
  <si>
    <t>Touca ou dorsal em falta de atletas federados?:  5€, a não ser que ainda não os tenham recebido da Federação, então 0€</t>
  </si>
  <si>
    <t>Centro de Ciclismo de Portimão</t>
  </si>
  <si>
    <t>O2 Triatlo - S´look</t>
  </si>
  <si>
    <t>José Neves</t>
  </si>
  <si>
    <t>Miguel Guerreiro</t>
  </si>
  <si>
    <t>Vasco Nicolau</t>
  </si>
  <si>
    <t>Bike Clube S. Brás</t>
  </si>
  <si>
    <t>Bárbara Coelho</t>
  </si>
  <si>
    <t>Francisco Silva</t>
  </si>
  <si>
    <t>Rúben Rosa</t>
  </si>
  <si>
    <t>Santiago Almeida</t>
  </si>
  <si>
    <t>Constança Monteiro</t>
  </si>
  <si>
    <t>David Simonet</t>
  </si>
  <si>
    <t>Gabriel Miravent</t>
  </si>
  <si>
    <t>João Nuno Martins</t>
  </si>
  <si>
    <t>Lourenço Albuquerque</t>
  </si>
  <si>
    <t>Martim Viegas</t>
  </si>
  <si>
    <t>Natacha Santos</t>
  </si>
  <si>
    <t>Simão Viegas</t>
  </si>
  <si>
    <t>Tomás Vilanova</t>
  </si>
  <si>
    <t>Melissa Vilarinho</t>
  </si>
  <si>
    <t>Triatlo de Faro</t>
  </si>
  <si>
    <t>Leonor Lima Cabrita</t>
  </si>
  <si>
    <t>Helena Lima Cabrita</t>
  </si>
  <si>
    <t>Vladislav Groshev</t>
  </si>
  <si>
    <t>Guilherme Amélio</t>
  </si>
  <si>
    <t>Ruben Francisco</t>
  </si>
  <si>
    <t>Rafael Alemão</t>
  </si>
  <si>
    <t>Afonso Alemão</t>
  </si>
  <si>
    <t>Gonçalo Alemão</t>
  </si>
  <si>
    <t>Afonso Rochate</t>
  </si>
  <si>
    <t>Lusitano / Frusoal</t>
  </si>
  <si>
    <t>Henrique Vairinhos</t>
  </si>
  <si>
    <t>Maria Romão</t>
  </si>
  <si>
    <t>Patrícia Gomes</t>
  </si>
  <si>
    <t>CCD / INTERMARCHÉ LAGOS</t>
  </si>
  <si>
    <t>PORTINADO</t>
  </si>
  <si>
    <t>Lourenço Pita Neves</t>
  </si>
  <si>
    <t>Fc Ferreiras</t>
  </si>
  <si>
    <t>Andriy Fedorov</t>
  </si>
  <si>
    <t>Vitaliy Martsynshyn</t>
  </si>
  <si>
    <t>Fc Ferreiras/ Não federado</t>
  </si>
  <si>
    <t>Adaptado</t>
  </si>
  <si>
    <t>Não são atribuídos pontos aos Individuais, não federados e outra região.</t>
  </si>
  <si>
    <t>Qualquer idade</t>
  </si>
  <si>
    <t>Tempos</t>
  </si>
  <si>
    <t>Tempo</t>
  </si>
  <si>
    <t>III Aquatlo Jovem de Lagos - Circuito Jovem Algarve - 3ª Etapa</t>
  </si>
  <si>
    <t>30 DE MARÇO DE 2019</t>
  </si>
  <si>
    <t>Os atletas e equipas de outras regiões de Portugal não têm acesso aos pódios.</t>
  </si>
  <si>
    <t>Vasco Diogo</t>
  </si>
  <si>
    <t>Rita Pinto Ferraz</t>
  </si>
  <si>
    <t>Simão Silva Guerreiro</t>
  </si>
  <si>
    <t>Henrique de Sousa Barros</t>
  </si>
  <si>
    <t>João Manuel Soares Barreto</t>
  </si>
  <si>
    <t>Mafalda Alexandra Pacheco Silva</t>
  </si>
  <si>
    <t>Rodrigo Espírito-Santo da Silva</t>
  </si>
  <si>
    <t>Tiago Martins Arantes</t>
  </si>
  <si>
    <t>Joana Cabral e Silva</t>
  </si>
  <si>
    <t>Krishkumar Manishkumar Patel</t>
  </si>
  <si>
    <t>Maria Clara Pais Gouveia</t>
  </si>
  <si>
    <t>Pedro Afonso Morgado Rodrigues</t>
  </si>
  <si>
    <t>Pedro Santos Encarnação</t>
  </si>
  <si>
    <t>Raquel Rodrigues Augusto</t>
  </si>
  <si>
    <t>Violeta Cristóvão de Sousa</t>
  </si>
  <si>
    <t>Afonso Martim Pais Gouveia</t>
  </si>
  <si>
    <t>Alexandre Rijo Arvela</t>
  </si>
  <si>
    <t>Beatriz Rodrigues Vaz</t>
  </si>
  <si>
    <t>Diana Melissa Martins Santos</t>
  </si>
  <si>
    <t>Eric Sérgio Sapun</t>
  </si>
  <si>
    <t>Filipe Carmo Aniceto Pinto</t>
  </si>
  <si>
    <t>Francisco Soares Bacalhau</t>
  </si>
  <si>
    <t>Gonçalo Batista Guerreiro</t>
  </si>
  <si>
    <t>Guilherme Sameiro Ferreira</t>
  </si>
  <si>
    <t>Hugo Rijo Arvela</t>
  </si>
  <si>
    <t>Tiago Oliveira</t>
  </si>
  <si>
    <t>Afonso Ferreira Almeida</t>
  </si>
  <si>
    <t>Dinis Ferreira Almeida</t>
  </si>
  <si>
    <t>Manuela Marques Santos</t>
  </si>
  <si>
    <t>Viviana Soares Nicolau</t>
  </si>
  <si>
    <t>Beatriz Cojocaru</t>
  </si>
  <si>
    <t>Margarida Jesus Passos</t>
  </si>
  <si>
    <t>Vitoria Gonçalves Pita</t>
  </si>
  <si>
    <t>ADAPTADO MASCULINO SÍNDROME DE DOWN</t>
  </si>
  <si>
    <t>ADAPTADO MASCULINO INTELECTUAL</t>
  </si>
  <si>
    <t> 01/03/1999</t>
  </si>
  <si>
    <t xml:space="preserve">Filipe Gustavo Bjorcke dos Santos </t>
  </si>
  <si>
    <t>Intelectual</t>
  </si>
  <si>
    <t>Diogo André Oliveira</t>
  </si>
  <si>
    <t>S. Down</t>
  </si>
  <si>
    <t>Alexandre Martins da Silva</t>
  </si>
  <si>
    <t>Patrícia Oliveira</t>
  </si>
  <si>
    <t>Patrícia Seong</t>
  </si>
  <si>
    <t>Gabriel Mota da Silva</t>
  </si>
  <si>
    <t>Anouk Domingues</t>
  </si>
  <si>
    <t>Filipa Munhóz Joaquim</t>
  </si>
  <si>
    <t>Gil Matias Cunha</t>
  </si>
  <si>
    <t>João Águeda Mestre</t>
  </si>
  <si>
    <t>João Gil Calvinho</t>
  </si>
  <si>
    <t>Maria Margarida Romão</t>
  </si>
  <si>
    <t>Ana Carolina Saboia</t>
  </si>
  <si>
    <t>Bernardo Pereira</t>
  </si>
  <si>
    <t>Miriam Rodrigues</t>
  </si>
  <si>
    <t>Lara Varela Roque</t>
  </si>
  <si>
    <t>Rita Lage</t>
  </si>
  <si>
    <t>Assoc. Académ. Bela Vista/ Não federado</t>
  </si>
  <si>
    <t>Clube de Natação de Lagos/ Não federado</t>
  </si>
  <si>
    <t>Tomás Mestre</t>
  </si>
  <si>
    <t>Francisco Cipriano</t>
  </si>
  <si>
    <t>José Henrique Chanan</t>
  </si>
  <si>
    <t>CCD / INTERMARCHÉ LAGOS/ Não federado</t>
  </si>
  <si>
    <t>Não federado</t>
  </si>
  <si>
    <t>Francisco Diogo</t>
  </si>
  <si>
    <t>Martim Diogo</t>
  </si>
  <si>
    <t>Gonçalo Diogo</t>
  </si>
  <si>
    <t>João Antunes</t>
  </si>
  <si>
    <t xml:space="preserve">Levi Nascimento   </t>
  </si>
  <si>
    <t>Rodrigo Amélio</t>
  </si>
  <si>
    <t>Gustavo Ganhão</t>
  </si>
  <si>
    <t>Guilherme Vairinhos</t>
  </si>
  <si>
    <t>Glória Guerreiro</t>
  </si>
  <si>
    <t>Gabriel Centeio</t>
  </si>
  <si>
    <t>Rafael Francisco</t>
  </si>
  <si>
    <t>PORTINADO / Não federado</t>
  </si>
  <si>
    <t>3'49''</t>
  </si>
  <si>
    <t>3'54''</t>
  </si>
  <si>
    <t>4'04''</t>
  </si>
  <si>
    <t>4'27''</t>
  </si>
  <si>
    <t>4'41''</t>
  </si>
  <si>
    <t>4'46''</t>
  </si>
  <si>
    <t>4'50''</t>
  </si>
  <si>
    <t>4'13''</t>
  </si>
  <si>
    <t>4'23''</t>
  </si>
  <si>
    <t>4'44''</t>
  </si>
  <si>
    <t>4'20''</t>
  </si>
  <si>
    <t>5'20''</t>
  </si>
  <si>
    <t>5'32''</t>
  </si>
  <si>
    <t>6'03''</t>
  </si>
  <si>
    <t>6'34''</t>
  </si>
  <si>
    <t>6'40''</t>
  </si>
  <si>
    <t>6'51''</t>
  </si>
  <si>
    <t>7'01''</t>
  </si>
  <si>
    <t>8'00''</t>
  </si>
  <si>
    <t>8'12''</t>
  </si>
  <si>
    <t>5'34''</t>
  </si>
  <si>
    <t>5'50''</t>
  </si>
  <si>
    <t>5'48''</t>
  </si>
  <si>
    <t>5'59''</t>
  </si>
  <si>
    <t>6'02''</t>
  </si>
  <si>
    <t>6'22''</t>
  </si>
  <si>
    <t>6'27''</t>
  </si>
  <si>
    <t>6'46''</t>
  </si>
  <si>
    <t>6'54''</t>
  </si>
  <si>
    <t>6'58''</t>
  </si>
  <si>
    <t>7'47''</t>
  </si>
  <si>
    <t>10'10''</t>
  </si>
  <si>
    <t>7'58''</t>
  </si>
  <si>
    <t>8'49''</t>
  </si>
  <si>
    <t>10'34''</t>
  </si>
  <si>
    <t>10'35''</t>
  </si>
  <si>
    <t>10'49''</t>
  </si>
  <si>
    <t>12'26''</t>
  </si>
  <si>
    <t>9'26''</t>
  </si>
  <si>
    <t>11'09''</t>
  </si>
  <si>
    <t>12'43''</t>
  </si>
  <si>
    <t>13'04''</t>
  </si>
  <si>
    <t>17'06''</t>
  </si>
  <si>
    <t>8'16''</t>
  </si>
  <si>
    <t>8'51''</t>
  </si>
  <si>
    <t>9'00''</t>
  </si>
  <si>
    <t>10'13''</t>
  </si>
  <si>
    <t>10'39''</t>
  </si>
  <si>
    <t>11'04''</t>
  </si>
  <si>
    <t>12'00''</t>
  </si>
  <si>
    <t>9'48''</t>
  </si>
  <si>
    <t>10'03''</t>
  </si>
  <si>
    <t>11'28''</t>
  </si>
  <si>
    <t>12'08''</t>
  </si>
  <si>
    <t>12'15''</t>
  </si>
  <si>
    <t>12'29''</t>
  </si>
  <si>
    <t>12'56''</t>
  </si>
  <si>
    <t>8'50''</t>
  </si>
  <si>
    <t>9'08''</t>
  </si>
  <si>
    <t>9'40''</t>
  </si>
  <si>
    <t>10'36''</t>
  </si>
  <si>
    <t>10'43''</t>
  </si>
  <si>
    <t>11'34''</t>
  </si>
  <si>
    <t>13'24''</t>
  </si>
  <si>
    <t>-</t>
  </si>
  <si>
    <t>DSQ</t>
  </si>
  <si>
    <t>12'35''</t>
  </si>
  <si>
    <t>12'57''</t>
  </si>
  <si>
    <t>13'44''</t>
  </si>
  <si>
    <t>14'09''</t>
  </si>
  <si>
    <t>15'18''</t>
  </si>
  <si>
    <t>11'02''</t>
  </si>
  <si>
    <t>11'22''</t>
  </si>
  <si>
    <t>11'35''</t>
  </si>
  <si>
    <t>12'13''</t>
  </si>
  <si>
    <t>13'03''</t>
  </si>
  <si>
    <t>14'35''</t>
  </si>
  <si>
    <t>15'09''</t>
  </si>
  <si>
    <t>DNS</t>
  </si>
  <si>
    <t>P</t>
  </si>
  <si>
    <t>insc.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</si>
</sst>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10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5" fontId="9" fillId="0" borderId="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5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/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14" fontId="11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Border="1"/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5" fillId="0" borderId="0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 shrinkToFit="1"/>
    </xf>
    <xf numFmtId="0" fontId="11" fillId="0" borderId="1" xfId="4" applyFont="1" applyBorder="1" applyAlignment="1">
      <alignment horizontal="center"/>
    </xf>
    <xf numFmtId="0" fontId="11" fillId="0" borderId="1" xfId="4" applyFont="1" applyBorder="1" applyAlignment="1">
      <alignment horizontal="center" vertical="center"/>
    </xf>
    <xf numFmtId="14" fontId="11" fillId="0" borderId="1" xfId="4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14" fontId="15" fillId="0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4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0" borderId="1" xfId="0" applyFont="1" applyFill="1" applyBorder="1"/>
    <xf numFmtId="0" fontId="15" fillId="0" borderId="1" xfId="4" applyFont="1" applyFill="1" applyBorder="1" applyAlignment="1">
      <alignment horizontal="right" vertical="center" wrapText="1"/>
    </xf>
    <xf numFmtId="0" fontId="15" fillId="0" borderId="1" xfId="4" applyFont="1" applyFill="1" applyBorder="1" applyAlignment="1">
      <alignment horizontal="left" vertical="center" wrapText="1"/>
    </xf>
    <xf numFmtId="14" fontId="15" fillId="0" borderId="1" xfId="4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/>
    </xf>
    <xf numFmtId="0" fontId="15" fillId="4" borderId="0" xfId="0" applyFont="1" applyFill="1"/>
    <xf numFmtId="0" fontId="15" fillId="0" borderId="2" xfId="0" applyFont="1" applyFill="1" applyBorder="1" applyAlignment="1">
      <alignment horizontal="right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vertical="center"/>
    </xf>
    <xf numFmtId="14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/>
    <xf numFmtId="0" fontId="11" fillId="0" borderId="1" xfId="4" applyFont="1" applyFill="1" applyBorder="1"/>
    <xf numFmtId="20" fontId="5" fillId="0" borderId="1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view="pageBreakPreview" zoomScaleNormal="100" zoomScaleSheetLayoutView="100" workbookViewId="0">
      <pane ySplit="1" topLeftCell="A59" activePane="bottomLeft" state="frozen"/>
      <selection pane="bottomLeft" activeCell="A96" sqref="A96"/>
    </sheetView>
  </sheetViews>
  <sheetFormatPr defaultRowHeight="15" x14ac:dyDescent="0.25"/>
  <cols>
    <col min="1" max="1" width="7.140625" style="25" customWidth="1"/>
    <col min="2" max="2" width="7.140625" style="85" customWidth="1"/>
    <col min="3" max="3" width="9" style="85" customWidth="1"/>
    <col min="4" max="4" width="12" style="25" bestFit="1" customWidth="1"/>
    <col min="5" max="5" width="34.42578125" style="23" customWidth="1"/>
    <col min="6" max="6" width="14.85546875" style="25" bestFit="1" customWidth="1"/>
    <col min="7" max="7" width="8.140625" style="25" bestFit="1" customWidth="1"/>
    <col min="8" max="8" width="6.7109375" style="25" customWidth="1"/>
    <col min="9" max="9" width="39.7109375" style="26" bestFit="1" customWidth="1"/>
    <col min="10" max="10" width="10.140625" style="23" customWidth="1"/>
    <col min="11" max="11" width="10.28515625" style="23" bestFit="1" customWidth="1"/>
    <col min="12" max="12" width="41.7109375" style="23" bestFit="1" customWidth="1"/>
    <col min="13" max="16384" width="9.140625" style="23"/>
  </cols>
  <sheetData>
    <row r="1" spans="1:12" ht="18" customHeight="1" x14ac:dyDescent="0.25">
      <c r="A1" s="27"/>
      <c r="B1" s="27" t="s">
        <v>0</v>
      </c>
      <c r="C1" s="28" t="s">
        <v>1</v>
      </c>
      <c r="D1" s="28" t="s">
        <v>2</v>
      </c>
      <c r="E1" s="30" t="s">
        <v>3</v>
      </c>
      <c r="F1" s="28" t="s">
        <v>4</v>
      </c>
      <c r="G1" s="28" t="s">
        <v>5</v>
      </c>
      <c r="H1" s="28" t="s">
        <v>6</v>
      </c>
      <c r="I1" s="29" t="s">
        <v>7</v>
      </c>
    </row>
    <row r="2" spans="1:12" ht="15" customHeight="1" x14ac:dyDescent="0.25">
      <c r="A2" s="50" t="s">
        <v>246</v>
      </c>
      <c r="B2" s="83">
        <v>5208</v>
      </c>
      <c r="C2" s="83"/>
      <c r="D2" s="22" t="s">
        <v>20</v>
      </c>
      <c r="E2" s="103" t="s">
        <v>146</v>
      </c>
      <c r="F2" s="65">
        <v>39675</v>
      </c>
      <c r="G2" s="64" t="s">
        <v>23</v>
      </c>
      <c r="H2" s="58"/>
      <c r="I2" s="58" t="s">
        <v>148</v>
      </c>
    </row>
    <row r="3" spans="1:12" ht="15" customHeight="1" x14ac:dyDescent="0.25">
      <c r="A3" s="50" t="s">
        <v>246</v>
      </c>
      <c r="B3" s="80">
        <v>72</v>
      </c>
      <c r="C3" s="80">
        <v>105002</v>
      </c>
      <c r="D3" s="22" t="s">
        <v>20</v>
      </c>
      <c r="E3" s="48" t="s">
        <v>50</v>
      </c>
      <c r="F3" s="66">
        <v>39914</v>
      </c>
      <c r="G3" s="22" t="s">
        <v>23</v>
      </c>
      <c r="H3" s="44"/>
      <c r="I3" s="53" t="s">
        <v>49</v>
      </c>
      <c r="K3" s="45" t="s">
        <v>2</v>
      </c>
      <c r="L3" s="45" t="s">
        <v>28</v>
      </c>
    </row>
    <row r="4" spans="1:12" s="71" customFormat="1" ht="15" customHeight="1" x14ac:dyDescent="0.25">
      <c r="A4" s="88" t="s">
        <v>23</v>
      </c>
      <c r="B4" s="87">
        <v>1079</v>
      </c>
      <c r="C4" s="87">
        <v>105847</v>
      </c>
      <c r="D4" s="88" t="s">
        <v>21</v>
      </c>
      <c r="E4" s="86" t="s">
        <v>151</v>
      </c>
      <c r="F4" s="89">
        <v>38051</v>
      </c>
      <c r="G4" s="72" t="s">
        <v>22</v>
      </c>
      <c r="H4" s="76"/>
      <c r="I4" s="86" t="s">
        <v>49</v>
      </c>
      <c r="K4" s="46" t="s">
        <v>29</v>
      </c>
      <c r="L4" s="47" t="s">
        <v>31</v>
      </c>
    </row>
    <row r="5" spans="1:12" ht="15" customHeight="1" x14ac:dyDescent="0.25">
      <c r="A5" s="50" t="s">
        <v>246</v>
      </c>
      <c r="B5" s="80">
        <v>70</v>
      </c>
      <c r="C5" s="80">
        <v>105000</v>
      </c>
      <c r="D5" s="54" t="s">
        <v>39</v>
      </c>
      <c r="E5" s="48" t="s">
        <v>51</v>
      </c>
      <c r="F5" s="66">
        <v>39010</v>
      </c>
      <c r="G5" s="46" t="s">
        <v>22</v>
      </c>
      <c r="H5" s="53"/>
      <c r="I5" s="53" t="s">
        <v>49</v>
      </c>
      <c r="J5" s="42"/>
      <c r="K5" s="46" t="s">
        <v>32</v>
      </c>
      <c r="L5" s="47" t="s">
        <v>33</v>
      </c>
    </row>
    <row r="6" spans="1:12" ht="15" customHeight="1" x14ac:dyDescent="0.25">
      <c r="A6" s="50" t="s">
        <v>246</v>
      </c>
      <c r="B6" s="80">
        <v>1022</v>
      </c>
      <c r="C6" s="80">
        <v>105574</v>
      </c>
      <c r="D6" s="54" t="s">
        <v>21</v>
      </c>
      <c r="E6" s="48" t="s">
        <v>52</v>
      </c>
      <c r="F6" s="66">
        <v>38392</v>
      </c>
      <c r="G6" s="46" t="s">
        <v>22</v>
      </c>
      <c r="H6" s="53"/>
      <c r="I6" s="53" t="s">
        <v>49</v>
      </c>
      <c r="K6" s="46" t="s">
        <v>34</v>
      </c>
      <c r="L6" s="47" t="s">
        <v>35</v>
      </c>
    </row>
    <row r="7" spans="1:12" ht="15" customHeight="1" x14ac:dyDescent="0.25">
      <c r="A7" s="50" t="s">
        <v>246</v>
      </c>
      <c r="B7" s="80">
        <v>1076</v>
      </c>
      <c r="C7" s="80">
        <v>105844</v>
      </c>
      <c r="D7" s="54" t="s">
        <v>40</v>
      </c>
      <c r="E7" s="48" t="s">
        <v>53</v>
      </c>
      <c r="F7" s="66">
        <v>40426</v>
      </c>
      <c r="G7" s="46" t="s">
        <v>22</v>
      </c>
      <c r="H7" s="53"/>
      <c r="I7" s="53" t="s">
        <v>49</v>
      </c>
      <c r="K7" s="46" t="s">
        <v>30</v>
      </c>
      <c r="L7" s="47" t="s">
        <v>36</v>
      </c>
    </row>
    <row r="8" spans="1:12" s="71" customFormat="1" ht="15" customHeight="1" x14ac:dyDescent="0.25">
      <c r="A8" s="88" t="s">
        <v>23</v>
      </c>
      <c r="B8" s="87">
        <v>1077</v>
      </c>
      <c r="C8" s="87">
        <v>105845</v>
      </c>
      <c r="D8" s="88" t="s">
        <v>40</v>
      </c>
      <c r="E8" s="86" t="s">
        <v>150</v>
      </c>
      <c r="F8" s="89">
        <v>40329</v>
      </c>
      <c r="G8" s="72" t="s">
        <v>22</v>
      </c>
      <c r="H8" s="72"/>
      <c r="I8" s="86" t="s">
        <v>49</v>
      </c>
      <c r="K8" s="46" t="s">
        <v>37</v>
      </c>
      <c r="L8" s="47" t="s">
        <v>38</v>
      </c>
    </row>
    <row r="9" spans="1:12" ht="15" customHeight="1" x14ac:dyDescent="0.25">
      <c r="A9" s="50" t="s">
        <v>246</v>
      </c>
      <c r="B9" s="78">
        <v>1137</v>
      </c>
      <c r="C9" s="78">
        <v>105970</v>
      </c>
      <c r="D9" s="54" t="s">
        <v>40</v>
      </c>
      <c r="E9" s="24" t="s">
        <v>96</v>
      </c>
      <c r="F9" s="49">
        <v>40670</v>
      </c>
      <c r="G9" s="22" t="s">
        <v>22</v>
      </c>
      <c r="H9" s="48"/>
      <c r="I9" s="24" t="s">
        <v>78</v>
      </c>
      <c r="K9" s="24" t="s">
        <v>85</v>
      </c>
      <c r="L9" s="24" t="s">
        <v>87</v>
      </c>
    </row>
    <row r="10" spans="1:12" ht="15" customHeight="1" x14ac:dyDescent="0.25">
      <c r="A10" s="50" t="s">
        <v>246</v>
      </c>
      <c r="B10" s="78">
        <v>1134</v>
      </c>
      <c r="C10" s="78">
        <v>105967</v>
      </c>
      <c r="D10" s="54" t="s">
        <v>20</v>
      </c>
      <c r="E10" s="24" t="s">
        <v>97</v>
      </c>
      <c r="F10" s="49">
        <v>39967</v>
      </c>
      <c r="G10" s="22" t="s">
        <v>22</v>
      </c>
      <c r="H10" s="48"/>
      <c r="I10" s="24" t="s">
        <v>78</v>
      </c>
      <c r="L10" s="106" t="s">
        <v>86</v>
      </c>
    </row>
    <row r="11" spans="1:12" s="71" customFormat="1" ht="15" customHeight="1" x14ac:dyDescent="0.25">
      <c r="A11" s="72" t="s">
        <v>23</v>
      </c>
      <c r="B11" s="84">
        <v>1138</v>
      </c>
      <c r="C11" s="84">
        <v>105971</v>
      </c>
      <c r="D11" s="88" t="s">
        <v>21</v>
      </c>
      <c r="E11" s="77" t="s">
        <v>98</v>
      </c>
      <c r="F11" s="75">
        <v>38533</v>
      </c>
      <c r="G11" s="72" t="s">
        <v>23</v>
      </c>
      <c r="H11" s="90"/>
      <c r="I11" s="77" t="s">
        <v>78</v>
      </c>
      <c r="K11" s="23"/>
      <c r="L11" s="106"/>
    </row>
    <row r="12" spans="1:12" ht="15" customHeight="1" x14ac:dyDescent="0.25">
      <c r="A12" s="50" t="s">
        <v>246</v>
      </c>
      <c r="B12" s="78">
        <v>1136</v>
      </c>
      <c r="C12" s="78">
        <v>105969</v>
      </c>
      <c r="D12" s="54" t="s">
        <v>39</v>
      </c>
      <c r="E12" s="24" t="s">
        <v>99</v>
      </c>
      <c r="F12" s="49">
        <v>39262</v>
      </c>
      <c r="G12" s="22" t="s">
        <v>22</v>
      </c>
      <c r="H12" s="48"/>
      <c r="I12" s="24" t="s">
        <v>78</v>
      </c>
      <c r="L12" s="106"/>
    </row>
    <row r="13" spans="1:12" ht="15" customHeight="1" x14ac:dyDescent="0.25">
      <c r="A13" s="50" t="s">
        <v>246</v>
      </c>
      <c r="B13" s="78">
        <v>5240</v>
      </c>
      <c r="C13" s="78">
        <v>106032</v>
      </c>
      <c r="D13" s="54" t="s">
        <v>39</v>
      </c>
      <c r="E13" s="24" t="s">
        <v>100</v>
      </c>
      <c r="F13" s="49">
        <v>39076</v>
      </c>
      <c r="G13" s="22" t="s">
        <v>22</v>
      </c>
      <c r="H13" s="48"/>
      <c r="I13" s="24" t="s">
        <v>78</v>
      </c>
      <c r="L13" s="43"/>
    </row>
    <row r="14" spans="1:12" ht="15" customHeight="1" x14ac:dyDescent="0.25">
      <c r="A14" s="50" t="s">
        <v>246</v>
      </c>
      <c r="B14" s="78">
        <v>5216</v>
      </c>
      <c r="C14" s="78"/>
      <c r="D14" s="54" t="s">
        <v>39</v>
      </c>
      <c r="E14" s="24" t="s">
        <v>152</v>
      </c>
      <c r="F14" s="67">
        <v>39031</v>
      </c>
      <c r="G14" s="22" t="s">
        <v>22</v>
      </c>
      <c r="H14" s="22"/>
      <c r="I14" s="24" t="s">
        <v>153</v>
      </c>
      <c r="L14" s="106" t="s">
        <v>92</v>
      </c>
    </row>
    <row r="15" spans="1:12" ht="15" customHeight="1" x14ac:dyDescent="0.25">
      <c r="A15" s="50" t="s">
        <v>246</v>
      </c>
      <c r="B15" s="78">
        <v>771</v>
      </c>
      <c r="C15" s="78">
        <v>105219</v>
      </c>
      <c r="D15" s="54" t="s">
        <v>40</v>
      </c>
      <c r="E15" s="24" t="s">
        <v>94</v>
      </c>
      <c r="F15" s="49">
        <v>40362</v>
      </c>
      <c r="G15" s="22" t="s">
        <v>23</v>
      </c>
      <c r="H15" s="48"/>
      <c r="I15" s="24" t="s">
        <v>44</v>
      </c>
      <c r="L15" s="106"/>
    </row>
    <row r="16" spans="1:12" ht="15" customHeight="1" x14ac:dyDescent="0.25">
      <c r="A16" s="50" t="s">
        <v>246</v>
      </c>
      <c r="B16" s="78">
        <v>1023</v>
      </c>
      <c r="C16" s="78">
        <v>105634</v>
      </c>
      <c r="D16" s="54" t="s">
        <v>20</v>
      </c>
      <c r="E16" s="24" t="s">
        <v>95</v>
      </c>
      <c r="F16" s="49">
        <v>39632</v>
      </c>
      <c r="G16" s="22" t="s">
        <v>22</v>
      </c>
      <c r="H16" s="48"/>
      <c r="I16" s="24" t="s">
        <v>44</v>
      </c>
      <c r="L16" s="106"/>
    </row>
    <row r="17" spans="1:12" ht="15" customHeight="1" x14ac:dyDescent="0.25">
      <c r="A17" s="50" t="s">
        <v>246</v>
      </c>
      <c r="B17" s="83">
        <v>5218</v>
      </c>
      <c r="C17" s="83"/>
      <c r="D17" s="54" t="s">
        <v>21</v>
      </c>
      <c r="E17" s="103" t="s">
        <v>147</v>
      </c>
      <c r="F17" s="65">
        <v>38399</v>
      </c>
      <c r="G17" s="63" t="s">
        <v>23</v>
      </c>
      <c r="H17" s="58"/>
      <c r="I17" s="58" t="s">
        <v>149</v>
      </c>
      <c r="L17" s="106" t="s">
        <v>41</v>
      </c>
    </row>
    <row r="18" spans="1:12" ht="15" customHeight="1" x14ac:dyDescent="0.25">
      <c r="A18" s="50" t="s">
        <v>246</v>
      </c>
      <c r="B18" s="78">
        <v>1147</v>
      </c>
      <c r="C18" s="78">
        <v>105981</v>
      </c>
      <c r="D18" s="54" t="s">
        <v>21</v>
      </c>
      <c r="E18" s="24" t="s">
        <v>108</v>
      </c>
      <c r="F18" s="49">
        <v>38525</v>
      </c>
      <c r="G18" s="22" t="s">
        <v>22</v>
      </c>
      <c r="H18" s="48"/>
      <c r="I18" s="24" t="s">
        <v>81</v>
      </c>
      <c r="L18" s="106"/>
    </row>
    <row r="19" spans="1:12" ht="15" customHeight="1" x14ac:dyDescent="0.25">
      <c r="A19" s="50" t="s">
        <v>246</v>
      </c>
      <c r="B19" s="78">
        <v>553</v>
      </c>
      <c r="C19" s="78">
        <v>105113</v>
      </c>
      <c r="D19" s="54" t="s">
        <v>39</v>
      </c>
      <c r="E19" s="24" t="s">
        <v>109</v>
      </c>
      <c r="F19" s="49">
        <v>39294</v>
      </c>
      <c r="G19" s="22" t="s">
        <v>22</v>
      </c>
      <c r="H19" s="48"/>
      <c r="I19" s="24" t="s">
        <v>81</v>
      </c>
      <c r="L19" s="106"/>
    </row>
    <row r="20" spans="1:12" ht="15" customHeight="1" x14ac:dyDescent="0.25">
      <c r="A20" s="50" t="s">
        <v>246</v>
      </c>
      <c r="B20" s="78">
        <v>557</v>
      </c>
      <c r="C20" s="78">
        <v>105114</v>
      </c>
      <c r="D20" s="54" t="s">
        <v>20</v>
      </c>
      <c r="E20" s="24" t="s">
        <v>82</v>
      </c>
      <c r="F20" s="49">
        <v>39546</v>
      </c>
      <c r="G20" s="22" t="s">
        <v>22</v>
      </c>
      <c r="H20" s="48"/>
      <c r="I20" s="24" t="s">
        <v>81</v>
      </c>
      <c r="L20" s="70"/>
    </row>
    <row r="21" spans="1:12" ht="15" customHeight="1" x14ac:dyDescent="0.25">
      <c r="A21" s="50" t="s">
        <v>246</v>
      </c>
      <c r="B21" s="78">
        <v>1153</v>
      </c>
      <c r="C21" s="78">
        <v>105988</v>
      </c>
      <c r="D21" s="54" t="s">
        <v>21</v>
      </c>
      <c r="E21" s="24" t="s">
        <v>110</v>
      </c>
      <c r="F21" s="49">
        <v>38662</v>
      </c>
      <c r="G21" s="22" t="s">
        <v>23</v>
      </c>
      <c r="H21" s="48"/>
      <c r="I21" s="24" t="s">
        <v>81</v>
      </c>
      <c r="L21" s="43"/>
    </row>
    <row r="22" spans="1:12" ht="15" customHeight="1" x14ac:dyDescent="0.25">
      <c r="A22" s="50" t="s">
        <v>246</v>
      </c>
      <c r="B22" s="78">
        <v>569</v>
      </c>
      <c r="C22" s="78">
        <v>105115</v>
      </c>
      <c r="D22" s="54" t="s">
        <v>39</v>
      </c>
      <c r="E22" s="24" t="s">
        <v>111</v>
      </c>
      <c r="F22" s="49">
        <v>39211</v>
      </c>
      <c r="G22" s="22" t="s">
        <v>23</v>
      </c>
      <c r="H22" s="48"/>
      <c r="I22" s="24" t="s">
        <v>81</v>
      </c>
      <c r="L22" s="106" t="s">
        <v>42</v>
      </c>
    </row>
    <row r="23" spans="1:12" ht="15" customHeight="1" x14ac:dyDescent="0.25">
      <c r="A23" s="50" t="s">
        <v>246</v>
      </c>
      <c r="B23" s="78">
        <v>1173</v>
      </c>
      <c r="C23" s="78">
        <v>106022</v>
      </c>
      <c r="D23" s="54" t="s">
        <v>40</v>
      </c>
      <c r="E23" s="24" t="s">
        <v>112</v>
      </c>
      <c r="F23" s="49">
        <v>40234</v>
      </c>
      <c r="G23" s="22" t="s">
        <v>22</v>
      </c>
      <c r="H23" s="48"/>
      <c r="I23" s="24" t="s">
        <v>81</v>
      </c>
      <c r="L23" s="106"/>
    </row>
    <row r="24" spans="1:12" ht="15" customHeight="1" x14ac:dyDescent="0.25">
      <c r="A24" s="50" t="s">
        <v>246</v>
      </c>
      <c r="B24" s="78">
        <v>1146</v>
      </c>
      <c r="C24" s="78">
        <v>105980</v>
      </c>
      <c r="D24" s="54" t="s">
        <v>21</v>
      </c>
      <c r="E24" s="24" t="s">
        <v>113</v>
      </c>
      <c r="F24" s="49">
        <v>38507</v>
      </c>
      <c r="G24" s="22" t="s">
        <v>22</v>
      </c>
      <c r="H24" s="48"/>
      <c r="I24" s="24" t="s">
        <v>81</v>
      </c>
      <c r="L24" s="106"/>
    </row>
    <row r="25" spans="1:12" s="71" customFormat="1" ht="15" customHeight="1" x14ac:dyDescent="0.25">
      <c r="A25" s="72" t="s">
        <v>23</v>
      </c>
      <c r="B25" s="84">
        <v>1150</v>
      </c>
      <c r="C25" s="84">
        <v>105984</v>
      </c>
      <c r="D25" s="88" t="s">
        <v>20</v>
      </c>
      <c r="E25" s="77" t="s">
        <v>114</v>
      </c>
      <c r="F25" s="75">
        <v>39865</v>
      </c>
      <c r="G25" s="72" t="s">
        <v>22</v>
      </c>
      <c r="H25" s="90"/>
      <c r="I25" s="77" t="s">
        <v>81</v>
      </c>
      <c r="K25" s="23"/>
      <c r="L25" s="23"/>
    </row>
    <row r="26" spans="1:12" ht="15" customHeight="1" x14ac:dyDescent="0.25">
      <c r="A26" s="50" t="s">
        <v>246</v>
      </c>
      <c r="B26" s="78">
        <v>1151</v>
      </c>
      <c r="C26" s="78">
        <v>105985</v>
      </c>
      <c r="D26" s="54" t="s">
        <v>40</v>
      </c>
      <c r="E26" s="24" t="s">
        <v>115</v>
      </c>
      <c r="F26" s="49">
        <v>40456</v>
      </c>
      <c r="G26" s="22" t="s">
        <v>22</v>
      </c>
      <c r="H26" s="48"/>
      <c r="I26" s="24" t="s">
        <v>81</v>
      </c>
    </row>
    <row r="27" spans="1:12" s="71" customFormat="1" ht="15" customHeight="1" x14ac:dyDescent="0.25">
      <c r="A27" s="72"/>
      <c r="B27" s="84"/>
      <c r="C27" s="84"/>
      <c r="D27" s="72"/>
      <c r="E27" s="73"/>
      <c r="F27" s="74"/>
      <c r="G27" s="75"/>
      <c r="H27" s="76"/>
      <c r="I27" s="77"/>
      <c r="K27" s="23"/>
      <c r="L27" s="106" t="s">
        <v>43</v>
      </c>
    </row>
    <row r="28" spans="1:12" ht="15" customHeight="1" x14ac:dyDescent="0.25">
      <c r="A28" s="50" t="s">
        <v>246</v>
      </c>
      <c r="B28" s="78">
        <v>5222</v>
      </c>
      <c r="C28" s="78"/>
      <c r="D28" s="54" t="s">
        <v>20</v>
      </c>
      <c r="E28" s="24" t="s">
        <v>116</v>
      </c>
      <c r="F28" s="49">
        <v>39727</v>
      </c>
      <c r="G28" s="22" t="s">
        <v>22</v>
      </c>
      <c r="H28" s="48"/>
      <c r="I28" s="24" t="s">
        <v>81</v>
      </c>
      <c r="L28" s="106"/>
    </row>
    <row r="29" spans="1:12" ht="15" customHeight="1" x14ac:dyDescent="0.25">
      <c r="A29" s="50" t="s">
        <v>246</v>
      </c>
      <c r="B29" s="78">
        <v>1152</v>
      </c>
      <c r="C29" s="78">
        <v>105987</v>
      </c>
      <c r="D29" s="54" t="s">
        <v>40</v>
      </c>
      <c r="E29" s="24" t="s">
        <v>117</v>
      </c>
      <c r="F29" s="49">
        <v>41095</v>
      </c>
      <c r="G29" s="22" t="s">
        <v>22</v>
      </c>
      <c r="H29" s="48"/>
      <c r="I29" s="24" t="s">
        <v>81</v>
      </c>
      <c r="L29" s="106"/>
    </row>
    <row r="30" spans="1:12" ht="15" customHeight="1" x14ac:dyDescent="0.25">
      <c r="A30" s="50" t="s">
        <v>246</v>
      </c>
      <c r="B30" s="78">
        <v>5239</v>
      </c>
      <c r="C30" s="78">
        <v>105116</v>
      </c>
      <c r="D30" s="54" t="s">
        <v>20</v>
      </c>
      <c r="E30" s="24" t="s">
        <v>101</v>
      </c>
      <c r="F30" s="49">
        <v>39664</v>
      </c>
      <c r="G30" s="22" t="s">
        <v>23</v>
      </c>
      <c r="H30" s="48"/>
      <c r="I30" s="24" t="s">
        <v>81</v>
      </c>
      <c r="L30" s="70"/>
    </row>
    <row r="31" spans="1:12" s="71" customFormat="1" ht="15" customHeight="1" x14ac:dyDescent="0.25">
      <c r="A31" s="72" t="s">
        <v>23</v>
      </c>
      <c r="B31" s="84">
        <v>1175</v>
      </c>
      <c r="C31" s="84">
        <v>106024</v>
      </c>
      <c r="D31" s="88" t="s">
        <v>39</v>
      </c>
      <c r="E31" s="77" t="s">
        <v>102</v>
      </c>
      <c r="F31" s="75">
        <v>39148</v>
      </c>
      <c r="G31" s="72" t="s">
        <v>22</v>
      </c>
      <c r="H31" s="90"/>
      <c r="I31" s="77" t="s">
        <v>81</v>
      </c>
      <c r="K31" s="23"/>
      <c r="L31" s="23"/>
    </row>
    <row r="32" spans="1:12" ht="15" customHeight="1" x14ac:dyDescent="0.25">
      <c r="A32" s="50" t="s">
        <v>246</v>
      </c>
      <c r="B32" s="78">
        <v>1145</v>
      </c>
      <c r="C32" s="78">
        <v>105979</v>
      </c>
      <c r="D32" s="54" t="s">
        <v>20</v>
      </c>
      <c r="E32" s="24" t="s">
        <v>103</v>
      </c>
      <c r="F32" s="49">
        <v>39903</v>
      </c>
      <c r="G32" s="22" t="s">
        <v>23</v>
      </c>
      <c r="H32" s="48"/>
      <c r="I32" s="24" t="s">
        <v>81</v>
      </c>
    </row>
    <row r="33" spans="1:12" ht="15" customHeight="1" x14ac:dyDescent="0.25">
      <c r="A33" s="50" t="s">
        <v>246</v>
      </c>
      <c r="B33" s="81">
        <v>1696</v>
      </c>
      <c r="C33" s="81">
        <v>105130</v>
      </c>
      <c r="D33" s="22" t="s">
        <v>24</v>
      </c>
      <c r="E33" s="48" t="s">
        <v>63</v>
      </c>
      <c r="F33" s="68">
        <v>37730</v>
      </c>
      <c r="G33" s="22" t="s">
        <v>23</v>
      </c>
      <c r="H33" s="22"/>
      <c r="I33" s="24" t="s">
        <v>81</v>
      </c>
    </row>
    <row r="34" spans="1:12" ht="15" customHeight="1" x14ac:dyDescent="0.25">
      <c r="A34" s="50" t="s">
        <v>246</v>
      </c>
      <c r="B34" s="81">
        <v>1695</v>
      </c>
      <c r="C34" s="81">
        <v>105986</v>
      </c>
      <c r="D34" s="22" t="s">
        <v>24</v>
      </c>
      <c r="E34" s="48" t="s">
        <v>134</v>
      </c>
      <c r="F34" s="68">
        <v>37909</v>
      </c>
      <c r="G34" s="22" t="s">
        <v>23</v>
      </c>
      <c r="H34" s="22"/>
      <c r="I34" s="24" t="s">
        <v>81</v>
      </c>
    </row>
    <row r="35" spans="1:12" s="71" customFormat="1" ht="15" customHeight="1" x14ac:dyDescent="0.25">
      <c r="A35" s="72" t="s">
        <v>23</v>
      </c>
      <c r="B35" s="84">
        <v>1144</v>
      </c>
      <c r="C35" s="84">
        <v>105978</v>
      </c>
      <c r="D35" s="88" t="s">
        <v>21</v>
      </c>
      <c r="E35" s="77" t="s">
        <v>104</v>
      </c>
      <c r="F35" s="75">
        <v>38716</v>
      </c>
      <c r="G35" s="72" t="s">
        <v>22</v>
      </c>
      <c r="H35" s="90"/>
      <c r="I35" s="77" t="s">
        <v>81</v>
      </c>
      <c r="K35" s="23"/>
      <c r="L35" s="23"/>
    </row>
    <row r="36" spans="1:12" ht="15" customHeight="1" x14ac:dyDescent="0.25">
      <c r="A36" s="50" t="s">
        <v>246</v>
      </c>
      <c r="B36" s="78">
        <v>574</v>
      </c>
      <c r="C36" s="78">
        <v>105117</v>
      </c>
      <c r="D36" s="54" t="s">
        <v>21</v>
      </c>
      <c r="E36" s="24" t="s">
        <v>105</v>
      </c>
      <c r="F36" s="49">
        <v>38093</v>
      </c>
      <c r="G36" s="22" t="s">
        <v>22</v>
      </c>
      <c r="H36" s="48"/>
      <c r="I36" s="24" t="s">
        <v>81</v>
      </c>
    </row>
    <row r="37" spans="1:12" s="71" customFormat="1" ht="15" customHeight="1" x14ac:dyDescent="0.25">
      <c r="A37" s="72" t="s">
        <v>23</v>
      </c>
      <c r="B37" s="84">
        <v>583</v>
      </c>
      <c r="C37" s="84">
        <v>105118</v>
      </c>
      <c r="D37" s="88" t="s">
        <v>39</v>
      </c>
      <c r="E37" s="77" t="s">
        <v>106</v>
      </c>
      <c r="F37" s="75">
        <v>39437</v>
      </c>
      <c r="G37" s="72" t="s">
        <v>23</v>
      </c>
      <c r="H37" s="90"/>
      <c r="I37" s="77" t="s">
        <v>81</v>
      </c>
      <c r="K37" s="23"/>
      <c r="L37" s="23"/>
    </row>
    <row r="38" spans="1:12" ht="15" customHeight="1" x14ac:dyDescent="0.25">
      <c r="A38" s="50" t="s">
        <v>246</v>
      </c>
      <c r="B38" s="78">
        <v>1148</v>
      </c>
      <c r="C38" s="78">
        <v>105982</v>
      </c>
      <c r="D38" s="54" t="s">
        <v>40</v>
      </c>
      <c r="E38" s="24" t="s">
        <v>107</v>
      </c>
      <c r="F38" s="49">
        <v>40444</v>
      </c>
      <c r="G38" s="22" t="s">
        <v>23</v>
      </c>
      <c r="H38" s="48"/>
      <c r="I38" s="24" t="s">
        <v>81</v>
      </c>
    </row>
    <row r="39" spans="1:12" ht="15" customHeight="1" x14ac:dyDescent="0.25">
      <c r="A39" s="50" t="s">
        <v>246</v>
      </c>
      <c r="B39" s="78">
        <v>616</v>
      </c>
      <c r="C39" s="78">
        <v>105125</v>
      </c>
      <c r="D39" s="54" t="s">
        <v>20</v>
      </c>
      <c r="E39" s="24" t="s">
        <v>83</v>
      </c>
      <c r="F39" s="49">
        <v>39488</v>
      </c>
      <c r="G39" s="22" t="s">
        <v>22</v>
      </c>
      <c r="H39" s="48"/>
      <c r="I39" s="24" t="s">
        <v>81</v>
      </c>
    </row>
    <row r="40" spans="1:12" ht="15" customHeight="1" x14ac:dyDescent="0.25">
      <c r="A40" s="50" t="s">
        <v>246</v>
      </c>
      <c r="B40" s="78">
        <v>1174</v>
      </c>
      <c r="C40" s="78">
        <v>106023</v>
      </c>
      <c r="D40" s="54" t="s">
        <v>21</v>
      </c>
      <c r="E40" s="24" t="s">
        <v>67</v>
      </c>
      <c r="F40" s="49">
        <v>38286</v>
      </c>
      <c r="G40" s="22" t="s">
        <v>22</v>
      </c>
      <c r="H40" s="48"/>
      <c r="I40" s="24" t="s">
        <v>81</v>
      </c>
    </row>
    <row r="41" spans="1:12" ht="15" customHeight="1" x14ac:dyDescent="0.25">
      <c r="A41" s="50" t="s">
        <v>246</v>
      </c>
      <c r="B41" s="81">
        <v>5223</v>
      </c>
      <c r="C41" s="81"/>
      <c r="D41" s="22" t="s">
        <v>24</v>
      </c>
      <c r="E41" s="48" t="s">
        <v>135</v>
      </c>
      <c r="F41" s="68">
        <v>37816</v>
      </c>
      <c r="G41" s="22" t="s">
        <v>23</v>
      </c>
      <c r="H41" s="22"/>
      <c r="I41" s="24" t="s">
        <v>84</v>
      </c>
    </row>
    <row r="42" spans="1:12" ht="15" customHeight="1" x14ac:dyDescent="0.25">
      <c r="A42" s="50" t="s">
        <v>246</v>
      </c>
      <c r="B42" s="81">
        <v>1702</v>
      </c>
      <c r="C42" s="81">
        <v>104248</v>
      </c>
      <c r="D42" s="22" t="s">
        <v>24</v>
      </c>
      <c r="E42" s="56" t="s">
        <v>143</v>
      </c>
      <c r="F42" s="57">
        <v>37959</v>
      </c>
      <c r="G42" s="55" t="s">
        <v>23</v>
      </c>
      <c r="H42" s="22"/>
      <c r="I42" s="56" t="s">
        <v>74</v>
      </c>
    </row>
    <row r="43" spans="1:12" ht="15" customHeight="1" x14ac:dyDescent="0.25">
      <c r="A43" s="50" t="s">
        <v>246</v>
      </c>
      <c r="B43" s="79">
        <v>1003</v>
      </c>
      <c r="C43" s="79">
        <v>105516</v>
      </c>
      <c r="D43" s="44" t="s">
        <v>39</v>
      </c>
      <c r="E43" s="56" t="s">
        <v>137</v>
      </c>
      <c r="F43" s="57">
        <v>39208</v>
      </c>
      <c r="G43" s="55" t="s">
        <v>23</v>
      </c>
      <c r="H43" s="22"/>
      <c r="I43" s="56" t="s">
        <v>74</v>
      </c>
    </row>
    <row r="44" spans="1:12" ht="15" customHeight="1" x14ac:dyDescent="0.25">
      <c r="A44" s="50" t="s">
        <v>246</v>
      </c>
      <c r="B44" s="81">
        <v>1167</v>
      </c>
      <c r="C44" s="81">
        <v>106003</v>
      </c>
      <c r="D44" s="22" t="s">
        <v>20</v>
      </c>
      <c r="E44" s="56" t="s">
        <v>144</v>
      </c>
      <c r="F44" s="57">
        <v>39631</v>
      </c>
      <c r="G44" s="55" t="s">
        <v>22</v>
      </c>
      <c r="H44" s="22"/>
      <c r="I44" s="56" t="s">
        <v>74</v>
      </c>
    </row>
    <row r="45" spans="1:12" ht="15" customHeight="1" x14ac:dyDescent="0.25">
      <c r="A45" s="50" t="s">
        <v>246</v>
      </c>
      <c r="B45" s="79">
        <v>1328</v>
      </c>
      <c r="C45" s="79">
        <v>105410</v>
      </c>
      <c r="D45" s="44" t="s">
        <v>39</v>
      </c>
      <c r="E45" s="56" t="s">
        <v>54</v>
      </c>
      <c r="F45" s="57">
        <v>38868</v>
      </c>
      <c r="G45" s="55" t="s">
        <v>23</v>
      </c>
      <c r="H45" s="22"/>
      <c r="I45" s="56" t="s">
        <v>74</v>
      </c>
    </row>
    <row r="46" spans="1:12" ht="15" customHeight="1" x14ac:dyDescent="0.25">
      <c r="A46" s="50" t="s">
        <v>246</v>
      </c>
      <c r="B46" s="79">
        <v>214</v>
      </c>
      <c r="C46" s="79">
        <v>104970</v>
      </c>
      <c r="D46" s="44" t="s">
        <v>40</v>
      </c>
      <c r="E46" s="56" t="s">
        <v>55</v>
      </c>
      <c r="F46" s="57">
        <v>40244</v>
      </c>
      <c r="G46" s="55" t="s">
        <v>22</v>
      </c>
      <c r="H46" s="22"/>
      <c r="I46" s="56" t="s">
        <v>74</v>
      </c>
    </row>
    <row r="47" spans="1:12" ht="15" customHeight="1" x14ac:dyDescent="0.25">
      <c r="A47" s="50" t="s">
        <v>246</v>
      </c>
      <c r="B47" s="79">
        <v>5238</v>
      </c>
      <c r="C47" s="79">
        <v>104246</v>
      </c>
      <c r="D47" s="44" t="s">
        <v>21</v>
      </c>
      <c r="E47" s="56" t="s">
        <v>138</v>
      </c>
      <c r="F47" s="57">
        <v>38678</v>
      </c>
      <c r="G47" s="55" t="s">
        <v>23</v>
      </c>
      <c r="H47" s="22"/>
      <c r="I47" s="56" t="s">
        <v>74</v>
      </c>
    </row>
    <row r="48" spans="1:12" ht="15" customHeight="1" x14ac:dyDescent="0.25">
      <c r="A48" s="50" t="s">
        <v>246</v>
      </c>
      <c r="B48" s="79">
        <v>481</v>
      </c>
      <c r="C48" s="79">
        <v>104350</v>
      </c>
      <c r="D48" s="22" t="s">
        <v>20</v>
      </c>
      <c r="E48" s="56" t="s">
        <v>56</v>
      </c>
      <c r="F48" s="57">
        <v>39810</v>
      </c>
      <c r="G48" s="55" t="s">
        <v>22</v>
      </c>
      <c r="H48" s="22"/>
      <c r="I48" s="56" t="s">
        <v>74</v>
      </c>
    </row>
    <row r="49" spans="1:12" s="71" customFormat="1" ht="15" customHeight="1" x14ac:dyDescent="0.25">
      <c r="A49" s="94" t="s">
        <v>23</v>
      </c>
      <c r="B49" s="91">
        <v>471</v>
      </c>
      <c r="C49" s="91">
        <v>104348</v>
      </c>
      <c r="D49" s="76" t="s">
        <v>39</v>
      </c>
      <c r="E49" s="92" t="s">
        <v>139</v>
      </c>
      <c r="F49" s="93">
        <v>39121</v>
      </c>
      <c r="G49" s="94" t="s">
        <v>22</v>
      </c>
      <c r="H49" s="72"/>
      <c r="I49" s="92" t="s">
        <v>74</v>
      </c>
      <c r="K49" s="23"/>
      <c r="L49" s="23"/>
    </row>
    <row r="50" spans="1:12" s="71" customFormat="1" ht="15" customHeight="1" x14ac:dyDescent="0.25">
      <c r="A50" s="94" t="s">
        <v>23</v>
      </c>
      <c r="B50" s="91">
        <v>487</v>
      </c>
      <c r="C50" s="91">
        <v>105075</v>
      </c>
      <c r="D50" s="72" t="s">
        <v>20</v>
      </c>
      <c r="E50" s="92" t="s">
        <v>75</v>
      </c>
      <c r="F50" s="93">
        <v>39735</v>
      </c>
      <c r="G50" s="94" t="s">
        <v>22</v>
      </c>
      <c r="H50" s="72"/>
      <c r="I50" s="92" t="s">
        <v>74</v>
      </c>
      <c r="K50" s="23"/>
      <c r="L50" s="23"/>
    </row>
    <row r="51" spans="1:12" ht="15" customHeight="1" x14ac:dyDescent="0.25">
      <c r="A51" s="50" t="s">
        <v>246</v>
      </c>
      <c r="B51" s="79">
        <v>192</v>
      </c>
      <c r="C51" s="79">
        <v>104352</v>
      </c>
      <c r="D51" s="44" t="s">
        <v>40</v>
      </c>
      <c r="E51" s="56" t="s">
        <v>140</v>
      </c>
      <c r="F51" s="57">
        <v>40581</v>
      </c>
      <c r="G51" s="55" t="s">
        <v>22</v>
      </c>
      <c r="H51" s="22"/>
      <c r="I51" s="56" t="s">
        <v>74</v>
      </c>
    </row>
    <row r="52" spans="1:12" s="71" customFormat="1" ht="15" customHeight="1" x14ac:dyDescent="0.25">
      <c r="A52" s="76" t="s">
        <v>23</v>
      </c>
      <c r="B52" s="95">
        <v>1703</v>
      </c>
      <c r="C52" s="95">
        <v>105076</v>
      </c>
      <c r="D52" s="72" t="s">
        <v>24</v>
      </c>
      <c r="E52" s="92" t="s">
        <v>141</v>
      </c>
      <c r="F52" s="93">
        <v>37820</v>
      </c>
      <c r="G52" s="94" t="s">
        <v>22</v>
      </c>
      <c r="H52" s="72"/>
      <c r="I52" s="92" t="s">
        <v>74</v>
      </c>
      <c r="K52" s="23"/>
      <c r="L52" s="23"/>
    </row>
    <row r="53" spans="1:12" ht="15" customHeight="1" x14ac:dyDescent="0.25">
      <c r="A53" s="50" t="s">
        <v>246</v>
      </c>
      <c r="B53" s="79">
        <v>218</v>
      </c>
      <c r="C53" s="79">
        <v>104971</v>
      </c>
      <c r="D53" s="22" t="s">
        <v>20</v>
      </c>
      <c r="E53" s="56" t="s">
        <v>57</v>
      </c>
      <c r="F53" s="57">
        <v>39786</v>
      </c>
      <c r="G53" s="55" t="s">
        <v>22</v>
      </c>
      <c r="H53" s="22"/>
      <c r="I53" s="56" t="s">
        <v>74</v>
      </c>
    </row>
    <row r="54" spans="1:12" ht="15" customHeight="1" x14ac:dyDescent="0.25">
      <c r="A54" s="50" t="s">
        <v>246</v>
      </c>
      <c r="B54" s="81">
        <v>1701</v>
      </c>
      <c r="C54" s="81">
        <v>105578</v>
      </c>
      <c r="D54" s="22" t="s">
        <v>24</v>
      </c>
      <c r="E54" s="56" t="s">
        <v>58</v>
      </c>
      <c r="F54" s="57">
        <v>37901</v>
      </c>
      <c r="G54" s="55" t="s">
        <v>22</v>
      </c>
      <c r="H54" s="22"/>
      <c r="I54" s="56" t="s">
        <v>74</v>
      </c>
    </row>
    <row r="55" spans="1:12" ht="15" customHeight="1" x14ac:dyDescent="0.25">
      <c r="A55" s="50" t="s">
        <v>246</v>
      </c>
      <c r="B55" s="79">
        <v>631</v>
      </c>
      <c r="C55" s="79">
        <v>104498</v>
      </c>
      <c r="D55" s="44" t="s">
        <v>39</v>
      </c>
      <c r="E55" s="56" t="s">
        <v>142</v>
      </c>
      <c r="F55" s="57">
        <v>38989</v>
      </c>
      <c r="G55" s="55" t="s">
        <v>23</v>
      </c>
      <c r="H55" s="22"/>
      <c r="I55" s="56" t="s">
        <v>74</v>
      </c>
    </row>
    <row r="56" spans="1:12" ht="15" customHeight="1" x14ac:dyDescent="0.25">
      <c r="A56" s="50" t="s">
        <v>246</v>
      </c>
      <c r="B56" s="79">
        <v>203</v>
      </c>
      <c r="C56" s="79">
        <v>104963</v>
      </c>
      <c r="D56" s="22" t="s">
        <v>20</v>
      </c>
      <c r="E56" s="56" t="s">
        <v>59</v>
      </c>
      <c r="F56" s="57">
        <v>39625</v>
      </c>
      <c r="G56" s="55" t="s">
        <v>22</v>
      </c>
      <c r="H56" s="24"/>
      <c r="I56" s="56" t="s">
        <v>74</v>
      </c>
    </row>
    <row r="57" spans="1:12" ht="15" customHeight="1" x14ac:dyDescent="0.25">
      <c r="A57" s="50" t="s">
        <v>246</v>
      </c>
      <c r="B57" s="79">
        <v>314</v>
      </c>
      <c r="C57" s="79">
        <v>104244</v>
      </c>
      <c r="D57" s="44" t="s">
        <v>39</v>
      </c>
      <c r="E57" s="56" t="s">
        <v>60</v>
      </c>
      <c r="F57" s="57">
        <v>38959</v>
      </c>
      <c r="G57" s="55" t="s">
        <v>23</v>
      </c>
      <c r="H57" s="22"/>
      <c r="I57" s="56" t="s">
        <v>74</v>
      </c>
    </row>
    <row r="58" spans="1:12" ht="15" customHeight="1" x14ac:dyDescent="0.25">
      <c r="A58" s="50" t="s">
        <v>246</v>
      </c>
      <c r="B58" s="79">
        <v>1366</v>
      </c>
      <c r="C58" s="79">
        <v>105474</v>
      </c>
      <c r="D58" s="22" t="s">
        <v>20</v>
      </c>
      <c r="E58" s="56" t="s">
        <v>77</v>
      </c>
      <c r="F58" s="57">
        <v>39473</v>
      </c>
      <c r="G58" s="55" t="s">
        <v>23</v>
      </c>
      <c r="H58" s="22"/>
      <c r="I58" s="56" t="s">
        <v>74</v>
      </c>
    </row>
    <row r="59" spans="1:12" ht="15" customHeight="1" x14ac:dyDescent="0.25">
      <c r="A59" s="50" t="s">
        <v>246</v>
      </c>
      <c r="B59" s="79">
        <v>209</v>
      </c>
      <c r="C59" s="79">
        <v>104967</v>
      </c>
      <c r="D59" s="44" t="s">
        <v>40</v>
      </c>
      <c r="E59" s="56" t="s">
        <v>61</v>
      </c>
      <c r="F59" s="57">
        <v>40330</v>
      </c>
      <c r="G59" s="55" t="s">
        <v>22</v>
      </c>
      <c r="H59" s="22"/>
      <c r="I59" s="56" t="s">
        <v>74</v>
      </c>
    </row>
    <row r="60" spans="1:12" ht="15" customHeight="1" x14ac:dyDescent="0.25">
      <c r="A60" s="50" t="s">
        <v>246</v>
      </c>
      <c r="B60" s="79">
        <v>1329</v>
      </c>
      <c r="C60" s="79">
        <v>105411</v>
      </c>
      <c r="D60" s="44" t="s">
        <v>21</v>
      </c>
      <c r="E60" s="56" t="s">
        <v>62</v>
      </c>
      <c r="F60" s="57">
        <v>38431</v>
      </c>
      <c r="G60" s="55" t="s">
        <v>22</v>
      </c>
      <c r="H60" s="22"/>
      <c r="I60" s="56" t="s">
        <v>74</v>
      </c>
    </row>
    <row r="61" spans="1:12" ht="15" customHeight="1" x14ac:dyDescent="0.25">
      <c r="A61" s="50" t="s">
        <v>246</v>
      </c>
      <c r="B61" s="79">
        <v>5224</v>
      </c>
      <c r="C61" s="79"/>
      <c r="D61" s="44" t="s">
        <v>39</v>
      </c>
      <c r="E61" s="56" t="s">
        <v>145</v>
      </c>
      <c r="F61" s="57">
        <v>38979</v>
      </c>
      <c r="G61" s="55" t="s">
        <v>23</v>
      </c>
      <c r="H61" s="22"/>
      <c r="I61" s="56" t="s">
        <v>74</v>
      </c>
    </row>
    <row r="62" spans="1:12" s="71" customFormat="1" ht="15" customHeight="1" x14ac:dyDescent="0.25">
      <c r="A62" s="72" t="s">
        <v>23</v>
      </c>
      <c r="B62" s="84">
        <v>5226</v>
      </c>
      <c r="C62" s="84"/>
      <c r="D62" s="88" t="s">
        <v>20</v>
      </c>
      <c r="E62" s="77" t="s">
        <v>121</v>
      </c>
      <c r="F62" s="75">
        <v>39617</v>
      </c>
      <c r="G62" s="72" t="s">
        <v>23</v>
      </c>
      <c r="H62" s="90"/>
      <c r="I62" s="77" t="s">
        <v>154</v>
      </c>
      <c r="K62" s="23"/>
      <c r="L62" s="23"/>
    </row>
    <row r="63" spans="1:12" ht="15" customHeight="1" x14ac:dyDescent="0.25">
      <c r="A63" s="50" t="s">
        <v>246</v>
      </c>
      <c r="B63" s="78">
        <v>1156</v>
      </c>
      <c r="C63" s="78">
        <v>105991</v>
      </c>
      <c r="D63" s="54" t="s">
        <v>40</v>
      </c>
      <c r="E63" s="24" t="s">
        <v>119</v>
      </c>
      <c r="F63" s="49">
        <v>40259</v>
      </c>
      <c r="G63" s="22" t="s">
        <v>22</v>
      </c>
      <c r="H63" s="48"/>
      <c r="I63" s="24" t="s">
        <v>45</v>
      </c>
    </row>
    <row r="64" spans="1:12" ht="15" customHeight="1" x14ac:dyDescent="0.25">
      <c r="A64" s="50" t="s">
        <v>246</v>
      </c>
      <c r="B64" s="78">
        <v>5228</v>
      </c>
      <c r="C64" s="83"/>
      <c r="D64" s="50" t="s">
        <v>132</v>
      </c>
      <c r="E64" s="24" t="s">
        <v>133</v>
      </c>
      <c r="F64" s="51" t="s">
        <v>128</v>
      </c>
      <c r="G64" s="22" t="s">
        <v>22</v>
      </c>
      <c r="H64" s="22"/>
      <c r="I64" s="53" t="s">
        <v>45</v>
      </c>
    </row>
    <row r="65" spans="1:12" s="71" customFormat="1" ht="15" customHeight="1" x14ac:dyDescent="0.25">
      <c r="A65" s="72" t="s">
        <v>23</v>
      </c>
      <c r="B65" s="84">
        <v>1155</v>
      </c>
      <c r="C65" s="84">
        <v>105990</v>
      </c>
      <c r="D65" s="88" t="s">
        <v>21</v>
      </c>
      <c r="E65" s="77" t="s">
        <v>120</v>
      </c>
      <c r="F65" s="75">
        <v>38320</v>
      </c>
      <c r="G65" s="72" t="s">
        <v>22</v>
      </c>
      <c r="H65" s="90"/>
      <c r="I65" s="77" t="s">
        <v>45</v>
      </c>
      <c r="K65" s="23"/>
      <c r="L65" s="23"/>
    </row>
    <row r="66" spans="1:12" ht="15" customHeight="1" x14ac:dyDescent="0.25">
      <c r="A66" s="50" t="s">
        <v>246</v>
      </c>
      <c r="B66" s="78">
        <v>5230</v>
      </c>
      <c r="C66" s="78"/>
      <c r="D66" s="44" t="s">
        <v>130</v>
      </c>
      <c r="E66" s="24" t="s">
        <v>131</v>
      </c>
      <c r="F66" s="49">
        <v>38843</v>
      </c>
      <c r="G66" s="22" t="s">
        <v>22</v>
      </c>
      <c r="H66" s="22"/>
      <c r="I66" s="53" t="s">
        <v>45</v>
      </c>
    </row>
    <row r="67" spans="1:12" ht="15" customHeight="1" x14ac:dyDescent="0.25">
      <c r="A67" s="50" t="s">
        <v>246</v>
      </c>
      <c r="B67" s="78">
        <v>5231</v>
      </c>
      <c r="C67" s="81"/>
      <c r="D67" s="44" t="s">
        <v>132</v>
      </c>
      <c r="E67" s="24" t="s">
        <v>129</v>
      </c>
      <c r="F67" s="49">
        <v>32302</v>
      </c>
      <c r="G67" s="22" t="s">
        <v>22</v>
      </c>
      <c r="H67" s="44"/>
      <c r="I67" s="53" t="s">
        <v>45</v>
      </c>
      <c r="J67" s="52"/>
    </row>
    <row r="68" spans="1:12" s="71" customFormat="1" ht="15" customHeight="1" x14ac:dyDescent="0.25">
      <c r="A68" s="72" t="s">
        <v>23</v>
      </c>
      <c r="B68" s="84">
        <v>254</v>
      </c>
      <c r="C68" s="84">
        <v>104838</v>
      </c>
      <c r="D68" s="88" t="s">
        <v>39</v>
      </c>
      <c r="E68" s="77" t="s">
        <v>136</v>
      </c>
      <c r="F68" s="75">
        <v>39337</v>
      </c>
      <c r="G68" s="72" t="s">
        <v>22</v>
      </c>
      <c r="H68" s="90"/>
      <c r="I68" s="77" t="s">
        <v>45</v>
      </c>
      <c r="J68" s="96"/>
      <c r="K68" s="23"/>
      <c r="L68" s="23"/>
    </row>
    <row r="69" spans="1:12" ht="15" customHeight="1" x14ac:dyDescent="0.25">
      <c r="A69" s="50" t="s">
        <v>246</v>
      </c>
      <c r="B69" s="78">
        <v>1157</v>
      </c>
      <c r="C69" s="78">
        <v>105992</v>
      </c>
      <c r="D69" s="54" t="s">
        <v>20</v>
      </c>
      <c r="E69" s="24" t="s">
        <v>68</v>
      </c>
      <c r="F69" s="49">
        <v>39786</v>
      </c>
      <c r="G69" s="22" t="s">
        <v>22</v>
      </c>
      <c r="H69" s="48"/>
      <c r="I69" s="24" t="s">
        <v>45</v>
      </c>
      <c r="J69" s="52"/>
    </row>
    <row r="70" spans="1:12" ht="15" customHeight="1" x14ac:dyDescent="0.25">
      <c r="A70" s="50" t="s">
        <v>246</v>
      </c>
      <c r="B70" s="78">
        <v>5234</v>
      </c>
      <c r="C70" s="83"/>
      <c r="D70" s="44" t="s">
        <v>132</v>
      </c>
      <c r="E70" s="24" t="s">
        <v>158</v>
      </c>
      <c r="F70" s="51">
        <v>32082</v>
      </c>
      <c r="G70" s="22" t="s">
        <v>22</v>
      </c>
      <c r="H70" s="22"/>
      <c r="I70" s="53" t="s">
        <v>45</v>
      </c>
    </row>
    <row r="71" spans="1:12" ht="15" customHeight="1" x14ac:dyDescent="0.25">
      <c r="A71" s="50" t="s">
        <v>246</v>
      </c>
      <c r="B71" s="80">
        <v>1958</v>
      </c>
      <c r="C71" s="80">
        <v>105369</v>
      </c>
      <c r="D71" s="22" t="s">
        <v>24</v>
      </c>
      <c r="E71" s="48" t="s">
        <v>46</v>
      </c>
      <c r="F71" s="66">
        <v>37347</v>
      </c>
      <c r="G71" s="22" t="s">
        <v>22</v>
      </c>
      <c r="H71" s="44"/>
      <c r="I71" s="53" t="s">
        <v>45</v>
      </c>
    </row>
    <row r="72" spans="1:12" ht="15" customHeight="1" x14ac:dyDescent="0.25">
      <c r="A72" s="50" t="s">
        <v>246</v>
      </c>
      <c r="B72" s="78">
        <v>5237</v>
      </c>
      <c r="C72" s="81"/>
      <c r="D72" s="44" t="s">
        <v>130</v>
      </c>
      <c r="E72" s="24" t="s">
        <v>159</v>
      </c>
      <c r="F72" s="49">
        <v>36274</v>
      </c>
      <c r="G72" s="22" t="s">
        <v>22</v>
      </c>
      <c r="H72" s="44"/>
      <c r="I72" s="53" t="s">
        <v>45</v>
      </c>
    </row>
    <row r="73" spans="1:12" ht="15" customHeight="1" x14ac:dyDescent="0.25">
      <c r="A73" s="50" t="s">
        <v>246</v>
      </c>
      <c r="B73" s="78">
        <v>232</v>
      </c>
      <c r="C73" s="78">
        <v>104836</v>
      </c>
      <c r="D73" s="54" t="s">
        <v>39</v>
      </c>
      <c r="E73" s="24" t="s">
        <v>47</v>
      </c>
      <c r="F73" s="49">
        <v>39208</v>
      </c>
      <c r="G73" s="22" t="s">
        <v>22</v>
      </c>
      <c r="H73" s="48"/>
      <c r="I73" s="24" t="s">
        <v>45</v>
      </c>
    </row>
    <row r="74" spans="1:12" ht="15" customHeight="1" x14ac:dyDescent="0.25">
      <c r="A74" s="50" t="s">
        <v>246</v>
      </c>
      <c r="B74" s="78">
        <v>1158</v>
      </c>
      <c r="C74" s="78">
        <v>105993</v>
      </c>
      <c r="D74" s="54" t="s">
        <v>21</v>
      </c>
      <c r="E74" s="24" t="s">
        <v>160</v>
      </c>
      <c r="F74" s="49">
        <v>38385</v>
      </c>
      <c r="G74" s="22" t="s">
        <v>22</v>
      </c>
      <c r="H74" s="48"/>
      <c r="I74" s="24" t="s">
        <v>45</v>
      </c>
    </row>
    <row r="75" spans="1:12" ht="15" customHeight="1" x14ac:dyDescent="0.25">
      <c r="A75" s="50" t="s">
        <v>246</v>
      </c>
      <c r="B75" s="80">
        <v>1692</v>
      </c>
      <c r="C75" s="80">
        <v>105110</v>
      </c>
      <c r="D75" s="22" t="s">
        <v>24</v>
      </c>
      <c r="E75" s="48" t="s">
        <v>48</v>
      </c>
      <c r="F75" s="66">
        <v>37727</v>
      </c>
      <c r="G75" s="22" t="s">
        <v>22</v>
      </c>
      <c r="H75" s="44"/>
      <c r="I75" s="53" t="s">
        <v>45</v>
      </c>
    </row>
    <row r="76" spans="1:12" ht="15" customHeight="1" x14ac:dyDescent="0.25">
      <c r="A76" s="50" t="s">
        <v>246</v>
      </c>
      <c r="B76" s="78">
        <v>540</v>
      </c>
      <c r="C76" s="78">
        <v>105111</v>
      </c>
      <c r="D76" s="54" t="s">
        <v>21</v>
      </c>
      <c r="E76" s="24" t="s">
        <v>122</v>
      </c>
      <c r="F76" s="49">
        <v>38659</v>
      </c>
      <c r="G76" s="22" t="s">
        <v>23</v>
      </c>
      <c r="H76" s="48"/>
      <c r="I76" s="24" t="s">
        <v>45</v>
      </c>
    </row>
    <row r="77" spans="1:12" ht="15" customHeight="1" x14ac:dyDescent="0.25">
      <c r="A77" s="50" t="s">
        <v>246</v>
      </c>
      <c r="B77" s="78">
        <v>1162</v>
      </c>
      <c r="C77" s="78">
        <v>105998</v>
      </c>
      <c r="D77" s="54" t="s">
        <v>39</v>
      </c>
      <c r="E77" s="24" t="s">
        <v>71</v>
      </c>
      <c r="F77" s="49">
        <v>39273</v>
      </c>
      <c r="G77" s="22" t="s">
        <v>22</v>
      </c>
      <c r="H77" s="48"/>
      <c r="I77" s="24" t="s">
        <v>79</v>
      </c>
    </row>
    <row r="78" spans="1:12" s="71" customFormat="1" ht="15" customHeight="1" x14ac:dyDescent="0.25">
      <c r="A78" s="72" t="s">
        <v>23</v>
      </c>
      <c r="B78" s="84">
        <v>944</v>
      </c>
      <c r="C78" s="84">
        <v>105284</v>
      </c>
      <c r="D78" s="88" t="s">
        <v>20</v>
      </c>
      <c r="E78" s="77" t="s">
        <v>73</v>
      </c>
      <c r="F78" s="75">
        <v>40110</v>
      </c>
      <c r="G78" s="72" t="s">
        <v>22</v>
      </c>
      <c r="H78" s="90"/>
      <c r="I78" s="77" t="s">
        <v>79</v>
      </c>
      <c r="K78" s="23"/>
      <c r="L78" s="23"/>
    </row>
    <row r="79" spans="1:12" ht="15" customHeight="1" x14ac:dyDescent="0.25">
      <c r="A79" s="50" t="s">
        <v>246</v>
      </c>
      <c r="B79" s="78">
        <v>1181</v>
      </c>
      <c r="C79" s="78">
        <v>106034</v>
      </c>
      <c r="D79" s="54" t="s">
        <v>21</v>
      </c>
      <c r="E79" s="24" t="s">
        <v>123</v>
      </c>
      <c r="F79" s="49">
        <v>38258</v>
      </c>
      <c r="G79" s="22" t="s">
        <v>23</v>
      </c>
      <c r="H79" s="48"/>
      <c r="I79" s="24" t="s">
        <v>79</v>
      </c>
    </row>
    <row r="80" spans="1:12" ht="15" customHeight="1" x14ac:dyDescent="0.25">
      <c r="A80" s="50" t="s">
        <v>246</v>
      </c>
      <c r="B80" s="78">
        <v>1161</v>
      </c>
      <c r="C80" s="78">
        <v>105997</v>
      </c>
      <c r="D80" s="54" t="s">
        <v>20</v>
      </c>
      <c r="E80" s="24" t="s">
        <v>72</v>
      </c>
      <c r="F80" s="49">
        <v>39800</v>
      </c>
      <c r="G80" s="22" t="s">
        <v>22</v>
      </c>
      <c r="H80" s="48"/>
      <c r="I80" s="24" t="s">
        <v>79</v>
      </c>
    </row>
    <row r="81" spans="1:12" ht="15" customHeight="1" x14ac:dyDescent="0.25">
      <c r="A81" s="50" t="s">
        <v>246</v>
      </c>
      <c r="B81" s="82">
        <v>1704</v>
      </c>
      <c r="C81" s="82">
        <v>105413</v>
      </c>
      <c r="D81" s="22" t="s">
        <v>24</v>
      </c>
      <c r="E81" s="24" t="s">
        <v>161</v>
      </c>
      <c r="F81" s="69">
        <v>37802</v>
      </c>
      <c r="G81" s="22" t="s">
        <v>22</v>
      </c>
      <c r="H81" s="22"/>
      <c r="I81" s="62" t="s">
        <v>79</v>
      </c>
    </row>
    <row r="82" spans="1:12" ht="15" customHeight="1" x14ac:dyDescent="0.25">
      <c r="A82" s="50" t="s">
        <v>246</v>
      </c>
      <c r="B82" s="78">
        <v>1330</v>
      </c>
      <c r="C82" s="78">
        <v>105412</v>
      </c>
      <c r="D82" s="54" t="s">
        <v>40</v>
      </c>
      <c r="E82" s="24" t="s">
        <v>80</v>
      </c>
      <c r="F82" s="49">
        <v>40484</v>
      </c>
      <c r="G82" s="22" t="s">
        <v>22</v>
      </c>
      <c r="H82" s="48"/>
      <c r="I82" s="24" t="s">
        <v>79</v>
      </c>
    </row>
    <row r="83" spans="1:12" ht="15" customHeight="1" x14ac:dyDescent="0.25">
      <c r="A83" s="50" t="s">
        <v>246</v>
      </c>
      <c r="B83" s="78">
        <v>1232</v>
      </c>
      <c r="C83" s="78">
        <v>106120</v>
      </c>
      <c r="D83" s="54" t="s">
        <v>21</v>
      </c>
      <c r="E83" s="24" t="s">
        <v>124</v>
      </c>
      <c r="F83" s="49">
        <v>38711</v>
      </c>
      <c r="G83" s="22" t="s">
        <v>23</v>
      </c>
      <c r="H83" s="48"/>
      <c r="I83" s="24" t="s">
        <v>79</v>
      </c>
    </row>
    <row r="84" spans="1:12" s="31" customFormat="1" ht="15" customHeight="1" x14ac:dyDescent="0.25">
      <c r="A84" s="50" t="s">
        <v>246</v>
      </c>
      <c r="B84" s="78">
        <v>1163</v>
      </c>
      <c r="C84" s="78">
        <v>105999</v>
      </c>
      <c r="D84" s="54" t="s">
        <v>21</v>
      </c>
      <c r="E84" s="24" t="s">
        <v>70</v>
      </c>
      <c r="F84" s="49">
        <v>38106</v>
      </c>
      <c r="G84" s="22" t="s">
        <v>22</v>
      </c>
      <c r="H84" s="48"/>
      <c r="I84" s="24" t="s">
        <v>79</v>
      </c>
    </row>
    <row r="85" spans="1:12" s="71" customFormat="1" ht="15" customHeight="1" x14ac:dyDescent="0.25">
      <c r="A85" s="72" t="s">
        <v>23</v>
      </c>
      <c r="B85" s="84">
        <v>1164</v>
      </c>
      <c r="C85" s="84">
        <v>106000</v>
      </c>
      <c r="D85" s="88" t="s">
        <v>21</v>
      </c>
      <c r="E85" s="77" t="s">
        <v>69</v>
      </c>
      <c r="F85" s="75">
        <v>38022</v>
      </c>
      <c r="G85" s="72" t="s">
        <v>22</v>
      </c>
      <c r="H85" s="90"/>
      <c r="I85" s="77" t="s">
        <v>79</v>
      </c>
      <c r="K85" s="23"/>
      <c r="L85" s="23"/>
    </row>
    <row r="86" spans="1:12" ht="15" customHeight="1" x14ac:dyDescent="0.25">
      <c r="A86" s="50" t="s">
        <v>246</v>
      </c>
      <c r="B86" s="78">
        <v>938</v>
      </c>
      <c r="C86" s="78">
        <v>105283</v>
      </c>
      <c r="D86" s="54" t="s">
        <v>20</v>
      </c>
      <c r="E86" s="24" t="s">
        <v>125</v>
      </c>
      <c r="F86" s="49">
        <v>40117</v>
      </c>
      <c r="G86" s="22" t="s">
        <v>23</v>
      </c>
      <c r="H86" s="48"/>
      <c r="I86" s="24" t="s">
        <v>79</v>
      </c>
    </row>
    <row r="87" spans="1:12" ht="15" customHeight="1" x14ac:dyDescent="0.25">
      <c r="A87" s="50" t="s">
        <v>246</v>
      </c>
      <c r="B87" s="78">
        <v>975</v>
      </c>
      <c r="C87" s="78">
        <v>105304</v>
      </c>
      <c r="D87" s="54" t="s">
        <v>20</v>
      </c>
      <c r="E87" s="24" t="s">
        <v>155</v>
      </c>
      <c r="F87" s="49">
        <v>40135</v>
      </c>
      <c r="G87" s="22" t="s">
        <v>22</v>
      </c>
      <c r="H87" s="48"/>
      <c r="I87" s="24" t="s">
        <v>64</v>
      </c>
    </row>
    <row r="88" spans="1:12" ht="15" customHeight="1" x14ac:dyDescent="0.25">
      <c r="A88" s="50" t="s">
        <v>246</v>
      </c>
      <c r="B88" s="78">
        <v>987</v>
      </c>
      <c r="C88" s="78">
        <v>105305</v>
      </c>
      <c r="D88" s="54" t="s">
        <v>21</v>
      </c>
      <c r="E88" s="24" t="s">
        <v>157</v>
      </c>
      <c r="F88" s="49">
        <v>38342</v>
      </c>
      <c r="G88" s="22" t="s">
        <v>22</v>
      </c>
      <c r="H88" s="48"/>
      <c r="I88" s="24" t="s">
        <v>64</v>
      </c>
    </row>
    <row r="89" spans="1:12" ht="15" customHeight="1" x14ac:dyDescent="0.25">
      <c r="A89" s="50" t="s">
        <v>246</v>
      </c>
      <c r="B89" s="78">
        <v>1306</v>
      </c>
      <c r="C89" s="78">
        <v>105337</v>
      </c>
      <c r="D89" s="54" t="s">
        <v>20</v>
      </c>
      <c r="E89" s="24" t="s">
        <v>66</v>
      </c>
      <c r="F89" s="49">
        <v>40146</v>
      </c>
      <c r="G89" s="22" t="s">
        <v>23</v>
      </c>
      <c r="H89" s="48"/>
      <c r="I89" s="24" t="s">
        <v>64</v>
      </c>
    </row>
    <row r="90" spans="1:12" ht="15" customHeight="1" x14ac:dyDescent="0.25">
      <c r="A90" s="50" t="s">
        <v>246</v>
      </c>
      <c r="B90" s="78">
        <v>1305</v>
      </c>
      <c r="C90" s="78">
        <v>105336</v>
      </c>
      <c r="D90" s="54" t="s">
        <v>20</v>
      </c>
      <c r="E90" s="24" t="s">
        <v>65</v>
      </c>
      <c r="F90" s="49">
        <v>39512</v>
      </c>
      <c r="G90" s="22" t="s">
        <v>23</v>
      </c>
      <c r="H90" s="48"/>
      <c r="I90" s="24" t="s">
        <v>64</v>
      </c>
    </row>
    <row r="91" spans="1:12" ht="15" customHeight="1" x14ac:dyDescent="0.25">
      <c r="A91" s="50" t="s">
        <v>246</v>
      </c>
      <c r="B91" s="78">
        <v>988</v>
      </c>
      <c r="C91" s="78">
        <v>105306</v>
      </c>
      <c r="D91" s="54" t="s">
        <v>20</v>
      </c>
      <c r="E91" s="24" t="s">
        <v>156</v>
      </c>
      <c r="F91" s="49">
        <v>39706</v>
      </c>
      <c r="G91" s="22" t="s">
        <v>22</v>
      </c>
      <c r="H91" s="48"/>
      <c r="I91" s="24" t="s">
        <v>64</v>
      </c>
    </row>
    <row r="92" spans="1:12" s="71" customFormat="1" x14ac:dyDescent="0.25">
      <c r="A92" s="101" t="s">
        <v>23</v>
      </c>
      <c r="B92" s="97">
        <v>1352</v>
      </c>
      <c r="C92" s="97">
        <v>105448</v>
      </c>
      <c r="D92" s="98" t="s">
        <v>21</v>
      </c>
      <c r="E92" s="99" t="s">
        <v>118</v>
      </c>
      <c r="F92" s="100">
        <v>38514</v>
      </c>
      <c r="G92" s="101" t="s">
        <v>22</v>
      </c>
      <c r="H92" s="102"/>
      <c r="I92" s="99" t="s">
        <v>64</v>
      </c>
      <c r="K92" s="23"/>
      <c r="L92" s="23"/>
    </row>
    <row r="93" spans="1:12" x14ac:dyDescent="0.25">
      <c r="A93" s="50" t="s">
        <v>246</v>
      </c>
      <c r="B93" s="80">
        <v>1699</v>
      </c>
      <c r="C93" s="80">
        <v>105307</v>
      </c>
      <c r="D93" s="54" t="s">
        <v>24</v>
      </c>
      <c r="E93" s="48" t="s">
        <v>93</v>
      </c>
      <c r="F93" s="66">
        <v>37861</v>
      </c>
      <c r="G93" s="22" t="s">
        <v>22</v>
      </c>
      <c r="H93" s="44"/>
      <c r="I93" s="53" t="s">
        <v>64</v>
      </c>
    </row>
    <row r="94" spans="1:12" ht="15" customHeight="1" x14ac:dyDescent="0.25">
      <c r="A94" s="50" t="s">
        <v>246</v>
      </c>
      <c r="B94" s="78">
        <v>1613</v>
      </c>
      <c r="C94" s="78">
        <v>104347</v>
      </c>
      <c r="D94" s="54" t="s">
        <v>24</v>
      </c>
      <c r="E94" s="24" t="s">
        <v>76</v>
      </c>
      <c r="F94" s="49">
        <v>37603</v>
      </c>
      <c r="G94" s="22" t="s">
        <v>23</v>
      </c>
      <c r="H94" s="48"/>
      <c r="I94" s="24" t="s">
        <v>74</v>
      </c>
    </row>
    <row r="95" spans="1:12" ht="15" customHeight="1" x14ac:dyDescent="0.25">
      <c r="A95" s="50" t="s">
        <v>246</v>
      </c>
      <c r="B95" s="78">
        <v>1616</v>
      </c>
      <c r="C95" s="78">
        <v>104629</v>
      </c>
      <c r="D95" s="54" t="s">
        <v>24</v>
      </c>
      <c r="E95" s="24" t="s">
        <v>162</v>
      </c>
      <c r="F95" s="49">
        <v>37602</v>
      </c>
      <c r="G95" s="22" t="s">
        <v>22</v>
      </c>
      <c r="H95" s="48"/>
      <c r="I95" s="24" t="s">
        <v>74</v>
      </c>
    </row>
    <row r="96" spans="1:12" ht="15" customHeight="1" x14ac:dyDescent="0.25">
      <c r="A96" s="22" t="s">
        <v>247</v>
      </c>
      <c r="B96" s="78">
        <v>5246</v>
      </c>
      <c r="C96" s="78"/>
      <c r="D96" s="54" t="s">
        <v>21</v>
      </c>
      <c r="E96" s="24" t="s">
        <v>163</v>
      </c>
      <c r="F96" s="49">
        <v>38340</v>
      </c>
      <c r="G96" s="22" t="s">
        <v>23</v>
      </c>
      <c r="H96" s="48"/>
      <c r="I96" s="24" t="s">
        <v>84</v>
      </c>
    </row>
    <row r="97" spans="1:9" ht="15" customHeight="1" x14ac:dyDescent="0.25">
      <c r="A97" s="22" t="s">
        <v>247</v>
      </c>
      <c r="B97" s="78">
        <v>5235</v>
      </c>
      <c r="C97" s="78"/>
      <c r="D97" s="54" t="s">
        <v>24</v>
      </c>
      <c r="E97" s="24" t="s">
        <v>165</v>
      </c>
      <c r="F97" s="49">
        <v>37674</v>
      </c>
      <c r="G97" s="22" t="s">
        <v>22</v>
      </c>
      <c r="H97" s="48"/>
      <c r="I97" s="24" t="s">
        <v>79</v>
      </c>
    </row>
    <row r="98" spans="1:9" ht="15" customHeight="1" x14ac:dyDescent="0.25">
      <c r="A98" s="22" t="s">
        <v>247</v>
      </c>
      <c r="B98" s="78">
        <v>5233</v>
      </c>
      <c r="C98" s="78"/>
      <c r="D98" s="54" t="s">
        <v>24</v>
      </c>
      <c r="E98" s="24" t="s">
        <v>164</v>
      </c>
      <c r="F98" s="49">
        <v>37378</v>
      </c>
      <c r="G98" s="22" t="s">
        <v>22</v>
      </c>
      <c r="H98" s="48"/>
      <c r="I98" s="24" t="s">
        <v>166</v>
      </c>
    </row>
  </sheetData>
  <autoFilter ref="A1:L98"/>
  <sortState ref="B2:I92">
    <sortCondition descending="1" ref="I2:I92"/>
    <sortCondition ref="E2:E92"/>
  </sortState>
  <mergeCells count="5">
    <mergeCell ref="L27:L29"/>
    <mergeCell ref="L14:L16"/>
    <mergeCell ref="L10:L12"/>
    <mergeCell ref="L17:L19"/>
    <mergeCell ref="L22:L24"/>
  </mergeCells>
  <printOptions horizontalCentered="1"/>
  <pageMargins left="0.35433070866141736" right="0.15748031496062992" top="0.35433070866141736" bottom="0.15748031496062992" header="0.51181102362204722" footer="0.51181102362204722"/>
  <pageSetup paperSize="9" scale="63" firstPageNumber="0" orientation="portrait" r:id="rId1"/>
  <rowBreaks count="1" manualBreakCount="1">
    <brk id="49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E103"/>
  <sheetViews>
    <sheetView tabSelected="1" view="pageBreakPreview" zoomScaleNormal="100" zoomScaleSheetLayoutView="100" workbookViewId="0">
      <selection activeCell="B2" sqref="B2"/>
    </sheetView>
  </sheetViews>
  <sheetFormatPr defaultRowHeight="15.75" x14ac:dyDescent="0.25"/>
  <cols>
    <col min="1" max="1" width="5.28515625" style="11"/>
    <col min="2" max="2" width="7.7109375" style="38"/>
    <col min="3" max="3" width="7.7109375" style="11"/>
    <col min="4" max="4" width="8.42578125" style="11" bestFit="1" customWidth="1"/>
    <col min="5" max="5" width="32.42578125" style="11" customWidth="1"/>
    <col min="6" max="6" width="8.140625" style="11" bestFit="1" customWidth="1"/>
    <col min="7" max="7" width="29.42578125" style="11" bestFit="1" customWidth="1"/>
    <col min="8" max="8" width="8.5703125" style="11" bestFit="1" customWidth="1"/>
    <col min="9" max="9" width="7.85546875" style="5" bestFit="1" customWidth="1"/>
    <col min="10" max="1019" width="9" style="11"/>
    <col min="1020" max="16384" width="9.140625" style="19"/>
  </cols>
  <sheetData>
    <row r="1" spans="1:9" ht="18" customHeight="1" x14ac:dyDescent="0.25">
      <c r="A1" s="17" t="s">
        <v>90</v>
      </c>
      <c r="B1" s="41"/>
      <c r="C1" s="18"/>
      <c r="D1" s="18"/>
      <c r="E1" s="17"/>
      <c r="F1" s="6"/>
      <c r="G1" s="6"/>
      <c r="H1" s="6"/>
      <c r="I1" s="7"/>
    </row>
    <row r="2" spans="1:9" ht="18" customHeight="1" x14ac:dyDescent="0.25">
      <c r="A2" s="17" t="s">
        <v>91</v>
      </c>
      <c r="B2" s="41"/>
      <c r="C2" s="18"/>
      <c r="D2" s="18"/>
      <c r="E2" s="17"/>
      <c r="F2" s="6"/>
      <c r="G2" s="6"/>
      <c r="H2" s="6"/>
      <c r="I2" s="8"/>
    </row>
    <row r="3" spans="1:9" ht="11.25" customHeight="1" x14ac:dyDescent="0.25">
      <c r="A3" s="7"/>
      <c r="B3" s="35"/>
      <c r="C3" s="7"/>
      <c r="D3" s="7"/>
      <c r="E3" s="7"/>
      <c r="F3" s="12"/>
      <c r="I3" s="7"/>
    </row>
    <row r="4" spans="1:9" ht="18" customHeight="1" x14ac:dyDescent="0.25">
      <c r="A4" s="40" t="s">
        <v>8</v>
      </c>
      <c r="B4" s="40"/>
      <c r="C4" s="40"/>
      <c r="D4" s="40"/>
      <c r="E4" s="40"/>
      <c r="F4" s="40"/>
      <c r="G4" s="40"/>
      <c r="H4" s="40"/>
      <c r="I4" s="40"/>
    </row>
    <row r="5" spans="1:9" ht="18" customHeight="1" x14ac:dyDescent="0.25">
      <c r="A5" s="9" t="s">
        <v>9</v>
      </c>
      <c r="B5" s="36" t="s">
        <v>10</v>
      </c>
      <c r="C5" s="9" t="s">
        <v>1</v>
      </c>
      <c r="D5" s="9" t="s">
        <v>2</v>
      </c>
      <c r="E5" s="9" t="s">
        <v>3</v>
      </c>
      <c r="F5" s="9" t="s">
        <v>5</v>
      </c>
      <c r="G5" s="9" t="s">
        <v>7</v>
      </c>
      <c r="H5" s="9" t="s">
        <v>88</v>
      </c>
      <c r="I5" s="9" t="s">
        <v>11</v>
      </c>
    </row>
    <row r="6" spans="1:9" ht="18" customHeight="1" x14ac:dyDescent="0.25">
      <c r="A6" s="3">
        <v>1</v>
      </c>
      <c r="B6" s="1">
        <v>192</v>
      </c>
      <c r="C6" s="3">
        <f>IFERROR((VLOOKUP(B6,INSCRITOS!B:C,2,0)),"")</f>
        <v>104352</v>
      </c>
      <c r="D6" s="3" t="str">
        <f>IFERROR((VLOOKUP(B6,INSCRITOS!B:D,3,0)),"")</f>
        <v>BEN</v>
      </c>
      <c r="E6" s="10" t="str">
        <f>IFERROR((VLOOKUP(B6,INSCRITOS!B:E,4,0)),"")</f>
        <v>João Águeda Mestre</v>
      </c>
      <c r="F6" s="3" t="str">
        <f>IFERROR((VLOOKUP(B6,INSCRITOS!B:G,6,0)),"")</f>
        <v>M</v>
      </c>
      <c r="G6" s="10" t="str">
        <f>IFERROR((VLOOKUP(B6,INSCRITOS!B:I,8,0)),"")</f>
        <v>Lusitano / Frusoal</v>
      </c>
      <c r="H6" s="104" t="s">
        <v>167</v>
      </c>
      <c r="I6" s="4">
        <v>100</v>
      </c>
    </row>
    <row r="7" spans="1:9" ht="18" customHeight="1" x14ac:dyDescent="0.25">
      <c r="A7" s="3">
        <v>2</v>
      </c>
      <c r="B7" s="1">
        <v>1173</v>
      </c>
      <c r="C7" s="3">
        <f>IFERROR((VLOOKUP(B7,INSCRITOS!B:C,2,0)),"")</f>
        <v>106022</v>
      </c>
      <c r="D7" s="3" t="str">
        <f>IFERROR((VLOOKUP(B7,INSCRITOS!B:D,3,0)),"")</f>
        <v>BEN</v>
      </c>
      <c r="E7" s="10" t="str">
        <f>IFERROR((VLOOKUP(B7,INSCRITOS!B:E,4,0)),"")</f>
        <v>Eric Sérgio Sapun</v>
      </c>
      <c r="F7" s="3" t="str">
        <f>IFERROR((VLOOKUP(B7,INSCRITOS!B:G,6,0)),"")</f>
        <v>M</v>
      </c>
      <c r="G7" s="10" t="str">
        <f>IFERROR((VLOOKUP(B7,INSCRITOS!B:I,8,0)),"")</f>
        <v>Fc Ferreiras</v>
      </c>
      <c r="H7" s="104" t="s">
        <v>168</v>
      </c>
      <c r="I7" s="4">
        <v>99</v>
      </c>
    </row>
    <row r="8" spans="1:9" ht="18" customHeight="1" x14ac:dyDescent="0.25">
      <c r="A8" s="3">
        <v>3</v>
      </c>
      <c r="B8" s="1">
        <v>209</v>
      </c>
      <c r="C8" s="3">
        <f>IFERROR((VLOOKUP(B8,INSCRITOS!B:C,2,0)),"")</f>
        <v>104967</v>
      </c>
      <c r="D8" s="3" t="str">
        <f>IFERROR((VLOOKUP(B8,INSCRITOS!B:D,3,0)),"")</f>
        <v>BEN</v>
      </c>
      <c r="E8" s="10" t="str">
        <f>IFERROR((VLOOKUP(B8,INSCRITOS!B:E,4,0)),"")</f>
        <v>Simão Viegas</v>
      </c>
      <c r="F8" s="3" t="str">
        <f>IFERROR((VLOOKUP(B8,INSCRITOS!B:G,6,0)),"")</f>
        <v>M</v>
      </c>
      <c r="G8" s="10" t="str">
        <f>IFERROR((VLOOKUP(B8,INSCRITOS!B:I,8,0)),"")</f>
        <v>Lusitano / Frusoal</v>
      </c>
      <c r="H8" s="104" t="s">
        <v>169</v>
      </c>
      <c r="I8" s="4">
        <v>98</v>
      </c>
    </row>
    <row r="9" spans="1:9" ht="18" customHeight="1" x14ac:dyDescent="0.25">
      <c r="A9" s="3">
        <v>4</v>
      </c>
      <c r="B9" s="1">
        <v>1151</v>
      </c>
      <c r="C9" s="3">
        <f>IFERROR((VLOOKUP(B9,INSCRITOS!B:C,2,0)),"")</f>
        <v>105985</v>
      </c>
      <c r="D9" s="3" t="str">
        <f>IFERROR((VLOOKUP(B9,INSCRITOS!B:D,3,0)),"")</f>
        <v>BEN</v>
      </c>
      <c r="E9" s="10" t="str">
        <f>IFERROR((VLOOKUP(B9,INSCRITOS!B:E,4,0)),"")</f>
        <v>Gonçalo Batista Guerreiro</v>
      </c>
      <c r="F9" s="3" t="str">
        <f>IFERROR((VLOOKUP(B9,INSCRITOS!B:G,6,0)),"")</f>
        <v>M</v>
      </c>
      <c r="G9" s="10" t="str">
        <f>IFERROR((VLOOKUP(B9,INSCRITOS!B:I,8,0)),"")</f>
        <v>Fc Ferreiras</v>
      </c>
      <c r="H9" s="104" t="s">
        <v>174</v>
      </c>
      <c r="I9" s="4">
        <v>97</v>
      </c>
    </row>
    <row r="10" spans="1:9" ht="18" customHeight="1" x14ac:dyDescent="0.25">
      <c r="A10" s="3">
        <v>5</v>
      </c>
      <c r="B10" s="1">
        <v>1330</v>
      </c>
      <c r="C10" s="3">
        <f>IFERROR((VLOOKUP(B10,INSCRITOS!B:C,2,0)),"")</f>
        <v>105412</v>
      </c>
      <c r="D10" s="3" t="str">
        <f>IFERROR((VLOOKUP(B10,INSCRITOS!B:D,3,0)),"")</f>
        <v>BEN</v>
      </c>
      <c r="E10" s="10" t="str">
        <f>IFERROR((VLOOKUP(B10,INSCRITOS!B:E,4,0)),"")</f>
        <v>Lourenço Pita Neves</v>
      </c>
      <c r="F10" s="3" t="str">
        <f>IFERROR((VLOOKUP(B10,INSCRITOS!B:G,6,0)),"")</f>
        <v>M</v>
      </c>
      <c r="G10" s="10" t="str">
        <f>IFERROR((VLOOKUP(B10,INSCRITOS!B:I,8,0)),"")</f>
        <v>PORTINADO</v>
      </c>
      <c r="H10" s="104" t="s">
        <v>175</v>
      </c>
      <c r="I10" s="4">
        <v>96</v>
      </c>
    </row>
    <row r="11" spans="1:9" ht="18" customHeight="1" x14ac:dyDescent="0.25">
      <c r="A11" s="3">
        <v>6</v>
      </c>
      <c r="B11" s="1">
        <v>1137</v>
      </c>
      <c r="C11" s="3">
        <f>IFERROR((VLOOKUP(B11,INSCRITOS!B:C,2,0)),"")</f>
        <v>105970</v>
      </c>
      <c r="D11" s="3" t="str">
        <f>IFERROR((VLOOKUP(B11,INSCRITOS!B:D,3,0)),"")</f>
        <v>BEN</v>
      </c>
      <c r="E11" s="10" t="str">
        <f>IFERROR((VLOOKUP(B11,INSCRITOS!B:E,4,0)),"")</f>
        <v>Henrique de Sousa Barros</v>
      </c>
      <c r="F11" s="3" t="str">
        <f>IFERROR((VLOOKUP(B11,INSCRITOS!B:G,6,0)),"")</f>
        <v>M</v>
      </c>
      <c r="G11" s="10" t="str">
        <f>IFERROR((VLOOKUP(B11,INSCRITOS!B:I,8,0)),"")</f>
        <v>CCD / INTERMARCHÉ LAGOS</v>
      </c>
      <c r="H11" s="104" t="s">
        <v>170</v>
      </c>
      <c r="I11" s="4">
        <v>95</v>
      </c>
    </row>
    <row r="12" spans="1:9" ht="18" customHeight="1" x14ac:dyDescent="0.25">
      <c r="A12" s="3">
        <v>7</v>
      </c>
      <c r="B12" s="1">
        <v>1152</v>
      </c>
      <c r="C12" s="3">
        <f>IFERROR((VLOOKUP(B12,INSCRITOS!B:C,2,0)),"")</f>
        <v>105987</v>
      </c>
      <c r="D12" s="3" t="str">
        <f>IFERROR((VLOOKUP(B12,INSCRITOS!B:D,3,0)),"")</f>
        <v>BEN</v>
      </c>
      <c r="E12" s="10" t="str">
        <f>IFERROR((VLOOKUP(B12,INSCRITOS!B:E,4,0)),"")</f>
        <v>Hugo Rijo Arvela</v>
      </c>
      <c r="F12" s="3" t="str">
        <f>IFERROR((VLOOKUP(B12,INSCRITOS!B:G,6,0)),"")</f>
        <v>M</v>
      </c>
      <c r="G12" s="10" t="str">
        <f>IFERROR((VLOOKUP(B12,INSCRITOS!B:I,8,0)),"")</f>
        <v>Fc Ferreiras</v>
      </c>
      <c r="H12" s="104" t="s">
        <v>171</v>
      </c>
      <c r="I12" s="4">
        <v>94</v>
      </c>
    </row>
    <row r="13" spans="1:9" ht="18" customHeight="1" x14ac:dyDescent="0.25">
      <c r="A13" s="3">
        <v>8</v>
      </c>
      <c r="B13" s="1">
        <v>214</v>
      </c>
      <c r="C13" s="3">
        <f>IFERROR((VLOOKUP(B13,INSCRITOS!B:C,2,0)),"")</f>
        <v>104970</v>
      </c>
      <c r="D13" s="3" t="str">
        <f>IFERROR((VLOOKUP(B13,INSCRITOS!B:D,3,0)),"")</f>
        <v>BEN</v>
      </c>
      <c r="E13" s="10" t="str">
        <f>IFERROR((VLOOKUP(B13,INSCRITOS!B:E,4,0)),"")</f>
        <v>David Simonet</v>
      </c>
      <c r="F13" s="3" t="str">
        <f>IFERROR((VLOOKUP(B13,INSCRITOS!B:G,6,0)),"")</f>
        <v>M</v>
      </c>
      <c r="G13" s="10" t="str">
        <f>IFERROR((VLOOKUP(B13,INSCRITOS!B:I,8,0)),"")</f>
        <v>Lusitano / Frusoal</v>
      </c>
      <c r="H13" s="104" t="s">
        <v>176</v>
      </c>
      <c r="I13" s="4">
        <v>93</v>
      </c>
    </row>
    <row r="14" spans="1:9" ht="18" customHeight="1" x14ac:dyDescent="0.25">
      <c r="A14" s="3">
        <v>9</v>
      </c>
      <c r="B14" s="1">
        <v>1156</v>
      </c>
      <c r="C14" s="3">
        <f>IFERROR((VLOOKUP(B14,INSCRITOS!B:C,2,0)),"")</f>
        <v>105991</v>
      </c>
      <c r="D14" s="3" t="str">
        <f>IFERROR((VLOOKUP(B14,INSCRITOS!B:D,3,0)),"")</f>
        <v>BEN</v>
      </c>
      <c r="E14" s="10" t="str">
        <f>IFERROR((VLOOKUP(B14,INSCRITOS!B:E,4,0)),"")</f>
        <v>Afonso Ferreira Almeida</v>
      </c>
      <c r="F14" s="3" t="str">
        <f>IFERROR((VLOOKUP(B14,INSCRITOS!B:G,6,0)),"")</f>
        <v>M</v>
      </c>
      <c r="G14" s="10" t="str">
        <f>IFERROR((VLOOKUP(B14,INSCRITOS!B:I,8,0)),"")</f>
        <v>O2 Triatlo - S´look</v>
      </c>
      <c r="H14" s="104" t="s">
        <v>172</v>
      </c>
      <c r="I14" s="4">
        <v>92</v>
      </c>
    </row>
    <row r="15" spans="1:9" ht="18" customHeight="1" x14ac:dyDescent="0.25">
      <c r="A15" s="3">
        <v>10</v>
      </c>
      <c r="B15" s="1">
        <v>1076</v>
      </c>
      <c r="C15" s="3">
        <f>IFERROR((VLOOKUP(B15,INSCRITOS!B:C,2,0)),"")</f>
        <v>105844</v>
      </c>
      <c r="D15" s="3" t="str">
        <f>IFERROR((VLOOKUP(B15,INSCRITOS!B:D,3,0)),"")</f>
        <v>BEN</v>
      </c>
      <c r="E15" s="10" t="str">
        <f>IFERROR((VLOOKUP(B15,INSCRITOS!B:E,4,0)),"")</f>
        <v>Santiago Almeida</v>
      </c>
      <c r="F15" s="3" t="str">
        <f>IFERROR((VLOOKUP(B15,INSCRITOS!B:G,6,0)),"")</f>
        <v>M</v>
      </c>
      <c r="G15" s="10" t="str">
        <f>IFERROR((VLOOKUP(B15,INSCRITOS!B:I,8,0)),"")</f>
        <v>Bike Clube S. Brás</v>
      </c>
      <c r="H15" s="104" t="s">
        <v>173</v>
      </c>
      <c r="I15" s="4">
        <v>91</v>
      </c>
    </row>
    <row r="16" spans="1:9" ht="18" customHeight="1" x14ac:dyDescent="0.25">
      <c r="A16" s="5"/>
      <c r="C16" s="5"/>
      <c r="D16" s="5"/>
      <c r="F16" s="5"/>
    </row>
    <row r="17" spans="1:1019" ht="18" customHeight="1" x14ac:dyDescent="0.25">
      <c r="A17" s="40" t="s">
        <v>12</v>
      </c>
      <c r="B17" s="40"/>
      <c r="C17" s="40"/>
      <c r="D17" s="40"/>
      <c r="E17" s="40"/>
      <c r="F17" s="40"/>
      <c r="G17" s="40"/>
      <c r="H17" s="40"/>
      <c r="I17" s="40"/>
    </row>
    <row r="18" spans="1:1019" ht="18" customHeight="1" x14ac:dyDescent="0.25">
      <c r="A18" s="9" t="s">
        <v>9</v>
      </c>
      <c r="B18" s="36" t="s">
        <v>10</v>
      </c>
      <c r="C18" s="9" t="s">
        <v>1</v>
      </c>
      <c r="D18" s="9" t="s">
        <v>2</v>
      </c>
      <c r="E18" s="9" t="s">
        <v>3</v>
      </c>
      <c r="F18" s="9" t="s">
        <v>5</v>
      </c>
      <c r="G18" s="9" t="s">
        <v>7</v>
      </c>
      <c r="H18" s="9" t="s">
        <v>88</v>
      </c>
      <c r="I18" s="9" t="s">
        <v>11</v>
      </c>
    </row>
    <row r="19" spans="1:1019" s="21" customFormat="1" ht="18" customHeight="1" x14ac:dyDescent="0.25">
      <c r="A19" s="13">
        <v>1</v>
      </c>
      <c r="B19" s="1">
        <v>1148</v>
      </c>
      <c r="C19" s="3">
        <f>IFERROR((VLOOKUP(B19,INSCRITOS!B:C,2,0)),"")</f>
        <v>105982</v>
      </c>
      <c r="D19" s="3" t="str">
        <f>IFERROR((VLOOKUP(B19,INSCRITOS!B:D,3,0)),"")</f>
        <v>BEN</v>
      </c>
      <c r="E19" s="10" t="str">
        <f>IFERROR((VLOOKUP(B19,INSCRITOS!B:E,4,0)),"")</f>
        <v>Violeta Cristóvão de Sousa</v>
      </c>
      <c r="F19" s="3" t="str">
        <f>IFERROR((VLOOKUP(B19,INSCRITOS!B:G,6,0)),"")</f>
        <v>F</v>
      </c>
      <c r="G19" s="10" t="str">
        <f>IFERROR((VLOOKUP(B19,INSCRITOS!B:I,8,0)),"")</f>
        <v>Fc Ferreiras</v>
      </c>
      <c r="H19" s="104" t="s">
        <v>177</v>
      </c>
      <c r="I19" s="4">
        <v>100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</row>
    <row r="20" spans="1:1019" s="21" customFormat="1" ht="18" customHeight="1" x14ac:dyDescent="0.25">
      <c r="A20" s="13">
        <v>2</v>
      </c>
      <c r="B20" s="1">
        <v>771</v>
      </c>
      <c r="C20" s="3">
        <f>IFERROR((VLOOKUP(B20,INSCRITOS!B:C,2,0)),"")</f>
        <v>105219</v>
      </c>
      <c r="D20" s="3" t="str">
        <f>IFERROR((VLOOKUP(B20,INSCRITOS!B:D,3,0)),"")</f>
        <v>BEN</v>
      </c>
      <c r="E20" s="10" t="str">
        <f>IFERROR((VLOOKUP(B20,INSCRITOS!B:E,4,0)),"")</f>
        <v>Rita Pinto Ferraz</v>
      </c>
      <c r="F20" s="3" t="str">
        <f>IFERROR((VLOOKUP(B20,INSCRITOS!B:G,6,0)),"")</f>
        <v>F</v>
      </c>
      <c r="G20" s="10" t="str">
        <f>IFERROR((VLOOKUP(B20,INSCRITOS!B:I,8,0)),"")</f>
        <v>Centro de Ciclismo de Portimão</v>
      </c>
      <c r="H20" s="104" t="s">
        <v>178</v>
      </c>
      <c r="I20" s="4">
        <v>99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</row>
    <row r="21" spans="1:1019" s="21" customFormat="1" ht="18" customHeight="1" x14ac:dyDescent="0.25">
      <c r="A21" s="59"/>
      <c r="B21" s="60"/>
      <c r="C21" s="5"/>
      <c r="D21" s="5"/>
      <c r="E21" s="11"/>
      <c r="F21" s="5"/>
      <c r="G21" s="11"/>
      <c r="H21" s="61"/>
      <c r="I21" s="34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  <c r="ALX21" s="16"/>
      <c r="ALY21" s="16"/>
      <c r="ALZ21" s="16"/>
      <c r="AMA21" s="16"/>
      <c r="AMB21" s="16"/>
      <c r="AMC21" s="16"/>
      <c r="AMD21" s="16"/>
      <c r="AME21" s="16"/>
    </row>
    <row r="22" spans="1:1019" ht="18" customHeight="1" x14ac:dyDescent="0.25">
      <c r="A22" s="5"/>
      <c r="C22" s="5"/>
      <c r="D22" s="5"/>
      <c r="F22" s="5"/>
    </row>
    <row r="23" spans="1:1019" ht="18" customHeight="1" x14ac:dyDescent="0.25">
      <c r="A23" s="40" t="s">
        <v>13</v>
      </c>
      <c r="B23" s="40"/>
      <c r="C23" s="40"/>
      <c r="D23" s="40"/>
      <c r="E23" s="40"/>
      <c r="F23" s="40"/>
      <c r="G23" s="40"/>
      <c r="H23" s="40"/>
      <c r="I23" s="40"/>
    </row>
    <row r="24" spans="1:1019" ht="18" customHeight="1" x14ac:dyDescent="0.25">
      <c r="A24" s="9" t="s">
        <v>9</v>
      </c>
      <c r="B24" s="36" t="s">
        <v>10</v>
      </c>
      <c r="C24" s="9" t="s">
        <v>1</v>
      </c>
      <c r="D24" s="9" t="s">
        <v>2</v>
      </c>
      <c r="E24" s="9" t="s">
        <v>3</v>
      </c>
      <c r="F24" s="9" t="s">
        <v>5</v>
      </c>
      <c r="G24" s="9" t="s">
        <v>7</v>
      </c>
      <c r="H24" s="9" t="s">
        <v>88</v>
      </c>
      <c r="I24" s="9" t="s">
        <v>11</v>
      </c>
    </row>
    <row r="25" spans="1:1019" ht="18" customHeight="1" x14ac:dyDescent="0.25">
      <c r="A25" s="3">
        <v>1</v>
      </c>
      <c r="B25" s="22">
        <v>1161</v>
      </c>
      <c r="C25" s="3">
        <f>IFERROR((VLOOKUP(B25,INSCRITOS!B:C,2,0)),"")</f>
        <v>105997</v>
      </c>
      <c r="D25" s="3" t="str">
        <f>IFERROR((VLOOKUP(B25,INSCRITOS!B:D,3,0)),"")</f>
        <v>INF</v>
      </c>
      <c r="E25" s="10" t="str">
        <f>IFERROR((VLOOKUP(B25,INSCRITOS!B:E,4,0)),"")</f>
        <v>Gonçalo Alemão</v>
      </c>
      <c r="F25" s="3" t="str">
        <f>IFERROR((VLOOKUP(B25,INSCRITOS!B:G,6,0)),"")</f>
        <v>M</v>
      </c>
      <c r="G25" s="10" t="str">
        <f>IFERROR((VLOOKUP(B25,INSCRITOS!B:I,8,0)),"")</f>
        <v>PORTINADO</v>
      </c>
      <c r="H25" s="104" t="s">
        <v>187</v>
      </c>
      <c r="I25" s="4">
        <v>100</v>
      </c>
    </row>
    <row r="26" spans="1:1019" ht="18" customHeight="1" x14ac:dyDescent="0.25">
      <c r="A26" s="3">
        <v>2</v>
      </c>
      <c r="B26" s="22">
        <v>481</v>
      </c>
      <c r="C26" s="3">
        <f>IFERROR((VLOOKUP(B26,INSCRITOS!B:C,2,0)),"")</f>
        <v>104350</v>
      </c>
      <c r="D26" s="3" t="str">
        <f>IFERROR((VLOOKUP(B26,INSCRITOS!B:D,3,0)),"")</f>
        <v>INF</v>
      </c>
      <c r="E26" s="10" t="str">
        <f>IFERROR((VLOOKUP(B26,INSCRITOS!B:E,4,0)),"")</f>
        <v>Gabriel Miravent</v>
      </c>
      <c r="F26" s="3" t="str">
        <f>IFERROR((VLOOKUP(B26,INSCRITOS!B:G,6,0)),"")</f>
        <v>M</v>
      </c>
      <c r="G26" s="10" t="str">
        <f>IFERROR((VLOOKUP(B26,INSCRITOS!B:I,8,0)),"")</f>
        <v>Lusitano / Frusoal</v>
      </c>
      <c r="H26" s="104" t="s">
        <v>189</v>
      </c>
      <c r="I26" s="4">
        <v>99</v>
      </c>
    </row>
    <row r="27" spans="1:1019" ht="18" customHeight="1" x14ac:dyDescent="0.25">
      <c r="A27" s="3">
        <v>3</v>
      </c>
      <c r="B27" s="22">
        <v>1134</v>
      </c>
      <c r="C27" s="3">
        <f>IFERROR((VLOOKUP(B27,INSCRITOS!B:C,2,0)),"")</f>
        <v>105967</v>
      </c>
      <c r="D27" s="3" t="str">
        <f>IFERROR((VLOOKUP(B27,INSCRITOS!B:D,3,0)),"")</f>
        <v>INF</v>
      </c>
      <c r="E27" s="10" t="str">
        <f>IFERROR((VLOOKUP(B27,INSCRITOS!B:E,4,0)),"")</f>
        <v>João Manuel Soares Barreto</v>
      </c>
      <c r="F27" s="3" t="str">
        <f>IFERROR((VLOOKUP(B27,INSCRITOS!B:G,6,0)),"")</f>
        <v>M</v>
      </c>
      <c r="G27" s="10" t="str">
        <f>IFERROR((VLOOKUP(B27,INSCRITOS!B:I,8,0)),"")</f>
        <v>CCD / INTERMARCHÉ LAGOS</v>
      </c>
      <c r="H27" s="104" t="s">
        <v>188</v>
      </c>
      <c r="I27" s="4">
        <v>98</v>
      </c>
    </row>
    <row r="28" spans="1:1019" ht="18" customHeight="1" x14ac:dyDescent="0.25">
      <c r="A28" s="3">
        <v>4</v>
      </c>
      <c r="B28" s="22">
        <v>988</v>
      </c>
      <c r="C28" s="3">
        <f>IFERROR((VLOOKUP(B28,INSCRITOS!B:C,2,0)),"")</f>
        <v>105306</v>
      </c>
      <c r="D28" s="3" t="str">
        <f>IFERROR((VLOOKUP(B28,INSCRITOS!B:D,3,0)),"")</f>
        <v>INF</v>
      </c>
      <c r="E28" s="10" t="str">
        <f>IFERROR((VLOOKUP(B28,INSCRITOS!B:E,4,0)),"")</f>
        <v>Martim Diogo</v>
      </c>
      <c r="F28" s="3" t="str">
        <f>IFERROR((VLOOKUP(B28,INSCRITOS!B:G,6,0)),"")</f>
        <v>M</v>
      </c>
      <c r="G28" s="10" t="str">
        <f>IFERROR((VLOOKUP(B28,INSCRITOS!B:I,8,0)),"")</f>
        <v>Triatlo de Faro</v>
      </c>
      <c r="H28" s="104" t="s">
        <v>190</v>
      </c>
      <c r="I28" s="4">
        <v>97</v>
      </c>
    </row>
    <row r="29" spans="1:1019" ht="18" customHeight="1" x14ac:dyDescent="0.25">
      <c r="A29" s="3">
        <v>5</v>
      </c>
      <c r="B29" s="22">
        <v>5222</v>
      </c>
      <c r="C29" s="3">
        <f>IFERROR((VLOOKUP(B29,INSCRITOS!B:C,2,0)),"")</f>
        <v>0</v>
      </c>
      <c r="D29" s="3" t="str">
        <f>IFERROR((VLOOKUP(B29,INSCRITOS!B:D,3,0)),"")</f>
        <v>INF</v>
      </c>
      <c r="E29" s="10" t="str">
        <f>IFERROR((VLOOKUP(B29,INSCRITOS!B:E,4,0)),"")</f>
        <v>Guilherme Sameiro Ferreira</v>
      </c>
      <c r="F29" s="3" t="str">
        <f>IFERROR((VLOOKUP(B29,INSCRITOS!B:G,6,0)),"")</f>
        <v>M</v>
      </c>
      <c r="G29" s="10" t="str">
        <f>IFERROR((VLOOKUP(B29,INSCRITOS!B:I,8,0)),"")</f>
        <v>Fc Ferreiras</v>
      </c>
      <c r="H29" s="104" t="s">
        <v>191</v>
      </c>
      <c r="I29" s="4">
        <v>96</v>
      </c>
    </row>
    <row r="30" spans="1:1019" ht="18" customHeight="1" x14ac:dyDescent="0.25">
      <c r="A30" s="3">
        <v>6</v>
      </c>
      <c r="B30" s="22">
        <v>218</v>
      </c>
      <c r="C30" s="3">
        <f>IFERROR((VLOOKUP(B30,INSCRITOS!B:C,2,0)),"")</f>
        <v>104971</v>
      </c>
      <c r="D30" s="3" t="str">
        <f>IFERROR((VLOOKUP(B30,INSCRITOS!B:D,3,0)),"")</f>
        <v>INF</v>
      </c>
      <c r="E30" s="10" t="str">
        <f>IFERROR((VLOOKUP(B30,INSCRITOS!B:E,4,0)),"")</f>
        <v>João Nuno Martins</v>
      </c>
      <c r="F30" s="3" t="str">
        <f>IFERROR((VLOOKUP(B30,INSCRITOS!B:G,6,0)),"")</f>
        <v>M</v>
      </c>
      <c r="G30" s="10" t="str">
        <f>IFERROR((VLOOKUP(B30,INSCRITOS!B:I,8,0)),"")</f>
        <v>Lusitano / Frusoal</v>
      </c>
      <c r="H30" s="104" t="s">
        <v>192</v>
      </c>
      <c r="I30" s="4">
        <v>95</v>
      </c>
    </row>
    <row r="31" spans="1:1019" ht="18" customHeight="1" x14ac:dyDescent="0.25">
      <c r="A31" s="3">
        <v>7</v>
      </c>
      <c r="B31" s="22">
        <v>557</v>
      </c>
      <c r="C31" s="3">
        <f>IFERROR((VLOOKUP(B31,INSCRITOS!B:C,2,0)),"")</f>
        <v>105114</v>
      </c>
      <c r="D31" s="3" t="str">
        <f>IFERROR((VLOOKUP(B31,INSCRITOS!B:D,3,0)),"")</f>
        <v>INF</v>
      </c>
      <c r="E31" s="10" t="str">
        <f>IFERROR((VLOOKUP(B31,INSCRITOS!B:E,4,0)),"")</f>
        <v>Andriy Fedorov</v>
      </c>
      <c r="F31" s="3" t="str">
        <f>IFERROR((VLOOKUP(B31,INSCRITOS!B:G,6,0)),"")</f>
        <v>M</v>
      </c>
      <c r="G31" s="10" t="str">
        <f>IFERROR((VLOOKUP(B31,INSCRITOS!B:I,8,0)),"")</f>
        <v>Fc Ferreiras</v>
      </c>
      <c r="H31" s="104" t="s">
        <v>193</v>
      </c>
      <c r="I31" s="4">
        <v>94</v>
      </c>
    </row>
    <row r="32" spans="1:1019" ht="18" customHeight="1" x14ac:dyDescent="0.25">
      <c r="A32" s="3">
        <v>8</v>
      </c>
      <c r="B32" s="22">
        <v>975</v>
      </c>
      <c r="C32" s="3">
        <f>IFERROR((VLOOKUP(B32,INSCRITOS!B:C,2,0)),"")</f>
        <v>105304</v>
      </c>
      <c r="D32" s="3" t="str">
        <f>IFERROR((VLOOKUP(B32,INSCRITOS!B:D,3,0)),"")</f>
        <v>INF</v>
      </c>
      <c r="E32" s="10" t="str">
        <f>IFERROR((VLOOKUP(B32,INSCRITOS!B:E,4,0)),"")</f>
        <v>Francisco Diogo</v>
      </c>
      <c r="F32" s="3" t="str">
        <f>IFERROR((VLOOKUP(B32,INSCRITOS!B:G,6,0)),"")</f>
        <v>M</v>
      </c>
      <c r="G32" s="10" t="str">
        <f>IFERROR((VLOOKUP(B32,INSCRITOS!B:I,8,0)),"")</f>
        <v>Triatlo de Faro</v>
      </c>
      <c r="H32" s="104" t="s">
        <v>194</v>
      </c>
      <c r="I32" s="4">
        <v>93</v>
      </c>
    </row>
    <row r="33" spans="1:1019" ht="18" customHeight="1" x14ac:dyDescent="0.25">
      <c r="A33" s="3">
        <v>9</v>
      </c>
      <c r="B33" s="22">
        <v>203</v>
      </c>
      <c r="C33" s="3">
        <f>IFERROR((VLOOKUP(B33,INSCRITOS!B:C,2,0)),"")</f>
        <v>104963</v>
      </c>
      <c r="D33" s="3" t="str">
        <f>IFERROR((VLOOKUP(B33,INSCRITOS!B:D,3,0)),"")</f>
        <v>INF</v>
      </c>
      <c r="E33" s="10" t="str">
        <f>IFERROR((VLOOKUP(B33,INSCRITOS!B:E,4,0)),"")</f>
        <v>Martim Viegas</v>
      </c>
      <c r="F33" s="3" t="str">
        <f>IFERROR((VLOOKUP(B33,INSCRITOS!B:G,6,0)),"")</f>
        <v>M</v>
      </c>
      <c r="G33" s="10" t="str">
        <f>IFERROR((VLOOKUP(B33,INSCRITOS!B:I,8,0)),"")</f>
        <v>Lusitano / Frusoal</v>
      </c>
      <c r="H33" s="104" t="s">
        <v>195</v>
      </c>
      <c r="I33" s="4">
        <v>92</v>
      </c>
    </row>
    <row r="34" spans="1:1019" ht="18" customHeight="1" x14ac:dyDescent="0.25">
      <c r="A34" s="3">
        <v>10</v>
      </c>
      <c r="B34" s="22">
        <v>1023</v>
      </c>
      <c r="C34" s="3">
        <f>IFERROR((VLOOKUP(B34,INSCRITOS!B:C,2,0)),"")</f>
        <v>105634</v>
      </c>
      <c r="D34" s="3" t="str">
        <f>IFERROR((VLOOKUP(B34,INSCRITOS!B:D,3,0)),"")</f>
        <v>INF</v>
      </c>
      <c r="E34" s="10" t="str">
        <f>IFERROR((VLOOKUP(B34,INSCRITOS!B:E,4,0)),"")</f>
        <v>Simão Silva Guerreiro</v>
      </c>
      <c r="F34" s="3" t="str">
        <f>IFERROR((VLOOKUP(B34,INSCRITOS!B:G,6,0)),"")</f>
        <v>M</v>
      </c>
      <c r="G34" s="10" t="str">
        <f>IFERROR((VLOOKUP(B34,INSCRITOS!B:I,8,0)),"")</f>
        <v>Centro de Ciclismo de Portimão</v>
      </c>
      <c r="H34" s="104" t="s">
        <v>196</v>
      </c>
      <c r="I34" s="4">
        <v>91</v>
      </c>
    </row>
    <row r="35" spans="1:1019" ht="18" customHeight="1" x14ac:dyDescent="0.25">
      <c r="A35" s="3">
        <v>11</v>
      </c>
      <c r="B35" s="22">
        <v>1157</v>
      </c>
      <c r="C35" s="3">
        <f>IFERROR((VLOOKUP(B35,INSCRITOS!B:C,2,0)),"")</f>
        <v>105992</v>
      </c>
      <c r="D35" s="3" t="str">
        <f>IFERROR((VLOOKUP(B35,INSCRITOS!B:D,3,0)),"")</f>
        <v>INF</v>
      </c>
      <c r="E35" s="10" t="str">
        <f>IFERROR((VLOOKUP(B35,INSCRITOS!B:E,4,0)),"")</f>
        <v>Guilherme Amélio</v>
      </c>
      <c r="F35" s="3" t="str">
        <f>IFERROR((VLOOKUP(B35,INSCRITOS!B:G,6,0)),"")</f>
        <v>M</v>
      </c>
      <c r="G35" s="10" t="str">
        <f>IFERROR((VLOOKUP(B35,INSCRITOS!B:I,8,0)),"")</f>
        <v>O2 Triatlo - S´look</v>
      </c>
      <c r="H35" s="104" t="s">
        <v>197</v>
      </c>
      <c r="I35" s="4">
        <v>90</v>
      </c>
    </row>
    <row r="36" spans="1:1019" ht="18" customHeight="1" x14ac:dyDescent="0.25">
      <c r="A36" s="3">
        <v>12</v>
      </c>
      <c r="B36" s="22">
        <v>1167</v>
      </c>
      <c r="C36" s="3">
        <f>IFERROR((VLOOKUP(B36,INSCRITOS!B:C,2,0)),"")</f>
        <v>106003</v>
      </c>
      <c r="D36" s="3" t="str">
        <f>IFERROR((VLOOKUP(B36,INSCRITOS!B:D,3,0)),"")</f>
        <v>INF</v>
      </c>
      <c r="E36" s="10" t="str">
        <f>IFERROR((VLOOKUP(B36,INSCRITOS!B:E,4,0)),"")</f>
        <v>Bernardo Pereira</v>
      </c>
      <c r="F36" s="3" t="str">
        <f>IFERROR((VLOOKUP(B36,INSCRITOS!B:G,6,0)),"")</f>
        <v>M</v>
      </c>
      <c r="G36" s="10" t="str">
        <f>IFERROR((VLOOKUP(B36,INSCRITOS!B:I,8,0)),"")</f>
        <v>Lusitano / Frusoal</v>
      </c>
      <c r="H36" s="104" t="s">
        <v>198</v>
      </c>
      <c r="I36" s="4">
        <v>89</v>
      </c>
    </row>
    <row r="37" spans="1:1019" ht="18" customHeight="1" x14ac:dyDescent="0.25">
      <c r="A37" s="3" t="s">
        <v>231</v>
      </c>
      <c r="B37" s="22">
        <v>616</v>
      </c>
      <c r="C37" s="3">
        <f>IFERROR((VLOOKUP(B37,INSCRITOS!B:C,2,0)),"")</f>
        <v>105125</v>
      </c>
      <c r="D37" s="3" t="str">
        <f>IFERROR((VLOOKUP(B37,INSCRITOS!B:D,3,0)),"")</f>
        <v>INF</v>
      </c>
      <c r="E37" s="10" t="str">
        <f>IFERROR((VLOOKUP(B37,INSCRITOS!B:E,4,0)),"")</f>
        <v>Vitaliy Martsynshyn</v>
      </c>
      <c r="F37" s="3" t="str">
        <f>IFERROR((VLOOKUP(B37,INSCRITOS!B:G,6,0)),"")</f>
        <v>M</v>
      </c>
      <c r="G37" s="10" t="str">
        <f>IFERROR((VLOOKUP(B37,INSCRITOS!B:I,8,0)),"")</f>
        <v>Fc Ferreiras</v>
      </c>
      <c r="H37" s="104" t="s">
        <v>231</v>
      </c>
      <c r="I37" s="4" t="s">
        <v>232</v>
      </c>
    </row>
    <row r="38" spans="1:1019" s="21" customFormat="1" ht="18" customHeight="1" x14ac:dyDescent="0.25">
      <c r="A38" s="59"/>
      <c r="B38" s="60"/>
      <c r="C38" s="5"/>
      <c r="D38" s="5"/>
      <c r="E38" s="11"/>
      <c r="F38" s="5"/>
      <c r="G38" s="11"/>
      <c r="H38" s="61"/>
      <c r="I38" s="3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6"/>
      <c r="NI38" s="16"/>
      <c r="NJ38" s="16"/>
      <c r="NK38" s="16"/>
      <c r="NL38" s="16"/>
      <c r="NM38" s="16"/>
      <c r="NN38" s="16"/>
      <c r="NO38" s="16"/>
      <c r="NP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16"/>
      <c r="PA38" s="16"/>
      <c r="PB38" s="16"/>
      <c r="PC38" s="16"/>
      <c r="PD38" s="16"/>
      <c r="PE38" s="16"/>
      <c r="PF38" s="16"/>
      <c r="PG38" s="16"/>
      <c r="PH38" s="16"/>
      <c r="PI38" s="16"/>
      <c r="PJ38" s="16"/>
      <c r="PK38" s="16"/>
      <c r="PL38" s="16"/>
      <c r="PM38" s="16"/>
      <c r="PN38" s="16"/>
      <c r="PO38" s="16"/>
      <c r="PP38" s="16"/>
      <c r="PQ38" s="16"/>
      <c r="PR38" s="16"/>
      <c r="PS38" s="16"/>
      <c r="PT38" s="16"/>
      <c r="PU38" s="16"/>
      <c r="PV38" s="16"/>
      <c r="PW38" s="16"/>
      <c r="PX38" s="16"/>
      <c r="PY38" s="16"/>
      <c r="PZ38" s="16"/>
      <c r="QA38" s="16"/>
      <c r="QB38" s="16"/>
      <c r="QC38" s="16"/>
      <c r="QD38" s="16"/>
      <c r="QE38" s="16"/>
      <c r="QF38" s="16"/>
      <c r="QG38" s="16"/>
      <c r="QH38" s="16"/>
      <c r="QI38" s="16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  <c r="RM38" s="16"/>
      <c r="RN38" s="16"/>
      <c r="RO38" s="16"/>
      <c r="RP38" s="16"/>
      <c r="RQ38" s="16"/>
      <c r="RR38" s="16"/>
      <c r="RS38" s="16"/>
      <c r="RT38" s="16"/>
      <c r="RU38" s="16"/>
      <c r="RV38" s="16"/>
      <c r="RW38" s="16"/>
      <c r="RX38" s="16"/>
      <c r="RY38" s="16"/>
      <c r="RZ38" s="16"/>
      <c r="SA38" s="16"/>
      <c r="SB38" s="16"/>
      <c r="SC38" s="16"/>
      <c r="SD38" s="16"/>
      <c r="SE38" s="16"/>
      <c r="SF38" s="16"/>
      <c r="SG38" s="16"/>
      <c r="SH38" s="16"/>
      <c r="SI38" s="16"/>
      <c r="SJ38" s="16"/>
      <c r="SK38" s="16"/>
      <c r="SL38" s="16"/>
      <c r="SM38" s="16"/>
      <c r="SN38" s="16"/>
      <c r="SO38" s="16"/>
      <c r="SP38" s="16"/>
      <c r="SQ38" s="16"/>
      <c r="SR38" s="16"/>
      <c r="SS38" s="16"/>
      <c r="ST38" s="16"/>
      <c r="SU38" s="16"/>
      <c r="SV38" s="16"/>
      <c r="SW38" s="16"/>
      <c r="SX38" s="16"/>
      <c r="SY38" s="16"/>
      <c r="SZ38" s="16"/>
      <c r="TA38" s="16"/>
      <c r="TB38" s="16"/>
      <c r="TC38" s="16"/>
      <c r="TD38" s="16"/>
      <c r="TE38" s="16"/>
      <c r="TF38" s="16"/>
      <c r="TG38" s="16"/>
      <c r="TH38" s="16"/>
      <c r="TI38" s="16"/>
      <c r="TJ38" s="16"/>
      <c r="TK38" s="16"/>
      <c r="TL38" s="16"/>
      <c r="TM38" s="16"/>
      <c r="TN38" s="16"/>
      <c r="TO38" s="16"/>
      <c r="TP38" s="16"/>
      <c r="TQ38" s="16"/>
      <c r="TR38" s="16"/>
      <c r="TS38" s="16"/>
      <c r="TT38" s="16"/>
      <c r="TU38" s="16"/>
      <c r="TV38" s="16"/>
      <c r="TW38" s="16"/>
      <c r="TX38" s="16"/>
      <c r="TY38" s="16"/>
      <c r="TZ38" s="16"/>
      <c r="UA38" s="16"/>
      <c r="UB38" s="16"/>
      <c r="UC38" s="16"/>
      <c r="UD38" s="16"/>
      <c r="UE38" s="16"/>
      <c r="UF38" s="16"/>
      <c r="UG38" s="16"/>
      <c r="UH38" s="16"/>
      <c r="UI38" s="16"/>
      <c r="UJ38" s="16"/>
      <c r="UK38" s="16"/>
      <c r="UL38" s="16"/>
      <c r="UM38" s="16"/>
      <c r="UN38" s="16"/>
      <c r="UO38" s="16"/>
      <c r="UP38" s="16"/>
      <c r="UQ38" s="16"/>
      <c r="UR38" s="16"/>
      <c r="US38" s="16"/>
      <c r="UT38" s="16"/>
      <c r="UU38" s="16"/>
      <c r="UV38" s="16"/>
      <c r="UW38" s="16"/>
      <c r="UX38" s="16"/>
      <c r="UY38" s="16"/>
      <c r="UZ38" s="16"/>
      <c r="VA38" s="16"/>
      <c r="VB38" s="16"/>
      <c r="VC38" s="16"/>
      <c r="VD38" s="16"/>
      <c r="VE38" s="16"/>
      <c r="VF38" s="16"/>
      <c r="VG38" s="16"/>
      <c r="VH38" s="16"/>
      <c r="VI38" s="16"/>
      <c r="VJ38" s="16"/>
      <c r="VK38" s="16"/>
      <c r="VL38" s="16"/>
      <c r="VM38" s="16"/>
      <c r="VN38" s="16"/>
      <c r="VO38" s="16"/>
      <c r="VP38" s="16"/>
      <c r="VQ38" s="16"/>
      <c r="VR38" s="16"/>
      <c r="VS38" s="16"/>
      <c r="VT38" s="16"/>
      <c r="VU38" s="16"/>
      <c r="VV38" s="16"/>
      <c r="VW38" s="16"/>
      <c r="VX38" s="16"/>
      <c r="VY38" s="16"/>
      <c r="VZ38" s="16"/>
      <c r="WA38" s="16"/>
      <c r="WB38" s="16"/>
      <c r="WC38" s="16"/>
      <c r="WD38" s="16"/>
      <c r="WE38" s="16"/>
      <c r="WF38" s="16"/>
      <c r="WG38" s="16"/>
      <c r="WH38" s="16"/>
      <c r="WI38" s="16"/>
      <c r="WJ38" s="16"/>
      <c r="WK38" s="16"/>
      <c r="WL38" s="16"/>
      <c r="WM38" s="16"/>
      <c r="WN38" s="16"/>
      <c r="WO38" s="16"/>
      <c r="WP38" s="16"/>
      <c r="WQ38" s="16"/>
      <c r="WR38" s="16"/>
      <c r="WS38" s="16"/>
      <c r="WT38" s="16"/>
      <c r="WU38" s="16"/>
      <c r="WV38" s="16"/>
      <c r="WW38" s="16"/>
      <c r="WX38" s="16"/>
      <c r="WY38" s="16"/>
      <c r="WZ38" s="16"/>
      <c r="XA38" s="16"/>
      <c r="XB38" s="16"/>
      <c r="XC38" s="16"/>
      <c r="XD38" s="16"/>
      <c r="XE38" s="16"/>
      <c r="XF38" s="16"/>
      <c r="XG38" s="16"/>
      <c r="XH38" s="16"/>
      <c r="XI38" s="16"/>
      <c r="XJ38" s="16"/>
      <c r="XK38" s="16"/>
      <c r="XL38" s="16"/>
      <c r="XM38" s="16"/>
      <c r="XN38" s="16"/>
      <c r="XO38" s="16"/>
      <c r="XP38" s="16"/>
      <c r="XQ38" s="16"/>
      <c r="XR38" s="16"/>
      <c r="XS38" s="16"/>
      <c r="XT38" s="16"/>
      <c r="XU38" s="16"/>
      <c r="XV38" s="16"/>
      <c r="XW38" s="16"/>
      <c r="XX38" s="16"/>
      <c r="XY38" s="16"/>
      <c r="XZ38" s="16"/>
      <c r="YA38" s="16"/>
      <c r="YB38" s="16"/>
      <c r="YC38" s="16"/>
      <c r="YD38" s="16"/>
      <c r="YE38" s="16"/>
      <c r="YF38" s="16"/>
      <c r="YG38" s="16"/>
      <c r="YH38" s="16"/>
      <c r="YI38" s="16"/>
      <c r="YJ38" s="16"/>
      <c r="YK38" s="16"/>
      <c r="YL38" s="16"/>
      <c r="YM38" s="16"/>
      <c r="YN38" s="16"/>
      <c r="YO38" s="16"/>
      <c r="YP38" s="16"/>
      <c r="YQ38" s="16"/>
      <c r="YR38" s="16"/>
      <c r="YS38" s="16"/>
      <c r="YT38" s="16"/>
      <c r="YU38" s="16"/>
      <c r="YV38" s="16"/>
      <c r="YW38" s="16"/>
      <c r="YX38" s="16"/>
      <c r="YY38" s="16"/>
      <c r="YZ38" s="16"/>
      <c r="ZA38" s="16"/>
      <c r="ZB38" s="16"/>
      <c r="ZC38" s="16"/>
      <c r="ZD38" s="16"/>
      <c r="ZE38" s="16"/>
      <c r="ZF38" s="16"/>
      <c r="ZG38" s="16"/>
      <c r="ZH38" s="16"/>
      <c r="ZI38" s="16"/>
      <c r="ZJ38" s="16"/>
      <c r="ZK38" s="16"/>
      <c r="ZL38" s="16"/>
      <c r="ZM38" s="16"/>
      <c r="ZN38" s="16"/>
      <c r="ZO38" s="16"/>
      <c r="ZP38" s="16"/>
      <c r="ZQ38" s="16"/>
      <c r="ZR38" s="16"/>
      <c r="ZS38" s="16"/>
      <c r="ZT38" s="16"/>
      <c r="ZU38" s="16"/>
      <c r="ZV38" s="16"/>
      <c r="ZW38" s="16"/>
      <c r="ZX38" s="16"/>
      <c r="ZY38" s="16"/>
      <c r="ZZ38" s="16"/>
      <c r="AAA38" s="16"/>
      <c r="AAB38" s="16"/>
      <c r="AAC38" s="16"/>
      <c r="AAD38" s="16"/>
      <c r="AAE38" s="16"/>
      <c r="AAF38" s="16"/>
      <c r="AAG38" s="16"/>
      <c r="AAH38" s="16"/>
      <c r="AAI38" s="16"/>
      <c r="AAJ38" s="16"/>
      <c r="AAK38" s="16"/>
      <c r="AAL38" s="16"/>
      <c r="AAM38" s="16"/>
      <c r="AAN38" s="16"/>
      <c r="AAO38" s="16"/>
      <c r="AAP38" s="16"/>
      <c r="AAQ38" s="16"/>
      <c r="AAR38" s="16"/>
      <c r="AAS38" s="16"/>
      <c r="AAT38" s="16"/>
      <c r="AAU38" s="16"/>
      <c r="AAV38" s="16"/>
      <c r="AAW38" s="16"/>
      <c r="AAX38" s="16"/>
      <c r="AAY38" s="16"/>
      <c r="AAZ38" s="16"/>
      <c r="ABA38" s="16"/>
      <c r="ABB38" s="16"/>
      <c r="ABC38" s="16"/>
      <c r="ABD38" s="16"/>
      <c r="ABE38" s="16"/>
      <c r="ABF38" s="16"/>
      <c r="ABG38" s="16"/>
      <c r="ABH38" s="16"/>
      <c r="ABI38" s="16"/>
      <c r="ABJ38" s="16"/>
      <c r="ABK38" s="16"/>
      <c r="ABL38" s="16"/>
      <c r="ABM38" s="16"/>
      <c r="ABN38" s="16"/>
      <c r="ABO38" s="16"/>
      <c r="ABP38" s="16"/>
      <c r="ABQ38" s="16"/>
      <c r="ABR38" s="16"/>
      <c r="ABS38" s="16"/>
      <c r="ABT38" s="16"/>
      <c r="ABU38" s="16"/>
      <c r="ABV38" s="16"/>
      <c r="ABW38" s="16"/>
      <c r="ABX38" s="16"/>
      <c r="ABY38" s="16"/>
      <c r="ABZ38" s="16"/>
      <c r="ACA38" s="16"/>
      <c r="ACB38" s="16"/>
      <c r="ACC38" s="16"/>
      <c r="ACD38" s="16"/>
      <c r="ACE38" s="16"/>
      <c r="ACF38" s="16"/>
      <c r="ACG38" s="16"/>
      <c r="ACH38" s="16"/>
      <c r="ACI38" s="16"/>
      <c r="ACJ38" s="16"/>
      <c r="ACK38" s="16"/>
      <c r="ACL38" s="16"/>
      <c r="ACM38" s="16"/>
      <c r="ACN38" s="16"/>
      <c r="ACO38" s="16"/>
      <c r="ACP38" s="16"/>
      <c r="ACQ38" s="16"/>
      <c r="ACR38" s="16"/>
      <c r="ACS38" s="16"/>
      <c r="ACT38" s="16"/>
      <c r="ACU38" s="16"/>
      <c r="ACV38" s="16"/>
      <c r="ACW38" s="16"/>
      <c r="ACX38" s="16"/>
      <c r="ACY38" s="16"/>
      <c r="ACZ38" s="16"/>
      <c r="ADA38" s="16"/>
      <c r="ADB38" s="16"/>
      <c r="ADC38" s="16"/>
      <c r="ADD38" s="16"/>
      <c r="ADE38" s="16"/>
      <c r="ADF38" s="16"/>
      <c r="ADG38" s="16"/>
      <c r="ADH38" s="16"/>
      <c r="ADI38" s="16"/>
      <c r="ADJ38" s="16"/>
      <c r="ADK38" s="16"/>
      <c r="ADL38" s="16"/>
      <c r="ADM38" s="16"/>
      <c r="ADN38" s="16"/>
      <c r="ADO38" s="16"/>
      <c r="ADP38" s="16"/>
      <c r="ADQ38" s="16"/>
      <c r="ADR38" s="16"/>
      <c r="ADS38" s="16"/>
      <c r="ADT38" s="16"/>
      <c r="ADU38" s="16"/>
      <c r="ADV38" s="16"/>
      <c r="ADW38" s="16"/>
      <c r="ADX38" s="16"/>
      <c r="ADY38" s="16"/>
      <c r="ADZ38" s="16"/>
      <c r="AEA38" s="16"/>
      <c r="AEB38" s="16"/>
      <c r="AEC38" s="16"/>
      <c r="AED38" s="16"/>
      <c r="AEE38" s="16"/>
      <c r="AEF38" s="16"/>
      <c r="AEG38" s="16"/>
      <c r="AEH38" s="16"/>
      <c r="AEI38" s="16"/>
      <c r="AEJ38" s="16"/>
      <c r="AEK38" s="16"/>
      <c r="AEL38" s="16"/>
      <c r="AEM38" s="16"/>
      <c r="AEN38" s="16"/>
      <c r="AEO38" s="16"/>
      <c r="AEP38" s="16"/>
      <c r="AEQ38" s="16"/>
      <c r="AER38" s="16"/>
      <c r="AES38" s="16"/>
      <c r="AET38" s="16"/>
      <c r="AEU38" s="16"/>
      <c r="AEV38" s="16"/>
      <c r="AEW38" s="16"/>
      <c r="AEX38" s="16"/>
      <c r="AEY38" s="16"/>
      <c r="AEZ38" s="16"/>
      <c r="AFA38" s="16"/>
      <c r="AFB38" s="16"/>
      <c r="AFC38" s="16"/>
      <c r="AFD38" s="16"/>
      <c r="AFE38" s="16"/>
      <c r="AFF38" s="16"/>
      <c r="AFG38" s="16"/>
      <c r="AFH38" s="16"/>
      <c r="AFI38" s="16"/>
      <c r="AFJ38" s="16"/>
      <c r="AFK38" s="16"/>
      <c r="AFL38" s="16"/>
      <c r="AFM38" s="16"/>
      <c r="AFN38" s="16"/>
      <c r="AFO38" s="16"/>
      <c r="AFP38" s="16"/>
      <c r="AFQ38" s="16"/>
      <c r="AFR38" s="16"/>
      <c r="AFS38" s="16"/>
      <c r="AFT38" s="16"/>
      <c r="AFU38" s="16"/>
      <c r="AFV38" s="16"/>
      <c r="AFW38" s="16"/>
      <c r="AFX38" s="16"/>
      <c r="AFY38" s="16"/>
      <c r="AFZ38" s="16"/>
      <c r="AGA38" s="16"/>
      <c r="AGB38" s="16"/>
      <c r="AGC38" s="16"/>
      <c r="AGD38" s="16"/>
      <c r="AGE38" s="16"/>
      <c r="AGF38" s="16"/>
      <c r="AGG38" s="16"/>
      <c r="AGH38" s="16"/>
      <c r="AGI38" s="16"/>
      <c r="AGJ38" s="16"/>
      <c r="AGK38" s="16"/>
      <c r="AGL38" s="16"/>
      <c r="AGM38" s="16"/>
      <c r="AGN38" s="16"/>
      <c r="AGO38" s="16"/>
      <c r="AGP38" s="16"/>
      <c r="AGQ38" s="16"/>
      <c r="AGR38" s="16"/>
      <c r="AGS38" s="16"/>
      <c r="AGT38" s="16"/>
      <c r="AGU38" s="16"/>
      <c r="AGV38" s="16"/>
      <c r="AGW38" s="16"/>
      <c r="AGX38" s="16"/>
      <c r="AGY38" s="16"/>
      <c r="AGZ38" s="16"/>
      <c r="AHA38" s="16"/>
      <c r="AHB38" s="16"/>
      <c r="AHC38" s="16"/>
      <c r="AHD38" s="16"/>
      <c r="AHE38" s="16"/>
      <c r="AHF38" s="16"/>
      <c r="AHG38" s="16"/>
      <c r="AHH38" s="16"/>
      <c r="AHI38" s="16"/>
      <c r="AHJ38" s="16"/>
      <c r="AHK38" s="16"/>
      <c r="AHL38" s="16"/>
      <c r="AHM38" s="16"/>
      <c r="AHN38" s="16"/>
      <c r="AHO38" s="16"/>
      <c r="AHP38" s="16"/>
      <c r="AHQ38" s="16"/>
      <c r="AHR38" s="16"/>
      <c r="AHS38" s="16"/>
      <c r="AHT38" s="16"/>
      <c r="AHU38" s="16"/>
      <c r="AHV38" s="16"/>
      <c r="AHW38" s="16"/>
      <c r="AHX38" s="16"/>
      <c r="AHY38" s="16"/>
      <c r="AHZ38" s="16"/>
      <c r="AIA38" s="16"/>
      <c r="AIB38" s="16"/>
      <c r="AIC38" s="16"/>
      <c r="AID38" s="16"/>
      <c r="AIE38" s="16"/>
      <c r="AIF38" s="16"/>
      <c r="AIG38" s="16"/>
      <c r="AIH38" s="16"/>
      <c r="AII38" s="16"/>
      <c r="AIJ38" s="16"/>
      <c r="AIK38" s="16"/>
      <c r="AIL38" s="16"/>
      <c r="AIM38" s="16"/>
      <c r="AIN38" s="16"/>
      <c r="AIO38" s="16"/>
      <c r="AIP38" s="16"/>
      <c r="AIQ38" s="16"/>
      <c r="AIR38" s="16"/>
      <c r="AIS38" s="16"/>
      <c r="AIT38" s="16"/>
      <c r="AIU38" s="16"/>
      <c r="AIV38" s="16"/>
      <c r="AIW38" s="16"/>
      <c r="AIX38" s="16"/>
      <c r="AIY38" s="16"/>
      <c r="AIZ38" s="16"/>
      <c r="AJA38" s="16"/>
      <c r="AJB38" s="16"/>
      <c r="AJC38" s="16"/>
      <c r="AJD38" s="16"/>
      <c r="AJE38" s="16"/>
      <c r="AJF38" s="16"/>
      <c r="AJG38" s="16"/>
      <c r="AJH38" s="16"/>
      <c r="AJI38" s="16"/>
      <c r="AJJ38" s="16"/>
      <c r="AJK38" s="16"/>
      <c r="AJL38" s="16"/>
      <c r="AJM38" s="16"/>
      <c r="AJN38" s="16"/>
      <c r="AJO38" s="16"/>
      <c r="AJP38" s="16"/>
      <c r="AJQ38" s="16"/>
      <c r="AJR38" s="16"/>
      <c r="AJS38" s="16"/>
      <c r="AJT38" s="16"/>
      <c r="AJU38" s="16"/>
      <c r="AJV38" s="16"/>
      <c r="AJW38" s="16"/>
      <c r="AJX38" s="16"/>
      <c r="AJY38" s="16"/>
      <c r="AJZ38" s="16"/>
      <c r="AKA38" s="16"/>
      <c r="AKB38" s="16"/>
      <c r="AKC38" s="16"/>
      <c r="AKD38" s="16"/>
      <c r="AKE38" s="16"/>
      <c r="AKF38" s="16"/>
      <c r="AKG38" s="16"/>
      <c r="AKH38" s="16"/>
      <c r="AKI38" s="16"/>
      <c r="AKJ38" s="16"/>
      <c r="AKK38" s="16"/>
      <c r="AKL38" s="16"/>
      <c r="AKM38" s="16"/>
      <c r="AKN38" s="16"/>
      <c r="AKO38" s="16"/>
      <c r="AKP38" s="16"/>
      <c r="AKQ38" s="16"/>
      <c r="AKR38" s="16"/>
      <c r="AKS38" s="16"/>
      <c r="AKT38" s="16"/>
      <c r="AKU38" s="16"/>
      <c r="AKV38" s="16"/>
      <c r="AKW38" s="16"/>
      <c r="AKX38" s="16"/>
      <c r="AKY38" s="16"/>
      <c r="AKZ38" s="16"/>
      <c r="ALA38" s="16"/>
      <c r="ALB38" s="16"/>
      <c r="ALC38" s="16"/>
      <c r="ALD38" s="16"/>
      <c r="ALE38" s="16"/>
      <c r="ALF38" s="16"/>
      <c r="ALG38" s="16"/>
      <c r="ALH38" s="16"/>
      <c r="ALI38" s="16"/>
      <c r="ALJ38" s="16"/>
      <c r="ALK38" s="16"/>
      <c r="ALL38" s="16"/>
      <c r="ALM38" s="16"/>
      <c r="ALN38" s="16"/>
      <c r="ALO38" s="16"/>
      <c r="ALP38" s="16"/>
      <c r="ALQ38" s="16"/>
      <c r="ALR38" s="16"/>
      <c r="ALS38" s="16"/>
      <c r="ALT38" s="16"/>
      <c r="ALU38" s="16"/>
      <c r="ALV38" s="16"/>
      <c r="ALW38" s="16"/>
      <c r="ALX38" s="16"/>
      <c r="ALY38" s="16"/>
      <c r="ALZ38" s="16"/>
      <c r="AMA38" s="16"/>
      <c r="AMB38" s="16"/>
      <c r="AMC38" s="16"/>
      <c r="AMD38" s="16"/>
      <c r="AME38" s="16"/>
    </row>
    <row r="39" spans="1:1019" ht="18" customHeight="1" x14ac:dyDescent="0.25">
      <c r="A39" s="5"/>
      <c r="C39" s="5"/>
      <c r="D39" s="5"/>
      <c r="F39" s="5"/>
    </row>
    <row r="40" spans="1:1019" ht="18" customHeight="1" x14ac:dyDescent="0.25">
      <c r="A40" s="40" t="s">
        <v>14</v>
      </c>
      <c r="B40" s="40"/>
      <c r="C40" s="40"/>
      <c r="D40" s="40"/>
      <c r="E40" s="40"/>
      <c r="F40" s="40"/>
      <c r="G40" s="40"/>
      <c r="H40" s="40"/>
      <c r="I40" s="40"/>
    </row>
    <row r="41" spans="1:1019" ht="18" customHeight="1" x14ac:dyDescent="0.25">
      <c r="A41" s="9" t="s">
        <v>9</v>
      </c>
      <c r="B41" s="36" t="s">
        <v>10</v>
      </c>
      <c r="C41" s="9" t="s">
        <v>1</v>
      </c>
      <c r="D41" s="9" t="s">
        <v>2</v>
      </c>
      <c r="E41" s="9" t="s">
        <v>3</v>
      </c>
      <c r="F41" s="9" t="s">
        <v>5</v>
      </c>
      <c r="G41" s="9" t="s">
        <v>7</v>
      </c>
      <c r="H41" s="9" t="s">
        <v>88</v>
      </c>
      <c r="I41" s="9" t="s">
        <v>11</v>
      </c>
    </row>
    <row r="42" spans="1:1019" ht="18" customHeight="1" x14ac:dyDescent="0.25">
      <c r="A42" s="3">
        <v>1</v>
      </c>
      <c r="B42" s="1">
        <v>5208</v>
      </c>
      <c r="C42" s="3">
        <f>IFERROR((VLOOKUP(B42,INSCRITOS!B:C,2,0)),"")</f>
        <v>0</v>
      </c>
      <c r="D42" s="3" t="str">
        <f>IFERROR((VLOOKUP(B42,INSCRITOS!B:D,3,0)),"")</f>
        <v>INF</v>
      </c>
      <c r="E42" s="10" t="str">
        <f>IFERROR((VLOOKUP(B42,INSCRITOS!B:E,4,0)),"")</f>
        <v>Lara Varela Roque</v>
      </c>
      <c r="F42" s="3" t="str">
        <f>IFERROR((VLOOKUP(B42,INSCRITOS!B:G,6,0)),"")</f>
        <v>F</v>
      </c>
      <c r="G42" s="10" t="str">
        <f>IFERROR((VLOOKUP(B42,INSCRITOS!B:I,8,0)),"")</f>
        <v>Assoc. Académ. Bela Vista/ Não federado</v>
      </c>
      <c r="H42" s="104" t="s">
        <v>179</v>
      </c>
      <c r="I42" s="4"/>
    </row>
    <row r="43" spans="1:1019" ht="18" customHeight="1" x14ac:dyDescent="0.25">
      <c r="A43" s="3">
        <v>2</v>
      </c>
      <c r="B43" s="1">
        <v>5239</v>
      </c>
      <c r="C43" s="3">
        <f>IFERROR((VLOOKUP(B43,INSCRITOS!B:C,2,0)),"")</f>
        <v>105116</v>
      </c>
      <c r="D43" s="3" t="str">
        <f>IFERROR((VLOOKUP(B43,INSCRITOS!B:D,3,0)),"")</f>
        <v>INF</v>
      </c>
      <c r="E43" s="10" t="str">
        <f>IFERROR((VLOOKUP(B43,INSCRITOS!B:E,4,0)),"")</f>
        <v>Joana Cabral e Silva</v>
      </c>
      <c r="F43" s="3" t="str">
        <f>IFERROR((VLOOKUP(B43,INSCRITOS!B:G,6,0)),"")</f>
        <v>F</v>
      </c>
      <c r="G43" s="10" t="str">
        <f>IFERROR((VLOOKUP(B43,INSCRITOS!B:I,8,0)),"")</f>
        <v>Fc Ferreiras</v>
      </c>
      <c r="H43" s="104" t="s">
        <v>180</v>
      </c>
      <c r="I43" s="4">
        <v>100</v>
      </c>
    </row>
    <row r="44" spans="1:1019" ht="18" customHeight="1" x14ac:dyDescent="0.25">
      <c r="A44" s="3">
        <v>3</v>
      </c>
      <c r="B44" s="1">
        <v>72</v>
      </c>
      <c r="C44" s="3">
        <f>IFERROR((VLOOKUP(B44,INSCRITOS!B:C,2,0)),"")</f>
        <v>105002</v>
      </c>
      <c r="D44" s="3" t="str">
        <f>IFERROR((VLOOKUP(B44,INSCRITOS!B:D,3,0)),"")</f>
        <v>INF</v>
      </c>
      <c r="E44" s="10" t="str">
        <f>IFERROR((VLOOKUP(B44,INSCRITOS!B:E,4,0)),"")</f>
        <v>Bárbara Coelho</v>
      </c>
      <c r="F44" s="3" t="str">
        <f>IFERROR((VLOOKUP(B44,INSCRITOS!B:G,6,0)),"")</f>
        <v>F</v>
      </c>
      <c r="G44" s="10" t="str">
        <f>IFERROR((VLOOKUP(B44,INSCRITOS!B:I,8,0)),"")</f>
        <v>Bike Clube S. Brás</v>
      </c>
      <c r="H44" s="104" t="s">
        <v>181</v>
      </c>
      <c r="I44" s="4">
        <v>99</v>
      </c>
    </row>
    <row r="45" spans="1:1019" ht="18" customHeight="1" x14ac:dyDescent="0.25">
      <c r="A45" s="3">
        <v>4</v>
      </c>
      <c r="B45" s="1">
        <v>1145</v>
      </c>
      <c r="C45" s="3">
        <f>IFERROR((VLOOKUP(B45,INSCRITOS!B:C,2,0)),"")</f>
        <v>105979</v>
      </c>
      <c r="D45" s="3" t="str">
        <f>IFERROR((VLOOKUP(B45,INSCRITOS!B:D,3,0)),"")</f>
        <v>INF</v>
      </c>
      <c r="E45" s="10" t="str">
        <f>IFERROR((VLOOKUP(B45,INSCRITOS!B:E,4,0)),"")</f>
        <v>Maria Clara Pais Gouveia</v>
      </c>
      <c r="F45" s="3" t="str">
        <f>IFERROR((VLOOKUP(B45,INSCRITOS!B:G,6,0)),"")</f>
        <v>F</v>
      </c>
      <c r="G45" s="10" t="str">
        <f>IFERROR((VLOOKUP(B45,INSCRITOS!B:I,8,0)),"")</f>
        <v>Fc Ferreiras</v>
      </c>
      <c r="H45" s="104" t="s">
        <v>182</v>
      </c>
      <c r="I45" s="4">
        <v>98</v>
      </c>
    </row>
    <row r="46" spans="1:1019" ht="18" customHeight="1" x14ac:dyDescent="0.25">
      <c r="A46" s="3">
        <v>5</v>
      </c>
      <c r="B46" s="1">
        <v>938</v>
      </c>
      <c r="C46" s="3">
        <f>IFERROR((VLOOKUP(B46,INSCRITOS!B:C,2,0)),"")</f>
        <v>105283</v>
      </c>
      <c r="D46" s="3" t="str">
        <f>IFERROR((VLOOKUP(B46,INSCRITOS!B:D,3,0)),"")</f>
        <v>INF</v>
      </c>
      <c r="E46" s="10" t="str">
        <f>IFERROR((VLOOKUP(B46,INSCRITOS!B:E,4,0)),"")</f>
        <v>Vitoria Gonçalves Pita</v>
      </c>
      <c r="F46" s="3" t="str">
        <f>IFERROR((VLOOKUP(B46,INSCRITOS!B:G,6,0)),"")</f>
        <v>F</v>
      </c>
      <c r="G46" s="10" t="str">
        <f>IFERROR((VLOOKUP(B46,INSCRITOS!B:I,8,0)),"")</f>
        <v>PORTINADO</v>
      </c>
      <c r="H46" s="104" t="s">
        <v>183</v>
      </c>
      <c r="I46" s="4">
        <v>97</v>
      </c>
    </row>
    <row r="47" spans="1:1019" ht="18" customHeight="1" x14ac:dyDescent="0.25">
      <c r="A47" s="3">
        <v>6</v>
      </c>
      <c r="B47" s="1">
        <v>1366</v>
      </c>
      <c r="C47" s="3">
        <f>IFERROR((VLOOKUP(B47,INSCRITOS!B:C,2,0)),"")</f>
        <v>105474</v>
      </c>
      <c r="D47" s="3" t="str">
        <f>IFERROR((VLOOKUP(B47,INSCRITOS!B:D,3,0)),"")</f>
        <v>INF</v>
      </c>
      <c r="E47" s="10" t="str">
        <f>IFERROR((VLOOKUP(B47,INSCRITOS!B:E,4,0)),"")</f>
        <v>Patrícia Gomes</v>
      </c>
      <c r="F47" s="3" t="str">
        <f>IFERROR((VLOOKUP(B47,INSCRITOS!B:G,6,0)),"")</f>
        <v>F</v>
      </c>
      <c r="G47" s="10" t="str">
        <f>IFERROR((VLOOKUP(B47,INSCRITOS!B:I,8,0)),"")</f>
        <v>Lusitano / Frusoal</v>
      </c>
      <c r="H47" s="104" t="s">
        <v>184</v>
      </c>
      <c r="I47" s="4">
        <v>96</v>
      </c>
    </row>
    <row r="48" spans="1:1019" ht="18" customHeight="1" x14ac:dyDescent="0.25">
      <c r="A48" s="3">
        <v>7</v>
      </c>
      <c r="B48" s="1">
        <v>1306</v>
      </c>
      <c r="C48" s="3">
        <f>IFERROR((VLOOKUP(B48,INSCRITOS!B:C,2,0)),"")</f>
        <v>105337</v>
      </c>
      <c r="D48" s="3" t="str">
        <f>IFERROR((VLOOKUP(B48,INSCRITOS!B:D,3,0)),"")</f>
        <v>INF</v>
      </c>
      <c r="E48" s="10" t="str">
        <f>IFERROR((VLOOKUP(B48,INSCRITOS!B:E,4,0)),"")</f>
        <v>Helena Lima Cabrita</v>
      </c>
      <c r="F48" s="3" t="str">
        <f>IFERROR((VLOOKUP(B48,INSCRITOS!B:G,6,0)),"")</f>
        <v>F</v>
      </c>
      <c r="G48" s="10" t="str">
        <f>IFERROR((VLOOKUP(B48,INSCRITOS!B:I,8,0)),"")</f>
        <v>Triatlo de Faro</v>
      </c>
      <c r="H48" s="104" t="s">
        <v>185</v>
      </c>
      <c r="I48" s="4">
        <v>95</v>
      </c>
    </row>
    <row r="49" spans="1:9" ht="18" customHeight="1" x14ac:dyDescent="0.25">
      <c r="A49" s="3">
        <v>8</v>
      </c>
      <c r="B49" s="1">
        <v>1305</v>
      </c>
      <c r="C49" s="3">
        <f>IFERROR((VLOOKUP(B49,INSCRITOS!B:C,2,0)),"")</f>
        <v>105336</v>
      </c>
      <c r="D49" s="3" t="str">
        <f>IFERROR((VLOOKUP(B49,INSCRITOS!B:D,3,0)),"")</f>
        <v>INF</v>
      </c>
      <c r="E49" s="10" t="str">
        <f>IFERROR((VLOOKUP(B49,INSCRITOS!B:E,4,0)),"")</f>
        <v>Leonor Lima Cabrita</v>
      </c>
      <c r="F49" s="3" t="str">
        <f>IFERROR((VLOOKUP(B49,INSCRITOS!B:G,6,0)),"")</f>
        <v>F</v>
      </c>
      <c r="G49" s="10" t="str">
        <f>IFERROR((VLOOKUP(B49,INSCRITOS!B:I,8,0)),"")</f>
        <v>Triatlo de Faro</v>
      </c>
      <c r="H49" s="104" t="s">
        <v>186</v>
      </c>
      <c r="I49" s="4">
        <v>94</v>
      </c>
    </row>
    <row r="50" spans="1:9" ht="18" customHeight="1" x14ac:dyDescent="0.25">
      <c r="A50" s="5"/>
      <c r="B50" s="60"/>
      <c r="C50" s="5"/>
      <c r="D50" s="5"/>
      <c r="F50" s="5"/>
      <c r="H50" s="105"/>
      <c r="I50" s="34"/>
    </row>
    <row r="51" spans="1:9" ht="18" customHeight="1" x14ac:dyDescent="0.25">
      <c r="A51" s="19"/>
      <c r="B51" s="37"/>
      <c r="C51" s="19"/>
      <c r="D51" s="19"/>
      <c r="E51" s="19"/>
      <c r="F51" s="19"/>
      <c r="G51" s="19"/>
      <c r="H51" s="19"/>
      <c r="I51" s="20"/>
    </row>
    <row r="52" spans="1:9" ht="18" customHeight="1" x14ac:dyDescent="0.25">
      <c r="A52" s="40" t="s">
        <v>15</v>
      </c>
      <c r="B52" s="40"/>
      <c r="C52" s="40"/>
      <c r="D52" s="40"/>
      <c r="E52" s="40"/>
      <c r="F52" s="40"/>
      <c r="G52" s="40"/>
      <c r="H52" s="40"/>
      <c r="I52" s="40"/>
    </row>
    <row r="53" spans="1:9" ht="18" customHeight="1" x14ac:dyDescent="0.25">
      <c r="A53" s="9" t="s">
        <v>9</v>
      </c>
      <c r="B53" s="36" t="s">
        <v>10</v>
      </c>
      <c r="C53" s="9" t="s">
        <v>1</v>
      </c>
      <c r="D53" s="9" t="s">
        <v>2</v>
      </c>
      <c r="E53" s="9" t="s">
        <v>3</v>
      </c>
      <c r="F53" s="9" t="s">
        <v>5</v>
      </c>
      <c r="G53" s="9" t="s">
        <v>7</v>
      </c>
      <c r="H53" s="9" t="s">
        <v>88</v>
      </c>
      <c r="I53" s="9" t="s">
        <v>11</v>
      </c>
    </row>
    <row r="54" spans="1:9" ht="18" customHeight="1" x14ac:dyDescent="0.25">
      <c r="A54" s="3">
        <v>1</v>
      </c>
      <c r="B54" s="39">
        <v>70</v>
      </c>
      <c r="C54" s="3">
        <f>IFERROR((VLOOKUP(B54,INSCRITOS!B:C,2,0)),"")</f>
        <v>105000</v>
      </c>
      <c r="D54" s="3" t="str">
        <f>IFERROR((VLOOKUP(B54,INSCRITOS!B:D,3,0)),"")</f>
        <v>INI</v>
      </c>
      <c r="E54" s="10" t="str">
        <f>IFERROR((VLOOKUP(B54,INSCRITOS!B:E,4,0)),"")</f>
        <v>Francisco Silva</v>
      </c>
      <c r="F54" s="3" t="str">
        <f>IFERROR((VLOOKUP(B54,INSCRITOS!B:G,6,0)),"")</f>
        <v>M</v>
      </c>
      <c r="G54" s="10" t="str">
        <f>IFERROR((VLOOKUP(B54,INSCRITOS!B:I,8,0)),"")</f>
        <v>Bike Clube S. Brás</v>
      </c>
      <c r="H54" s="104" t="s">
        <v>210</v>
      </c>
      <c r="I54" s="4">
        <v>100</v>
      </c>
    </row>
    <row r="55" spans="1:9" ht="18" customHeight="1" x14ac:dyDescent="0.25">
      <c r="A55" s="3">
        <v>2</v>
      </c>
      <c r="B55" s="39">
        <v>1162</v>
      </c>
      <c r="C55" s="3">
        <f>IFERROR((VLOOKUP(B55,INSCRITOS!B:C,2,0)),"")</f>
        <v>105998</v>
      </c>
      <c r="D55" s="3" t="str">
        <f>IFERROR((VLOOKUP(B55,INSCRITOS!B:D,3,0)),"")</f>
        <v>INI</v>
      </c>
      <c r="E55" s="10" t="str">
        <f>IFERROR((VLOOKUP(B55,INSCRITOS!B:E,4,0)),"")</f>
        <v>Afonso Alemão</v>
      </c>
      <c r="F55" s="3" t="str">
        <f>IFERROR((VLOOKUP(B55,INSCRITOS!B:G,6,0)),"")</f>
        <v>M</v>
      </c>
      <c r="G55" s="10" t="str">
        <f>IFERROR((VLOOKUP(B55,INSCRITOS!B:I,8,0)),"")</f>
        <v>PORTINADO</v>
      </c>
      <c r="H55" s="104" t="s">
        <v>211</v>
      </c>
      <c r="I55" s="4">
        <v>99</v>
      </c>
    </row>
    <row r="56" spans="1:9" ht="18" customHeight="1" x14ac:dyDescent="0.25">
      <c r="A56" s="3">
        <v>3</v>
      </c>
      <c r="B56" s="39">
        <v>553</v>
      </c>
      <c r="C56" s="3">
        <f>IFERROR((VLOOKUP(B56,INSCRITOS!B:C,2,0)),"")</f>
        <v>105113</v>
      </c>
      <c r="D56" s="3" t="str">
        <f>IFERROR((VLOOKUP(B56,INSCRITOS!B:D,3,0)),"")</f>
        <v>INI</v>
      </c>
      <c r="E56" s="10" t="str">
        <f>IFERROR((VLOOKUP(B56,INSCRITOS!B:E,4,0)),"")</f>
        <v>Alexandre Rijo Arvela</v>
      </c>
      <c r="F56" s="3" t="str">
        <f>IFERROR((VLOOKUP(B56,INSCRITOS!B:G,6,0)),"")</f>
        <v>M</v>
      </c>
      <c r="G56" s="10" t="str">
        <f>IFERROR((VLOOKUP(B56,INSCRITOS!B:I,8,0)),"")</f>
        <v>Fc Ferreiras</v>
      </c>
      <c r="H56" s="104" t="s">
        <v>212</v>
      </c>
      <c r="I56" s="4">
        <v>98</v>
      </c>
    </row>
    <row r="57" spans="1:9" ht="18" customHeight="1" x14ac:dyDescent="0.25">
      <c r="A57" s="3">
        <v>4</v>
      </c>
      <c r="B57" s="39">
        <v>232</v>
      </c>
      <c r="C57" s="3">
        <f>IFERROR((VLOOKUP(B57,INSCRITOS!B:C,2,0)),"")</f>
        <v>104836</v>
      </c>
      <c r="D57" s="3" t="str">
        <f>IFERROR((VLOOKUP(B57,INSCRITOS!B:D,3,0)),"")</f>
        <v>INI</v>
      </c>
      <c r="E57" s="10" t="str">
        <f>IFERROR((VLOOKUP(B57,INSCRITOS!B:E,4,0)),"")</f>
        <v>Miguel Guerreiro</v>
      </c>
      <c r="F57" s="3" t="str">
        <f>IFERROR((VLOOKUP(B57,INSCRITOS!B:G,6,0)),"")</f>
        <v>M</v>
      </c>
      <c r="G57" s="10" t="str">
        <f>IFERROR((VLOOKUP(B57,INSCRITOS!B:I,8,0)),"")</f>
        <v>O2 Triatlo - S´look</v>
      </c>
      <c r="H57" s="104" t="s">
        <v>213</v>
      </c>
      <c r="I57" s="4">
        <v>97</v>
      </c>
    </row>
    <row r="58" spans="1:9" ht="18" customHeight="1" x14ac:dyDescent="0.25">
      <c r="A58" s="3">
        <v>5</v>
      </c>
      <c r="B58" s="39">
        <v>1136</v>
      </c>
      <c r="C58" s="3">
        <f>IFERROR((VLOOKUP(B58,INSCRITOS!B:C,2,0)),"")</f>
        <v>105969</v>
      </c>
      <c r="D58" s="3" t="str">
        <f>IFERROR((VLOOKUP(B58,INSCRITOS!B:D,3,0)),"")</f>
        <v>INI</v>
      </c>
      <c r="E58" s="10" t="str">
        <f>IFERROR((VLOOKUP(B58,INSCRITOS!B:E,4,0)),"")</f>
        <v>Rodrigo Espírito-Santo da Silva</v>
      </c>
      <c r="F58" s="3" t="str">
        <f>IFERROR((VLOOKUP(B58,INSCRITOS!B:G,6,0)),"")</f>
        <v>M</v>
      </c>
      <c r="G58" s="10" t="str">
        <f>IFERROR((VLOOKUP(B58,INSCRITOS!B:I,8,0)),"")</f>
        <v>CCD / INTERMARCHÉ LAGOS</v>
      </c>
      <c r="H58" s="104" t="s">
        <v>214</v>
      </c>
      <c r="I58" s="4">
        <v>96</v>
      </c>
    </row>
    <row r="59" spans="1:9" ht="18" customHeight="1" x14ac:dyDescent="0.25">
      <c r="A59" s="3">
        <v>6</v>
      </c>
      <c r="B59" s="39">
        <v>5240</v>
      </c>
      <c r="C59" s="3">
        <f>IFERROR((VLOOKUP(B59,INSCRITOS!B:C,2,0)),"")</f>
        <v>106032</v>
      </c>
      <c r="D59" s="3" t="str">
        <f>IFERROR((VLOOKUP(B59,INSCRITOS!B:D,3,0)),"")</f>
        <v>INI</v>
      </c>
      <c r="E59" s="10" t="str">
        <f>IFERROR((VLOOKUP(B59,INSCRITOS!B:E,4,0)),"")</f>
        <v>Tiago Martins Arantes</v>
      </c>
      <c r="F59" s="3" t="str">
        <f>IFERROR((VLOOKUP(B59,INSCRITOS!B:G,6,0)),"")</f>
        <v>M</v>
      </c>
      <c r="G59" s="10" t="str">
        <f>IFERROR((VLOOKUP(B59,INSCRITOS!B:I,8,0)),"")</f>
        <v>CCD / INTERMARCHÉ LAGOS</v>
      </c>
      <c r="H59" s="104" t="s">
        <v>215</v>
      </c>
      <c r="I59" s="4">
        <v>95</v>
      </c>
    </row>
    <row r="60" spans="1:9" ht="18" customHeight="1" x14ac:dyDescent="0.25">
      <c r="A60" s="3">
        <v>7</v>
      </c>
      <c r="B60" s="39">
        <v>5216</v>
      </c>
      <c r="C60" s="3">
        <f>IFERROR((VLOOKUP(B60,INSCRITOS!B:C,2,0)),"")</f>
        <v>0</v>
      </c>
      <c r="D60" s="3" t="str">
        <f>IFERROR((VLOOKUP(B60,INSCRITOS!B:D,3,0)),"")</f>
        <v>INI</v>
      </c>
      <c r="E60" s="10" t="str">
        <f>IFERROR((VLOOKUP(B60,INSCRITOS!B:E,4,0)),"")</f>
        <v>José Henrique Chanan</v>
      </c>
      <c r="F60" s="3" t="str">
        <f>IFERROR((VLOOKUP(B60,INSCRITOS!B:G,6,0)),"")</f>
        <v>M</v>
      </c>
      <c r="G60" s="10" t="str">
        <f>IFERROR((VLOOKUP(B60,INSCRITOS!B:I,8,0)),"")</f>
        <v>CCD / INTERMARCHÉ LAGOS/ Não federado</v>
      </c>
      <c r="H60" s="104" t="s">
        <v>216</v>
      </c>
      <c r="I60" s="4">
        <v>0</v>
      </c>
    </row>
    <row r="61" spans="1:9" ht="18" customHeight="1" x14ac:dyDescent="0.25">
      <c r="A61" s="15"/>
      <c r="C61" s="5"/>
      <c r="D61" s="5"/>
      <c r="F61" s="5"/>
    </row>
    <row r="62" spans="1:9" ht="18" customHeight="1" x14ac:dyDescent="0.25">
      <c r="A62" s="40" t="s">
        <v>16</v>
      </c>
      <c r="B62" s="40"/>
      <c r="C62" s="40"/>
      <c r="D62" s="40"/>
      <c r="E62" s="40"/>
      <c r="F62" s="40"/>
      <c r="G62" s="40"/>
      <c r="H62" s="40"/>
      <c r="I62" s="40"/>
    </row>
    <row r="63" spans="1:9" ht="18" customHeight="1" x14ac:dyDescent="0.25">
      <c r="A63" s="9" t="s">
        <v>9</v>
      </c>
      <c r="B63" s="36" t="s">
        <v>10</v>
      </c>
      <c r="C63" s="9" t="s">
        <v>1</v>
      </c>
      <c r="D63" s="9" t="s">
        <v>2</v>
      </c>
      <c r="E63" s="9" t="s">
        <v>3</v>
      </c>
      <c r="F63" s="9" t="s">
        <v>5</v>
      </c>
      <c r="G63" s="9" t="s">
        <v>7</v>
      </c>
      <c r="H63" s="9" t="s">
        <v>88</v>
      </c>
      <c r="I63" s="9" t="s">
        <v>11</v>
      </c>
    </row>
    <row r="64" spans="1:9" ht="18" customHeight="1" x14ac:dyDescent="0.25">
      <c r="A64" s="3">
        <v>1</v>
      </c>
      <c r="B64" s="39">
        <v>314</v>
      </c>
      <c r="C64" s="3">
        <f>IFERROR((VLOOKUP(B64,INSCRITOS!B:C,2,0)),"")</f>
        <v>104244</v>
      </c>
      <c r="D64" s="3" t="str">
        <f>IFERROR((VLOOKUP(B64,INSCRITOS!B:D,3,0)),"")</f>
        <v>INI</v>
      </c>
      <c r="E64" s="10" t="str">
        <f>IFERROR((VLOOKUP(B64,INSCRITOS!B:E,4,0)),"")</f>
        <v>Natacha Santos</v>
      </c>
      <c r="F64" s="3" t="str">
        <f>IFERROR((VLOOKUP(B64,INSCRITOS!B:G,6,0)),"")</f>
        <v>F</v>
      </c>
      <c r="G64" s="10" t="str">
        <f>IFERROR((VLOOKUP(B64,INSCRITOS!B:I,8,0)),"")</f>
        <v>Lusitano / Frusoal</v>
      </c>
      <c r="H64" s="104" t="s">
        <v>199</v>
      </c>
      <c r="I64" s="4">
        <v>100</v>
      </c>
    </row>
    <row r="65" spans="1:9" ht="18" customHeight="1" x14ac:dyDescent="0.25">
      <c r="A65" s="3">
        <v>2</v>
      </c>
      <c r="B65" s="39">
        <v>569</v>
      </c>
      <c r="C65" s="3">
        <f>IFERROR((VLOOKUP(B65,INSCRITOS!B:C,2,0)),"")</f>
        <v>105115</v>
      </c>
      <c r="D65" s="3" t="str">
        <f>IFERROR((VLOOKUP(B65,INSCRITOS!B:D,3,0)),"")</f>
        <v>INI</v>
      </c>
      <c r="E65" s="10" t="str">
        <f>IFERROR((VLOOKUP(B65,INSCRITOS!B:E,4,0)),"")</f>
        <v>Diana Melissa Martins Santos</v>
      </c>
      <c r="F65" s="3" t="str">
        <f>IFERROR((VLOOKUP(B65,INSCRITOS!B:G,6,0)),"")</f>
        <v>F</v>
      </c>
      <c r="G65" s="10" t="str">
        <f>IFERROR((VLOOKUP(B65,INSCRITOS!B:I,8,0)),"")</f>
        <v>Fc Ferreiras</v>
      </c>
      <c r="H65" s="104" t="s">
        <v>200</v>
      </c>
      <c r="I65" s="4">
        <v>99</v>
      </c>
    </row>
    <row r="66" spans="1:9" ht="18" customHeight="1" x14ac:dyDescent="0.25">
      <c r="A66" s="3">
        <v>3</v>
      </c>
      <c r="B66" s="39">
        <v>631</v>
      </c>
      <c r="C66" s="3">
        <f>IFERROR((VLOOKUP(B66,INSCRITOS!B:C,2,0)),"")</f>
        <v>104498</v>
      </c>
      <c r="D66" s="3" t="str">
        <f>IFERROR((VLOOKUP(B66,INSCRITOS!B:D,3,0)),"")</f>
        <v>INI</v>
      </c>
      <c r="E66" s="10" t="str">
        <f>IFERROR((VLOOKUP(B66,INSCRITOS!B:E,4,0)),"")</f>
        <v>Maria Margarida Romão</v>
      </c>
      <c r="F66" s="3" t="str">
        <f>IFERROR((VLOOKUP(B66,INSCRITOS!B:G,6,0)),"")</f>
        <v>F</v>
      </c>
      <c r="G66" s="10" t="str">
        <f>IFERROR((VLOOKUP(B66,INSCRITOS!B:I,8,0)),"")</f>
        <v>Lusitano / Frusoal</v>
      </c>
      <c r="H66" s="104" t="s">
        <v>201</v>
      </c>
      <c r="I66" s="4">
        <v>98</v>
      </c>
    </row>
    <row r="67" spans="1:9" ht="18" customHeight="1" x14ac:dyDescent="0.25">
      <c r="A67" s="3">
        <v>4</v>
      </c>
      <c r="B67" s="39">
        <v>1003</v>
      </c>
      <c r="C67" s="3">
        <f>IFERROR((VLOOKUP(B67,INSCRITOS!B:C,2,0)),"")</f>
        <v>105516</v>
      </c>
      <c r="D67" s="3" t="str">
        <f>IFERROR((VLOOKUP(B67,INSCRITOS!B:D,3,0)),"")</f>
        <v>INI</v>
      </c>
      <c r="E67" s="10" t="str">
        <f>IFERROR((VLOOKUP(B67,INSCRITOS!B:E,4,0)),"")</f>
        <v>Anouk Domingues</v>
      </c>
      <c r="F67" s="3" t="str">
        <f>IFERROR((VLOOKUP(B67,INSCRITOS!B:G,6,0)),"")</f>
        <v>F</v>
      </c>
      <c r="G67" s="10" t="str">
        <f>IFERROR((VLOOKUP(B67,INSCRITOS!B:I,8,0)),"")</f>
        <v>Lusitano / Frusoal</v>
      </c>
      <c r="H67" s="104" t="s">
        <v>202</v>
      </c>
      <c r="I67" s="4">
        <v>97</v>
      </c>
    </row>
    <row r="68" spans="1:9" ht="18" customHeight="1" x14ac:dyDescent="0.25">
      <c r="A68" s="3">
        <v>5</v>
      </c>
      <c r="B68" s="39">
        <v>1328</v>
      </c>
      <c r="C68" s="3">
        <f>IFERROR((VLOOKUP(B68,INSCRITOS!B:C,2,0)),"")</f>
        <v>105410</v>
      </c>
      <c r="D68" s="3" t="str">
        <f>IFERROR((VLOOKUP(B68,INSCRITOS!B:D,3,0)),"")</f>
        <v>INI</v>
      </c>
      <c r="E68" s="10" t="str">
        <f>IFERROR((VLOOKUP(B68,INSCRITOS!B:E,4,0)),"")</f>
        <v>Constança Monteiro</v>
      </c>
      <c r="F68" s="3" t="str">
        <f>IFERROR((VLOOKUP(B68,INSCRITOS!B:G,6,0)),"")</f>
        <v>F</v>
      </c>
      <c r="G68" s="10" t="str">
        <f>IFERROR((VLOOKUP(B68,INSCRITOS!B:I,8,0)),"")</f>
        <v>Lusitano / Frusoal</v>
      </c>
      <c r="H68" s="104" t="s">
        <v>203</v>
      </c>
      <c r="I68" s="4">
        <v>96</v>
      </c>
    </row>
    <row r="69" spans="1:9" ht="18" customHeight="1" x14ac:dyDescent="0.25">
      <c r="A69" s="3">
        <v>6</v>
      </c>
      <c r="B69" s="39">
        <v>5224</v>
      </c>
      <c r="C69" s="3">
        <f>IFERROR((VLOOKUP(B69,INSCRITOS!B:C,2,0)),"")</f>
        <v>0</v>
      </c>
      <c r="D69" s="3" t="str">
        <f>IFERROR((VLOOKUP(B69,INSCRITOS!B:D,3,0)),"")</f>
        <v>INI</v>
      </c>
      <c r="E69" s="10" t="str">
        <f>IFERROR((VLOOKUP(B69,INSCRITOS!B:E,4,0)),"")</f>
        <v>Miriam Rodrigues</v>
      </c>
      <c r="F69" s="3" t="str">
        <f>IFERROR((VLOOKUP(B69,INSCRITOS!B:G,6,0)),"")</f>
        <v>F</v>
      </c>
      <c r="G69" s="10" t="str">
        <f>IFERROR((VLOOKUP(B69,INSCRITOS!B:I,8,0)),"")</f>
        <v>Lusitano / Frusoal</v>
      </c>
      <c r="H69" s="104" t="s">
        <v>204</v>
      </c>
      <c r="I69" s="4">
        <v>95</v>
      </c>
    </row>
    <row r="70" spans="1:9" ht="18" customHeight="1" x14ac:dyDescent="0.25">
      <c r="A70" s="5"/>
      <c r="C70" s="5"/>
      <c r="D70" s="5"/>
      <c r="F70" s="5"/>
    </row>
    <row r="71" spans="1:9" ht="18" customHeight="1" x14ac:dyDescent="0.25">
      <c r="A71" s="40" t="s">
        <v>17</v>
      </c>
      <c r="B71" s="40"/>
      <c r="C71" s="40"/>
      <c r="D71" s="40"/>
      <c r="E71" s="40"/>
      <c r="F71" s="40"/>
      <c r="G71" s="40"/>
      <c r="H71" s="40"/>
      <c r="I71" s="40"/>
    </row>
    <row r="72" spans="1:9" ht="18" customHeight="1" x14ac:dyDescent="0.25">
      <c r="A72" s="9" t="s">
        <v>9</v>
      </c>
      <c r="B72" s="36" t="s">
        <v>10</v>
      </c>
      <c r="C72" s="9" t="s">
        <v>1</v>
      </c>
      <c r="D72" s="9" t="s">
        <v>2</v>
      </c>
      <c r="E72" s="9" t="s">
        <v>3</v>
      </c>
      <c r="F72" s="9" t="s">
        <v>5</v>
      </c>
      <c r="G72" s="9" t="s">
        <v>7</v>
      </c>
      <c r="H72" s="9" t="s">
        <v>88</v>
      </c>
      <c r="I72" s="9" t="s">
        <v>11</v>
      </c>
    </row>
    <row r="73" spans="1:9" ht="18" customHeight="1" x14ac:dyDescent="0.25">
      <c r="A73" s="3">
        <v>1</v>
      </c>
      <c r="B73" s="1">
        <v>987</v>
      </c>
      <c r="C73" s="3">
        <f>IFERROR((VLOOKUP(B73,INSCRITOS!B:C,2,0)),"")</f>
        <v>105305</v>
      </c>
      <c r="D73" s="3" t="str">
        <f>IFERROR((VLOOKUP(B73,INSCRITOS!B:D,3,0)),"")</f>
        <v>JUV</v>
      </c>
      <c r="E73" s="10" t="str">
        <f>IFERROR((VLOOKUP(B73,INSCRITOS!B:E,4,0)),"")</f>
        <v>Gonçalo Diogo</v>
      </c>
      <c r="F73" s="3" t="str">
        <f>IFERROR((VLOOKUP(B73,INSCRITOS!B:G,6,0)),"")</f>
        <v>M</v>
      </c>
      <c r="G73" s="10" t="str">
        <f>IFERROR((VLOOKUP(B73,INSCRITOS!B:I,8,0)),"")</f>
        <v>Triatlo de Faro</v>
      </c>
      <c r="H73" s="104" t="s">
        <v>200</v>
      </c>
      <c r="I73" s="4">
        <v>100</v>
      </c>
    </row>
    <row r="74" spans="1:9" ht="18" customHeight="1" x14ac:dyDescent="0.25">
      <c r="A74" s="3">
        <v>2</v>
      </c>
      <c r="B74" s="1">
        <v>1329</v>
      </c>
      <c r="C74" s="3">
        <f>IFERROR((VLOOKUP(B74,INSCRITOS!B:C,2,0)),"")</f>
        <v>105411</v>
      </c>
      <c r="D74" s="3" t="str">
        <f>IFERROR((VLOOKUP(B74,INSCRITOS!B:D,3,0)),"")</f>
        <v>JUV</v>
      </c>
      <c r="E74" s="10" t="str">
        <f>IFERROR((VLOOKUP(B74,INSCRITOS!B:E,4,0)),"")</f>
        <v>Tomás Vilanova</v>
      </c>
      <c r="F74" s="3" t="str">
        <f>IFERROR((VLOOKUP(B74,INSCRITOS!B:G,6,0)),"")</f>
        <v>M</v>
      </c>
      <c r="G74" s="10" t="str">
        <f>IFERROR((VLOOKUP(B74,INSCRITOS!B:I,8,0)),"")</f>
        <v>Lusitano / Frusoal</v>
      </c>
      <c r="H74" s="104" t="s">
        <v>224</v>
      </c>
      <c r="I74" s="4">
        <v>99</v>
      </c>
    </row>
    <row r="75" spans="1:9" ht="18" customHeight="1" x14ac:dyDescent="0.25">
      <c r="A75" s="3">
        <v>3</v>
      </c>
      <c r="B75" s="1">
        <v>1163</v>
      </c>
      <c r="C75" s="3">
        <f>IFERROR((VLOOKUP(B75,INSCRITOS!B:C,2,0)),"")</f>
        <v>105999</v>
      </c>
      <c r="D75" s="3" t="str">
        <f>IFERROR((VLOOKUP(B75,INSCRITOS!B:D,3,0)),"")</f>
        <v>JUV</v>
      </c>
      <c r="E75" s="10" t="str">
        <f>IFERROR((VLOOKUP(B75,INSCRITOS!B:E,4,0)),"")</f>
        <v>Rafael Alemão</v>
      </c>
      <c r="F75" s="3" t="str">
        <f>IFERROR((VLOOKUP(B75,INSCRITOS!B:G,6,0)),"")</f>
        <v>M</v>
      </c>
      <c r="G75" s="10" t="str">
        <f>IFERROR((VLOOKUP(B75,INSCRITOS!B:I,8,0)),"")</f>
        <v>PORTINADO</v>
      </c>
      <c r="H75" s="104" t="s">
        <v>225</v>
      </c>
      <c r="I75" s="4">
        <v>98</v>
      </c>
    </row>
    <row r="76" spans="1:9" ht="18" customHeight="1" x14ac:dyDescent="0.25">
      <c r="A76" s="3">
        <v>4</v>
      </c>
      <c r="B76" s="1">
        <v>1147</v>
      </c>
      <c r="C76" s="3">
        <f>IFERROR((VLOOKUP(B76,INSCRITOS!B:C,2,0)),"")</f>
        <v>105981</v>
      </c>
      <c r="D76" s="3" t="str">
        <f>IFERROR((VLOOKUP(B76,INSCRITOS!B:D,3,0)),"")</f>
        <v>JUV</v>
      </c>
      <c r="E76" s="10" t="str">
        <f>IFERROR((VLOOKUP(B76,INSCRITOS!B:E,4,0)),"")</f>
        <v>Afonso Martim Pais Gouveia</v>
      </c>
      <c r="F76" s="3" t="str">
        <f>IFERROR((VLOOKUP(B76,INSCRITOS!B:G,6,0)),"")</f>
        <v>M</v>
      </c>
      <c r="G76" s="10" t="str">
        <f>IFERROR((VLOOKUP(B76,INSCRITOS!B:I,8,0)),"")</f>
        <v>Fc Ferreiras</v>
      </c>
      <c r="H76" s="104" t="s">
        <v>226</v>
      </c>
      <c r="I76" s="4">
        <v>97</v>
      </c>
    </row>
    <row r="77" spans="1:9" ht="18" customHeight="1" x14ac:dyDescent="0.25">
      <c r="A77" s="3">
        <v>5</v>
      </c>
      <c r="B77" s="1">
        <v>1146</v>
      </c>
      <c r="C77" s="3">
        <f>IFERROR((VLOOKUP(B77,INSCRITOS!B:C,2,0)),"")</f>
        <v>105980</v>
      </c>
      <c r="D77" s="3" t="str">
        <f>IFERROR((VLOOKUP(B77,INSCRITOS!B:D,3,0)),"")</f>
        <v>JUV</v>
      </c>
      <c r="E77" s="10" t="str">
        <f>IFERROR((VLOOKUP(B77,INSCRITOS!B:E,4,0)),"")</f>
        <v>Filipe Carmo Aniceto Pinto</v>
      </c>
      <c r="F77" s="3" t="str">
        <f>IFERROR((VLOOKUP(B77,INSCRITOS!B:G,6,0)),"")</f>
        <v>M</v>
      </c>
      <c r="G77" s="10" t="str">
        <f>IFERROR((VLOOKUP(B77,INSCRITOS!B:I,8,0)),"")</f>
        <v>Fc Ferreiras</v>
      </c>
      <c r="H77" s="104" t="s">
        <v>198</v>
      </c>
      <c r="I77" s="4">
        <v>96</v>
      </c>
    </row>
    <row r="78" spans="1:9" ht="18" customHeight="1" x14ac:dyDescent="0.25">
      <c r="A78" s="3">
        <v>6</v>
      </c>
      <c r="B78" s="1">
        <v>574</v>
      </c>
      <c r="C78" s="3">
        <f>IFERROR((VLOOKUP(B78,INSCRITOS!B:C,2,0)),"")</f>
        <v>105117</v>
      </c>
      <c r="D78" s="3" t="str">
        <f>IFERROR((VLOOKUP(B78,INSCRITOS!B:D,3,0)),"")</f>
        <v>JUV</v>
      </c>
      <c r="E78" s="10" t="str">
        <f>IFERROR((VLOOKUP(B78,INSCRITOS!B:E,4,0)),"")</f>
        <v>Pedro Santos Encarnação</v>
      </c>
      <c r="F78" s="3" t="str">
        <f>IFERROR((VLOOKUP(B78,INSCRITOS!B:G,6,0)),"")</f>
        <v>M</v>
      </c>
      <c r="G78" s="10" t="str">
        <f>IFERROR((VLOOKUP(B78,INSCRITOS!B:I,8,0)),"")</f>
        <v>Fc Ferreiras</v>
      </c>
      <c r="H78" s="104" t="s">
        <v>227</v>
      </c>
      <c r="I78" s="4">
        <v>95</v>
      </c>
    </row>
    <row r="79" spans="1:9" ht="18" customHeight="1" x14ac:dyDescent="0.25">
      <c r="A79" s="3">
        <v>7</v>
      </c>
      <c r="B79" s="1">
        <v>1174</v>
      </c>
      <c r="C79" s="3">
        <f>IFERROR((VLOOKUP(B79,INSCRITOS!B:C,2,0)),"")</f>
        <v>106023</v>
      </c>
      <c r="D79" s="3" t="str">
        <f>IFERROR((VLOOKUP(B79,INSCRITOS!B:D,3,0)),"")</f>
        <v>JUV</v>
      </c>
      <c r="E79" s="10" t="str">
        <f>IFERROR((VLOOKUP(B79,INSCRITOS!B:E,4,0)),"")</f>
        <v>Vladislav Groshev</v>
      </c>
      <c r="F79" s="3" t="str">
        <f>IFERROR((VLOOKUP(B79,INSCRITOS!B:G,6,0)),"")</f>
        <v>M</v>
      </c>
      <c r="G79" s="10" t="str">
        <f>IFERROR((VLOOKUP(B79,INSCRITOS!B:I,8,0)),"")</f>
        <v>Fc Ferreiras</v>
      </c>
      <c r="H79" s="104" t="s">
        <v>228</v>
      </c>
      <c r="I79" s="4">
        <v>94</v>
      </c>
    </row>
    <row r="80" spans="1:9" ht="18" customHeight="1" x14ac:dyDescent="0.25">
      <c r="A80" s="3">
        <v>8</v>
      </c>
      <c r="B80" s="1">
        <v>1158</v>
      </c>
      <c r="C80" s="3">
        <f>IFERROR((VLOOKUP(B80,INSCRITOS!B:C,2,0)),"")</f>
        <v>105993</v>
      </c>
      <c r="D80" s="3" t="str">
        <f>IFERROR((VLOOKUP(B80,INSCRITOS!B:D,3,0)),"")</f>
        <v>JUV</v>
      </c>
      <c r="E80" s="10" t="str">
        <f>IFERROR((VLOOKUP(B80,INSCRITOS!B:E,4,0)),"")</f>
        <v>Rodrigo Amélio</v>
      </c>
      <c r="F80" s="3" t="str">
        <f>IFERROR((VLOOKUP(B80,INSCRITOS!B:G,6,0)),"")</f>
        <v>M</v>
      </c>
      <c r="G80" s="10" t="str">
        <f>IFERROR((VLOOKUP(B80,INSCRITOS!B:I,8,0)),"")</f>
        <v>O2 Triatlo - S´look</v>
      </c>
      <c r="H80" s="104" t="s">
        <v>229</v>
      </c>
      <c r="I80" s="4">
        <v>93</v>
      </c>
    </row>
    <row r="81" spans="1:9" ht="18" customHeight="1" x14ac:dyDescent="0.25">
      <c r="A81" s="3">
        <v>9</v>
      </c>
      <c r="B81" s="1">
        <v>1022</v>
      </c>
      <c r="C81" s="3">
        <f>IFERROR((VLOOKUP(B81,INSCRITOS!B:C,2,0)),"")</f>
        <v>105574</v>
      </c>
      <c r="D81" s="3" t="str">
        <f>IFERROR((VLOOKUP(B81,INSCRITOS!B:D,3,0)),"")</f>
        <v>JUV</v>
      </c>
      <c r="E81" s="10" t="str">
        <f>IFERROR((VLOOKUP(B81,INSCRITOS!B:E,4,0)),"")</f>
        <v>Rúben Rosa</v>
      </c>
      <c r="F81" s="3" t="str">
        <f>IFERROR((VLOOKUP(B81,INSCRITOS!B:G,6,0)),"")</f>
        <v>M</v>
      </c>
      <c r="G81" s="10" t="str">
        <f>IFERROR((VLOOKUP(B81,INSCRITOS!B:I,8,0)),"")</f>
        <v>Bike Clube S. Brás</v>
      </c>
      <c r="H81" s="104" t="s">
        <v>230</v>
      </c>
      <c r="I81" s="4">
        <v>92</v>
      </c>
    </row>
    <row r="82" spans="1:9" s="11" customFormat="1" ht="18" customHeight="1" x14ac:dyDescent="0.25">
      <c r="A82" s="5"/>
      <c r="B82" s="38"/>
      <c r="C82" s="5"/>
      <c r="D82" s="5"/>
      <c r="F82" s="5"/>
      <c r="I82" s="14"/>
    </row>
    <row r="83" spans="1:9" ht="18" customHeight="1" x14ac:dyDescent="0.25">
      <c r="A83" s="40" t="s">
        <v>18</v>
      </c>
      <c r="B83" s="40"/>
      <c r="C83" s="40"/>
      <c r="D83" s="40"/>
      <c r="E83" s="40"/>
      <c r="F83" s="40"/>
      <c r="G83" s="40"/>
      <c r="H83" s="40"/>
      <c r="I83" s="40"/>
    </row>
    <row r="84" spans="1:9" ht="18" customHeight="1" x14ac:dyDescent="0.25">
      <c r="A84" s="9" t="s">
        <v>9</v>
      </c>
      <c r="B84" s="36" t="s">
        <v>10</v>
      </c>
      <c r="C84" s="9" t="s">
        <v>1</v>
      </c>
      <c r="D84" s="9" t="s">
        <v>2</v>
      </c>
      <c r="E84" s="9" t="s">
        <v>3</v>
      </c>
      <c r="F84" s="9" t="s">
        <v>5</v>
      </c>
      <c r="G84" s="9" t="s">
        <v>7</v>
      </c>
      <c r="H84" s="9" t="s">
        <v>88</v>
      </c>
      <c r="I84" s="9" t="s">
        <v>11</v>
      </c>
    </row>
    <row r="85" spans="1:9" ht="18" customHeight="1" x14ac:dyDescent="0.25">
      <c r="A85" s="3">
        <v>1</v>
      </c>
      <c r="B85" s="39">
        <v>1232</v>
      </c>
      <c r="C85" s="3">
        <f>IFERROR((VLOOKUP(B85,INSCRITOS!B:C,2,0)),"")</f>
        <v>106120</v>
      </c>
      <c r="D85" s="3" t="str">
        <f>IFERROR((VLOOKUP(B85,INSCRITOS!B:D,3,0)),"")</f>
        <v>JUV</v>
      </c>
      <c r="E85" s="10" t="str">
        <f>IFERROR((VLOOKUP(B85,INSCRITOS!B:E,4,0)),"")</f>
        <v>Margarida Jesus Passos</v>
      </c>
      <c r="F85" s="3" t="str">
        <f>IFERROR((VLOOKUP(B85,INSCRITOS!B:G,6,0)),"")</f>
        <v>F</v>
      </c>
      <c r="G85" s="10" t="str">
        <f>IFERROR((VLOOKUP(B85,INSCRITOS!B:I,8,0)),"")</f>
        <v>PORTINADO</v>
      </c>
      <c r="H85" s="104" t="s">
        <v>217</v>
      </c>
      <c r="I85" s="4">
        <v>100</v>
      </c>
    </row>
    <row r="86" spans="1:9" ht="18" customHeight="1" x14ac:dyDescent="0.25">
      <c r="A86" s="3">
        <v>2</v>
      </c>
      <c r="B86" s="39">
        <v>5246</v>
      </c>
      <c r="C86" s="3">
        <f>IFERROR((VLOOKUP(B86,INSCRITOS!B:C,2,0)),"")</f>
        <v>0</v>
      </c>
      <c r="D86" s="3" t="str">
        <f>IFERROR((VLOOKUP(B86,INSCRITOS!B:D,3,0)),"")</f>
        <v>JUV</v>
      </c>
      <c r="E86" s="10" t="str">
        <f>IFERROR((VLOOKUP(B86,INSCRITOS!B:E,4,0)),"")</f>
        <v>Glória Guerreiro</v>
      </c>
      <c r="F86" s="3" t="str">
        <f>IFERROR((VLOOKUP(B86,INSCRITOS!B:G,6,0)),"")</f>
        <v>F</v>
      </c>
      <c r="G86" s="10" t="str">
        <f>IFERROR((VLOOKUP(B86,INSCRITOS!B:I,8,0)),"")</f>
        <v>Fc Ferreiras/ Não federado</v>
      </c>
      <c r="H86" s="104" t="s">
        <v>218</v>
      </c>
      <c r="I86" s="4">
        <v>0</v>
      </c>
    </row>
    <row r="87" spans="1:9" x14ac:dyDescent="0.25">
      <c r="A87" s="3">
        <v>3</v>
      </c>
      <c r="B87" s="39">
        <v>1181</v>
      </c>
      <c r="C87" s="3">
        <f>IFERROR((VLOOKUP(B87,INSCRITOS!B:C,2,0)),"")</f>
        <v>106034</v>
      </c>
      <c r="D87" s="3" t="str">
        <f>IFERROR((VLOOKUP(B87,INSCRITOS!B:D,3,0)),"")</f>
        <v>JUV</v>
      </c>
      <c r="E87" s="10" t="str">
        <f>IFERROR((VLOOKUP(B87,INSCRITOS!B:E,4,0)),"")</f>
        <v>Beatriz Cojocaru</v>
      </c>
      <c r="F87" s="3" t="str">
        <f>IFERROR((VLOOKUP(B87,INSCRITOS!B:G,6,0)),"")</f>
        <v>F</v>
      </c>
      <c r="G87" s="10" t="str">
        <f>IFERROR((VLOOKUP(B87,INSCRITOS!B:I,8,0)),"")</f>
        <v>PORTINADO</v>
      </c>
      <c r="H87" s="104" t="s">
        <v>219</v>
      </c>
      <c r="I87" s="4">
        <v>99</v>
      </c>
    </row>
    <row r="88" spans="1:9" x14ac:dyDescent="0.25">
      <c r="A88" s="3">
        <v>4</v>
      </c>
      <c r="B88" s="39">
        <v>5218</v>
      </c>
      <c r="C88" s="3">
        <f>IFERROR((VLOOKUP(B88,INSCRITOS!B:C,2,0)),"")</f>
        <v>0</v>
      </c>
      <c r="D88" s="3" t="str">
        <f>IFERROR((VLOOKUP(B88,INSCRITOS!B:D,3,0)),"")</f>
        <v>JUV</v>
      </c>
      <c r="E88" s="10" t="str">
        <f>IFERROR((VLOOKUP(B88,INSCRITOS!B:E,4,0)),"")</f>
        <v>Rita Lage</v>
      </c>
      <c r="F88" s="3" t="str">
        <f>IFERROR((VLOOKUP(B88,INSCRITOS!B:G,6,0)),"")</f>
        <v>F</v>
      </c>
      <c r="G88" s="10" t="str">
        <f>IFERROR((VLOOKUP(B88,INSCRITOS!B:I,8,0)),"")</f>
        <v>Clube de Natação de Lagos/ Não federado</v>
      </c>
      <c r="H88" s="104" t="s">
        <v>220</v>
      </c>
      <c r="I88" s="4">
        <v>0</v>
      </c>
    </row>
    <row r="89" spans="1:9" x14ac:dyDescent="0.25">
      <c r="A89" s="3">
        <v>5</v>
      </c>
      <c r="B89" s="39">
        <v>540</v>
      </c>
      <c r="C89" s="3">
        <f>IFERROR((VLOOKUP(B89,INSCRITOS!B:C,2,0)),"")</f>
        <v>105111</v>
      </c>
      <c r="D89" s="3" t="str">
        <f>IFERROR((VLOOKUP(B89,INSCRITOS!B:D,3,0)),"")</f>
        <v>JUV</v>
      </c>
      <c r="E89" s="10" t="str">
        <f>IFERROR((VLOOKUP(B89,INSCRITOS!B:E,4,0)),"")</f>
        <v>Viviana Soares Nicolau</v>
      </c>
      <c r="F89" s="3" t="str">
        <f>IFERROR((VLOOKUP(B89,INSCRITOS!B:G,6,0)),"")</f>
        <v>F</v>
      </c>
      <c r="G89" s="10" t="str">
        <f>IFERROR((VLOOKUP(B89,INSCRITOS!B:I,8,0)),"")</f>
        <v>O2 Triatlo - S´look</v>
      </c>
      <c r="H89" s="104" t="s">
        <v>221</v>
      </c>
      <c r="I89" s="4">
        <v>98</v>
      </c>
    </row>
    <row r="90" spans="1:9" x14ac:dyDescent="0.25">
      <c r="A90" s="3">
        <v>6</v>
      </c>
      <c r="B90" s="39">
        <v>5238</v>
      </c>
      <c r="C90" s="3">
        <f>IFERROR((VLOOKUP(B90,INSCRITOS!B:C,2,0)),"")</f>
        <v>104246</v>
      </c>
      <c r="D90" s="3" t="str">
        <f>IFERROR((VLOOKUP(B90,INSCRITOS!B:D,3,0)),"")</f>
        <v>JUV</v>
      </c>
      <c r="E90" s="10" t="str">
        <f>IFERROR((VLOOKUP(B90,INSCRITOS!B:E,4,0)),"")</f>
        <v>Filipa Munhóz Joaquim</v>
      </c>
      <c r="F90" s="3" t="str">
        <f>IFERROR((VLOOKUP(B90,INSCRITOS!B:G,6,0)),"")</f>
        <v>F</v>
      </c>
      <c r="G90" s="10" t="str">
        <f>IFERROR((VLOOKUP(B90,INSCRITOS!B:I,8,0)),"")</f>
        <v>Lusitano / Frusoal</v>
      </c>
      <c r="H90" s="104" t="s">
        <v>222</v>
      </c>
      <c r="I90" s="4">
        <v>97</v>
      </c>
    </row>
    <row r="91" spans="1:9" x14ac:dyDescent="0.25">
      <c r="A91" s="3">
        <v>7</v>
      </c>
      <c r="B91" s="39">
        <v>1153</v>
      </c>
      <c r="C91" s="3">
        <f>IFERROR((VLOOKUP(B91,INSCRITOS!B:C,2,0)),"")</f>
        <v>105988</v>
      </c>
      <c r="D91" s="3" t="str">
        <f>IFERROR((VLOOKUP(B91,INSCRITOS!B:D,3,0)),"")</f>
        <v>JUV</v>
      </c>
      <c r="E91" s="10" t="str">
        <f>IFERROR((VLOOKUP(B91,INSCRITOS!B:E,4,0)),"")</f>
        <v>Beatriz Rodrigues Vaz</v>
      </c>
      <c r="F91" s="3" t="str">
        <f>IFERROR((VLOOKUP(B91,INSCRITOS!B:G,6,0)),"")</f>
        <v>F</v>
      </c>
      <c r="G91" s="10" t="str">
        <f>IFERROR((VLOOKUP(B91,INSCRITOS!B:I,8,0)),"")</f>
        <v>Fc Ferreiras</v>
      </c>
      <c r="H91" s="104" t="s">
        <v>223</v>
      </c>
      <c r="I91" s="4">
        <v>96</v>
      </c>
    </row>
    <row r="92" spans="1:9" x14ac:dyDescent="0.25">
      <c r="A92" s="5"/>
      <c r="C92" s="5"/>
      <c r="D92" s="5"/>
      <c r="F92" s="5"/>
      <c r="I92" s="34"/>
    </row>
    <row r="93" spans="1:9" x14ac:dyDescent="0.25">
      <c r="D93" s="19"/>
      <c r="E93" s="19"/>
      <c r="F93" s="19"/>
    </row>
    <row r="94" spans="1:9" x14ac:dyDescent="0.25">
      <c r="D94" s="107" t="s">
        <v>19</v>
      </c>
      <c r="E94" s="108"/>
      <c r="F94" s="109"/>
    </row>
    <row r="95" spans="1:9" x14ac:dyDescent="0.25">
      <c r="D95" s="32" t="s">
        <v>25</v>
      </c>
      <c r="E95" s="32" t="s">
        <v>7</v>
      </c>
      <c r="F95" s="32" t="s">
        <v>11</v>
      </c>
    </row>
    <row r="96" spans="1:9" x14ac:dyDescent="0.25">
      <c r="D96" s="33">
        <v>1</v>
      </c>
      <c r="E96" s="24" t="s">
        <v>81</v>
      </c>
      <c r="F96" s="2">
        <v>1453</v>
      </c>
    </row>
    <row r="97" spans="4:6" x14ac:dyDescent="0.25">
      <c r="D97" s="33">
        <v>2</v>
      </c>
      <c r="E97" s="56" t="s">
        <v>74</v>
      </c>
      <c r="F97" s="2">
        <v>1444</v>
      </c>
    </row>
    <row r="98" spans="4:6" x14ac:dyDescent="0.25">
      <c r="D98" s="33">
        <v>3</v>
      </c>
      <c r="E98" s="24" t="s">
        <v>79</v>
      </c>
      <c r="F98" s="2">
        <v>689</v>
      </c>
    </row>
    <row r="99" spans="4:6" x14ac:dyDescent="0.25">
      <c r="D99" s="33">
        <v>4</v>
      </c>
      <c r="E99" s="53" t="s">
        <v>64</v>
      </c>
      <c r="F99" s="2">
        <v>479</v>
      </c>
    </row>
    <row r="100" spans="4:6" x14ac:dyDescent="0.25">
      <c r="D100" s="33">
        <v>5</v>
      </c>
      <c r="E100" s="24" t="s">
        <v>45</v>
      </c>
      <c r="F100" s="2">
        <v>470</v>
      </c>
    </row>
    <row r="101" spans="4:6" x14ac:dyDescent="0.25">
      <c r="D101" s="33">
        <v>6</v>
      </c>
      <c r="E101" s="24" t="s">
        <v>78</v>
      </c>
      <c r="F101" s="2">
        <v>384</v>
      </c>
    </row>
    <row r="102" spans="4:6" x14ac:dyDescent="0.25">
      <c r="D102" s="33">
        <v>7</v>
      </c>
      <c r="E102" s="53" t="s">
        <v>49</v>
      </c>
      <c r="F102" s="2">
        <v>382</v>
      </c>
    </row>
    <row r="103" spans="4:6" x14ac:dyDescent="0.25">
      <c r="D103" s="33">
        <v>8</v>
      </c>
      <c r="E103" s="24" t="s">
        <v>44</v>
      </c>
      <c r="F103" s="2">
        <v>190</v>
      </c>
    </row>
  </sheetData>
  <sortState ref="E109:F116">
    <sortCondition descending="1" ref="F109:F116"/>
  </sortState>
  <mergeCells count="1">
    <mergeCell ref="D94:F94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83" firstPageNumber="0" fitToHeight="0" orientation="portrait" r:id="rId1"/>
  <rowBreaks count="4" manualBreakCount="4">
    <brk id="22" max="8" man="1"/>
    <brk id="51" max="8" man="1"/>
    <brk id="70" max="8" man="1"/>
    <brk id="9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22"/>
  <sheetViews>
    <sheetView view="pageBreakPreview" topLeftCell="A5" zoomScaleNormal="100" zoomScaleSheetLayoutView="100" workbookViewId="0">
      <selection activeCell="D7" sqref="D7"/>
    </sheetView>
  </sheetViews>
  <sheetFormatPr defaultRowHeight="15.75" x14ac:dyDescent="0.25"/>
  <cols>
    <col min="1" max="1" width="6.7109375" style="11" customWidth="1"/>
    <col min="2" max="2" width="9.140625" style="38"/>
    <col min="3" max="3" width="9.140625" style="11"/>
    <col min="4" max="4" width="7.85546875" style="11" customWidth="1"/>
    <col min="5" max="5" width="25.28515625" style="11" customWidth="1"/>
    <col min="6" max="6" width="8.140625" style="11" bestFit="1" customWidth="1"/>
    <col min="7" max="7" width="23.28515625" style="11" customWidth="1"/>
    <col min="8" max="1016" width="9.140625" style="11"/>
    <col min="1017" max="16384" width="9.140625" style="19"/>
  </cols>
  <sheetData>
    <row r="1" spans="1:8" ht="18" customHeight="1" x14ac:dyDescent="0.25">
      <c r="A1" s="17" t="s">
        <v>90</v>
      </c>
      <c r="B1" s="41"/>
      <c r="C1" s="18"/>
      <c r="D1" s="18"/>
      <c r="E1" s="17"/>
      <c r="F1" s="6"/>
      <c r="G1" s="6"/>
    </row>
    <row r="2" spans="1:8" ht="18" customHeight="1" x14ac:dyDescent="0.25">
      <c r="A2" s="17" t="s">
        <v>91</v>
      </c>
      <c r="B2" s="41"/>
      <c r="C2" s="18"/>
      <c r="D2" s="18"/>
      <c r="E2" s="17"/>
      <c r="F2" s="6"/>
      <c r="G2" s="6"/>
    </row>
    <row r="3" spans="1:8" x14ac:dyDescent="0.25">
      <c r="A3" s="5"/>
      <c r="C3" s="5"/>
      <c r="D3" s="5"/>
      <c r="F3" s="5"/>
    </row>
    <row r="4" spans="1:8" x14ac:dyDescent="0.25">
      <c r="A4" s="40" t="s">
        <v>26</v>
      </c>
      <c r="B4" s="40"/>
      <c r="C4" s="40"/>
      <c r="D4" s="40"/>
      <c r="E4" s="40"/>
      <c r="F4" s="40"/>
      <c r="G4" s="40"/>
    </row>
    <row r="5" spans="1:8" x14ac:dyDescent="0.25">
      <c r="A5" s="9" t="s">
        <v>9</v>
      </c>
      <c r="B5" s="36" t="s">
        <v>0</v>
      </c>
      <c r="C5" s="9" t="s">
        <v>1</v>
      </c>
      <c r="D5" s="9" t="s">
        <v>2</v>
      </c>
      <c r="E5" s="9" t="s">
        <v>3</v>
      </c>
      <c r="F5" s="9" t="s">
        <v>5</v>
      </c>
      <c r="G5" s="9" t="s">
        <v>7</v>
      </c>
      <c r="H5" s="9" t="s">
        <v>88</v>
      </c>
    </row>
    <row r="6" spans="1:8" x14ac:dyDescent="0.25">
      <c r="A6" s="3">
        <v>1</v>
      </c>
      <c r="B6" s="1">
        <v>5233</v>
      </c>
      <c r="C6" s="3">
        <f>IFERROR((VLOOKUP(B6,INSCRITOS!B:C,2,0)),"")</f>
        <v>0</v>
      </c>
      <c r="D6" s="3" t="str">
        <f>IFERROR((VLOOKUP(B6,INSCRITOS!B:D,3,0)),"")</f>
        <v>CAD</v>
      </c>
      <c r="E6" s="10" t="str">
        <f>IFERROR((VLOOKUP(B6,INSCRITOS!B:E,4,0)),"")</f>
        <v>Gabriel Centeio</v>
      </c>
      <c r="F6" s="3" t="str">
        <f>IFERROR((VLOOKUP(B6,INSCRITOS!B:G,6,0)),"")</f>
        <v>M</v>
      </c>
      <c r="G6" s="10" t="str">
        <f>IFERROR((VLOOKUP(B6,INSCRITOS!B:I,8,0)),"")</f>
        <v>PORTINADO / Não federado</v>
      </c>
      <c r="H6" s="104" t="s">
        <v>238</v>
      </c>
    </row>
    <row r="7" spans="1:8" x14ac:dyDescent="0.25">
      <c r="A7" s="3">
        <v>2</v>
      </c>
      <c r="B7" s="1">
        <v>1704</v>
      </c>
      <c r="C7" s="3">
        <f>IFERROR((VLOOKUP(B7,INSCRITOS!B:C,2,0)),"")</f>
        <v>105413</v>
      </c>
      <c r="D7" s="3" t="str">
        <f>IFERROR((VLOOKUP(B7,INSCRITOS!B:D,3,0)),"")</f>
        <v>CAD</v>
      </c>
      <c r="E7" s="10" t="str">
        <f>IFERROR((VLOOKUP(B7,INSCRITOS!B:E,4,0)),"")</f>
        <v>Gustavo Ganhão</v>
      </c>
      <c r="F7" s="3" t="str">
        <f>IFERROR((VLOOKUP(B7,INSCRITOS!B:G,6,0)),"")</f>
        <v>M</v>
      </c>
      <c r="G7" s="10" t="str">
        <f>IFERROR((VLOOKUP(B7,INSCRITOS!B:I,8,0)),"")</f>
        <v>PORTINADO</v>
      </c>
      <c r="H7" s="104" t="s">
        <v>239</v>
      </c>
    </row>
    <row r="8" spans="1:8" x14ac:dyDescent="0.25">
      <c r="A8" s="3">
        <v>3</v>
      </c>
      <c r="B8" s="1">
        <v>1699</v>
      </c>
      <c r="C8" s="3">
        <f>IFERROR((VLOOKUP(B8,INSCRITOS!B:C,2,0)),"")</f>
        <v>105307</v>
      </c>
      <c r="D8" s="3" t="str">
        <f>IFERROR((VLOOKUP(B8,INSCRITOS!B:D,3,0)),"")</f>
        <v>CAD</v>
      </c>
      <c r="E8" s="10" t="str">
        <f>IFERROR((VLOOKUP(B8,INSCRITOS!B:E,4,0)),"")</f>
        <v>Vasco Diogo</v>
      </c>
      <c r="F8" s="3" t="str">
        <f>IFERROR((VLOOKUP(B8,INSCRITOS!B:G,6,0)),"")</f>
        <v>M</v>
      </c>
      <c r="G8" s="10" t="str">
        <f>IFERROR((VLOOKUP(B8,INSCRITOS!B:I,8,0)),"")</f>
        <v>Triatlo de Faro</v>
      </c>
      <c r="H8" s="104" t="s">
        <v>240</v>
      </c>
    </row>
    <row r="9" spans="1:8" x14ac:dyDescent="0.25">
      <c r="A9" s="3">
        <v>4</v>
      </c>
      <c r="B9" s="1">
        <v>1616</v>
      </c>
      <c r="C9" s="3">
        <f>IFERROR((VLOOKUP(B9,INSCRITOS!B:C,2,0)),"")</f>
        <v>104629</v>
      </c>
      <c r="D9" s="3" t="str">
        <f>IFERROR((VLOOKUP(B9,INSCRITOS!B:D,3,0)),"")</f>
        <v>CAD</v>
      </c>
      <c r="E9" s="10" t="str">
        <f>IFERROR((VLOOKUP(B9,INSCRITOS!B:E,4,0)),"")</f>
        <v>Guilherme Vairinhos</v>
      </c>
      <c r="F9" s="3" t="str">
        <f>IFERROR((VLOOKUP(B9,INSCRITOS!B:G,6,0)),"")</f>
        <v>M</v>
      </c>
      <c r="G9" s="10" t="str">
        <f>IFERROR((VLOOKUP(B9,INSCRITOS!B:I,8,0)),"")</f>
        <v>Lusitano / Frusoal</v>
      </c>
      <c r="H9" s="104" t="s">
        <v>241</v>
      </c>
    </row>
    <row r="10" spans="1:8" x14ac:dyDescent="0.25">
      <c r="A10" s="3">
        <v>5</v>
      </c>
      <c r="B10" s="1">
        <v>1701</v>
      </c>
      <c r="C10" s="3">
        <f>IFERROR((VLOOKUP(B10,INSCRITOS!B:C,2,0)),"")</f>
        <v>105578</v>
      </c>
      <c r="D10" s="3" t="str">
        <f>IFERROR((VLOOKUP(B10,INSCRITOS!B:D,3,0)),"")</f>
        <v>CAD</v>
      </c>
      <c r="E10" s="10" t="str">
        <f>IFERROR((VLOOKUP(B10,INSCRITOS!B:E,4,0)),"")</f>
        <v>Lourenço Albuquerque</v>
      </c>
      <c r="F10" s="3" t="str">
        <f>IFERROR((VLOOKUP(B10,INSCRITOS!B:G,6,0)),"")</f>
        <v>M</v>
      </c>
      <c r="G10" s="10" t="str">
        <f>IFERROR((VLOOKUP(B10,INSCRITOS!B:I,8,0)),"")</f>
        <v>Lusitano / Frusoal</v>
      </c>
      <c r="H10" s="104" t="s">
        <v>242</v>
      </c>
    </row>
    <row r="11" spans="1:8" x14ac:dyDescent="0.25">
      <c r="A11" s="3">
        <v>6</v>
      </c>
      <c r="B11" s="1">
        <v>5235</v>
      </c>
      <c r="C11" s="3">
        <f>IFERROR((VLOOKUP(B11,INSCRITOS!B:C,2,0)),"")</f>
        <v>0</v>
      </c>
      <c r="D11" s="3" t="str">
        <f>IFERROR((VLOOKUP(B11,INSCRITOS!B:D,3,0)),"")</f>
        <v>CAD</v>
      </c>
      <c r="E11" s="10" t="str">
        <f>IFERROR((VLOOKUP(B11,INSCRITOS!B:E,4,0)),"")</f>
        <v>Rafael Francisco</v>
      </c>
      <c r="F11" s="3" t="str">
        <f>IFERROR((VLOOKUP(B11,INSCRITOS!B:G,6,0)),"")</f>
        <v>M</v>
      </c>
      <c r="G11" s="10" t="str">
        <f>IFERROR((VLOOKUP(B11,INSCRITOS!B:I,8,0)),"")</f>
        <v>PORTINADO</v>
      </c>
      <c r="H11" s="104" t="s">
        <v>243</v>
      </c>
    </row>
    <row r="12" spans="1:8" x14ac:dyDescent="0.25">
      <c r="A12" s="3">
        <v>7</v>
      </c>
      <c r="B12" s="1">
        <v>1692</v>
      </c>
      <c r="C12" s="3">
        <f>IFERROR((VLOOKUP(B12,INSCRITOS!B:C,2,0)),"")</f>
        <v>105110</v>
      </c>
      <c r="D12" s="3" t="str">
        <f>IFERROR((VLOOKUP(B12,INSCRITOS!B:D,3,0)),"")</f>
        <v>CAD</v>
      </c>
      <c r="E12" s="10" t="str">
        <f>IFERROR((VLOOKUP(B12,INSCRITOS!B:E,4,0)),"")</f>
        <v>Vasco Nicolau</v>
      </c>
      <c r="F12" s="3" t="str">
        <f>IFERROR((VLOOKUP(B12,INSCRITOS!B:G,6,0)),"")</f>
        <v>M</v>
      </c>
      <c r="G12" s="10" t="str">
        <f>IFERROR((VLOOKUP(B12,INSCRITOS!B:I,8,0)),"")</f>
        <v>O2 Triatlo - S´look</v>
      </c>
      <c r="H12" s="104" t="s">
        <v>244</v>
      </c>
    </row>
    <row r="13" spans="1:8" x14ac:dyDescent="0.25">
      <c r="A13" s="3" t="s">
        <v>231</v>
      </c>
      <c r="B13" s="1">
        <v>1958</v>
      </c>
      <c r="C13" s="3">
        <f>IFERROR((VLOOKUP(B13,INSCRITOS!B:C,2,0)),"")</f>
        <v>105369</v>
      </c>
      <c r="D13" s="3" t="str">
        <f>IFERROR((VLOOKUP(B13,INSCRITOS!B:D,3,0)),"")</f>
        <v>CAD</v>
      </c>
      <c r="E13" s="10" t="str">
        <f>IFERROR((VLOOKUP(B13,INSCRITOS!B:E,4,0)),"")</f>
        <v>José Neves</v>
      </c>
      <c r="F13" s="3" t="str">
        <f>IFERROR((VLOOKUP(B13,INSCRITOS!B:G,6,0)),"")</f>
        <v>M</v>
      </c>
      <c r="G13" s="10" t="str">
        <f>IFERROR((VLOOKUP(B13,INSCRITOS!B:I,8,0)),"")</f>
        <v>O2 Triatlo - S´look</v>
      </c>
      <c r="H13" s="104" t="s">
        <v>245</v>
      </c>
    </row>
    <row r="14" spans="1:8" x14ac:dyDescent="0.25">
      <c r="A14" s="5"/>
      <c r="C14" s="5"/>
      <c r="D14" s="5"/>
      <c r="F14" s="5"/>
    </row>
    <row r="15" spans="1:8" x14ac:dyDescent="0.25">
      <c r="A15" s="5"/>
      <c r="C15" s="5"/>
      <c r="D15" s="5"/>
      <c r="F15" s="5"/>
    </row>
    <row r="16" spans="1:8" x14ac:dyDescent="0.25">
      <c r="A16" s="40" t="s">
        <v>27</v>
      </c>
      <c r="B16" s="40"/>
      <c r="C16" s="40"/>
      <c r="D16" s="40"/>
      <c r="E16" s="40"/>
      <c r="F16" s="40"/>
      <c r="G16" s="40"/>
    </row>
    <row r="17" spans="1:8" x14ac:dyDescent="0.25">
      <c r="A17" s="9" t="s">
        <v>9</v>
      </c>
      <c r="B17" s="36" t="s">
        <v>0</v>
      </c>
      <c r="C17" s="9" t="s">
        <v>1</v>
      </c>
      <c r="D17" s="9" t="s">
        <v>2</v>
      </c>
      <c r="E17" s="9" t="s">
        <v>3</v>
      </c>
      <c r="F17" s="9" t="s">
        <v>5</v>
      </c>
      <c r="G17" s="9" t="s">
        <v>7</v>
      </c>
      <c r="H17" s="9" t="s">
        <v>88</v>
      </c>
    </row>
    <row r="18" spans="1:8" x14ac:dyDescent="0.25">
      <c r="A18" s="3">
        <v>1</v>
      </c>
      <c r="B18" s="39">
        <v>1613</v>
      </c>
      <c r="C18" s="3">
        <f>IFERROR((VLOOKUP(B18,INSCRITOS!B:C,2,0)),"")</f>
        <v>104347</v>
      </c>
      <c r="D18" s="3" t="str">
        <f>IFERROR((VLOOKUP(B18,INSCRITOS!B:D,3,0)),"")</f>
        <v>CAD</v>
      </c>
      <c r="E18" s="10" t="str">
        <f>IFERROR((VLOOKUP(B18,INSCRITOS!B:E,4,0)),"")</f>
        <v>Maria Romão</v>
      </c>
      <c r="F18" s="3" t="str">
        <f>IFERROR((VLOOKUP(B18,INSCRITOS!B:G,6,0)),"")</f>
        <v>F</v>
      </c>
      <c r="G18" s="10" t="str">
        <f>IFERROR((VLOOKUP(B18,INSCRITOS!B:I,8,0)),"")</f>
        <v>Lusitano / Frusoal</v>
      </c>
      <c r="H18" s="104" t="s">
        <v>233</v>
      </c>
    </row>
    <row r="19" spans="1:8" x14ac:dyDescent="0.25">
      <c r="A19" s="3">
        <v>2</v>
      </c>
      <c r="B19" s="39">
        <v>1696</v>
      </c>
      <c r="C19" s="3">
        <f>IFERROR((VLOOKUP(B19,INSCRITOS!B:C,2,0)),"")</f>
        <v>105130</v>
      </c>
      <c r="D19" s="3" t="str">
        <f>IFERROR((VLOOKUP(B19,INSCRITOS!B:D,3,0)),"")</f>
        <v>CAD</v>
      </c>
      <c r="E19" s="10" t="str">
        <f>IFERROR((VLOOKUP(B19,INSCRITOS!B:E,4,0)),"")</f>
        <v>Melissa Vilarinho</v>
      </c>
      <c r="F19" s="3" t="str">
        <f>IFERROR((VLOOKUP(B19,INSCRITOS!B:G,6,0)),"")</f>
        <v>F</v>
      </c>
      <c r="G19" s="10" t="str">
        <f>IFERROR((VLOOKUP(B19,INSCRITOS!B:I,8,0)),"")</f>
        <v>Fc Ferreiras</v>
      </c>
      <c r="H19" s="104" t="s">
        <v>234</v>
      </c>
    </row>
    <row r="20" spans="1:8" x14ac:dyDescent="0.25">
      <c r="A20" s="3">
        <v>3</v>
      </c>
      <c r="B20" s="39">
        <v>5223</v>
      </c>
      <c r="C20" s="3">
        <f>IFERROR((VLOOKUP(B20,INSCRITOS!B:C,2,0)),"")</f>
        <v>0</v>
      </c>
      <c r="D20" s="3" t="str">
        <f>IFERROR((VLOOKUP(B20,INSCRITOS!B:D,3,0)),"")</f>
        <v>CAD</v>
      </c>
      <c r="E20" s="10" t="str">
        <f>IFERROR((VLOOKUP(B20,INSCRITOS!B:E,4,0)),"")</f>
        <v>Patrícia Seong</v>
      </c>
      <c r="F20" s="3" t="str">
        <f>IFERROR((VLOOKUP(B20,INSCRITOS!B:G,6,0)),"")</f>
        <v>F</v>
      </c>
      <c r="G20" s="10" t="str">
        <f>IFERROR((VLOOKUP(B20,INSCRITOS!B:I,8,0)),"")</f>
        <v>Fc Ferreiras/ Não federado</v>
      </c>
      <c r="H20" s="104" t="s">
        <v>235</v>
      </c>
    </row>
    <row r="21" spans="1:8" x14ac:dyDescent="0.25">
      <c r="A21" s="3">
        <v>4</v>
      </c>
      <c r="B21" s="39">
        <v>1695</v>
      </c>
      <c r="C21" s="3">
        <f>IFERROR((VLOOKUP(B21,INSCRITOS!B:C,2,0)),"")</f>
        <v>105986</v>
      </c>
      <c r="D21" s="3" t="str">
        <f>IFERROR((VLOOKUP(B21,INSCRITOS!B:D,3,0)),"")</f>
        <v>CAD</v>
      </c>
      <c r="E21" s="10" t="str">
        <f>IFERROR((VLOOKUP(B21,INSCRITOS!B:E,4,0)),"")</f>
        <v>Patrícia Oliveira</v>
      </c>
      <c r="F21" s="3" t="str">
        <f>IFERROR((VLOOKUP(B21,INSCRITOS!B:G,6,0)),"")</f>
        <v>F</v>
      </c>
      <c r="G21" s="10" t="str">
        <f>IFERROR((VLOOKUP(B21,INSCRITOS!B:I,8,0)),"")</f>
        <v>Fc Ferreiras</v>
      </c>
      <c r="H21" s="104" t="s">
        <v>236</v>
      </c>
    </row>
    <row r="22" spans="1:8" x14ac:dyDescent="0.25">
      <c r="A22" s="3">
        <v>5</v>
      </c>
      <c r="B22" s="39">
        <v>1702</v>
      </c>
      <c r="C22" s="3">
        <f>IFERROR((VLOOKUP(B22,INSCRITOS!B:C,2,0)),"")</f>
        <v>104248</v>
      </c>
      <c r="D22" s="3" t="str">
        <f>IFERROR((VLOOKUP(B22,INSCRITOS!B:D,3,0)),"")</f>
        <v>CAD</v>
      </c>
      <c r="E22" s="10" t="str">
        <f>IFERROR((VLOOKUP(B22,INSCRITOS!B:E,4,0)),"")</f>
        <v>Ana Carolina Saboia</v>
      </c>
      <c r="F22" s="3" t="str">
        <f>IFERROR((VLOOKUP(B22,INSCRITOS!B:G,6,0)),"")</f>
        <v>F</v>
      </c>
      <c r="G22" s="10" t="str">
        <f>IFERROR((VLOOKUP(B22,INSCRITOS!B:I,8,0)),"")</f>
        <v>Lusitano / Frusoal</v>
      </c>
      <c r="H22" s="104" t="s">
        <v>237</v>
      </c>
    </row>
  </sheetData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13"/>
  <sheetViews>
    <sheetView workbookViewId="0">
      <selection activeCell="E17" sqref="E17"/>
    </sheetView>
  </sheetViews>
  <sheetFormatPr defaultRowHeight="15.75" x14ac:dyDescent="0.25"/>
  <cols>
    <col min="1" max="1" width="6.42578125" style="11" customWidth="1"/>
    <col min="2" max="2" width="9.140625" style="38"/>
    <col min="3" max="3" width="8.28515625" style="11" customWidth="1"/>
    <col min="4" max="4" width="9.140625" style="11"/>
    <col min="5" max="5" width="28.5703125" style="11" customWidth="1"/>
    <col min="6" max="6" width="8.140625" style="11" bestFit="1" customWidth="1"/>
    <col min="7" max="7" width="16.5703125" style="11" customWidth="1"/>
    <col min="8" max="8" width="7.85546875" style="11" customWidth="1"/>
    <col min="9" max="1017" width="9.140625" style="11"/>
    <col min="1018" max="16384" width="9.140625" style="19"/>
  </cols>
  <sheetData>
    <row r="1" spans="1:8" ht="18" customHeight="1" x14ac:dyDescent="0.25">
      <c r="A1" s="17" t="s">
        <v>90</v>
      </c>
      <c r="B1" s="41"/>
      <c r="C1" s="18"/>
      <c r="D1" s="18"/>
      <c r="E1" s="17"/>
      <c r="F1" s="6"/>
      <c r="G1" s="6"/>
    </row>
    <row r="2" spans="1:8" ht="18" customHeight="1" x14ac:dyDescent="0.25">
      <c r="A2" s="17" t="s">
        <v>91</v>
      </c>
      <c r="B2" s="41"/>
      <c r="C2" s="18"/>
      <c r="D2" s="18"/>
      <c r="E2" s="17"/>
      <c r="F2" s="6"/>
      <c r="G2" s="6"/>
    </row>
    <row r="3" spans="1:8" x14ac:dyDescent="0.25">
      <c r="A3" s="5"/>
      <c r="C3" s="5"/>
      <c r="D3" s="5"/>
      <c r="F3" s="5"/>
    </row>
    <row r="4" spans="1:8" x14ac:dyDescent="0.25">
      <c r="A4" s="40" t="s">
        <v>126</v>
      </c>
      <c r="B4" s="40"/>
      <c r="C4" s="40"/>
      <c r="D4" s="40"/>
      <c r="E4" s="40"/>
      <c r="F4" s="40"/>
      <c r="G4" s="40"/>
    </row>
    <row r="5" spans="1:8" x14ac:dyDescent="0.25">
      <c r="A5" s="9" t="s">
        <v>9</v>
      </c>
      <c r="B5" s="36" t="s">
        <v>0</v>
      </c>
      <c r="C5" s="9" t="s">
        <v>1</v>
      </c>
      <c r="D5" s="9" t="s">
        <v>2</v>
      </c>
      <c r="E5" s="9" t="s">
        <v>3</v>
      </c>
      <c r="F5" s="9" t="s">
        <v>5</v>
      </c>
      <c r="G5" s="9" t="s">
        <v>7</v>
      </c>
      <c r="H5" s="9" t="s">
        <v>89</v>
      </c>
    </row>
    <row r="6" spans="1:8" x14ac:dyDescent="0.25">
      <c r="A6" s="3">
        <v>1</v>
      </c>
      <c r="B6" s="1">
        <v>5228</v>
      </c>
      <c r="C6" s="3">
        <f>IFERROR((VLOOKUP(B6,INSCRITOS!B:C,2,0)),"")</f>
        <v>0</v>
      </c>
      <c r="D6" s="3" t="str">
        <f>IFERROR((VLOOKUP(B6,INSCRITOS!B:D,3,0)),"")</f>
        <v>S. Down</v>
      </c>
      <c r="E6" s="10" t="str">
        <f>IFERROR((VLOOKUP(B6,INSCRITOS!B:E,4,0)),"")</f>
        <v>Alexandre Martins da Silva</v>
      </c>
      <c r="F6" s="3" t="str">
        <f>IFERROR((VLOOKUP(B6,INSCRITOS!B:G,6,0)),"")</f>
        <v>M</v>
      </c>
      <c r="G6" s="10" t="str">
        <f>IFERROR((VLOOKUP(B6,INSCRITOS!B:I,8,0)),"")</f>
        <v>O2 Triatlo - S´look</v>
      </c>
      <c r="H6" s="104" t="s">
        <v>207</v>
      </c>
    </row>
    <row r="7" spans="1:8" x14ac:dyDescent="0.25">
      <c r="A7" s="3">
        <v>2</v>
      </c>
      <c r="B7" s="1">
        <v>5231</v>
      </c>
      <c r="C7" s="3">
        <f>IFERROR((VLOOKUP(B7,INSCRITOS!B:C,2,0)),"")</f>
        <v>0</v>
      </c>
      <c r="D7" s="3" t="str">
        <f>IFERROR((VLOOKUP(B7,INSCRITOS!B:D,3,0)),"")</f>
        <v>S. Down</v>
      </c>
      <c r="E7" s="10" t="str">
        <f>IFERROR((VLOOKUP(B7,INSCRITOS!B:E,4,0)),"")</f>
        <v xml:space="preserve">Filipe Gustavo Bjorcke dos Santos </v>
      </c>
      <c r="F7" s="3" t="str">
        <f>IFERROR((VLOOKUP(B7,INSCRITOS!B:G,6,0)),"")</f>
        <v>M</v>
      </c>
      <c r="G7" s="10" t="str">
        <f>IFERROR((VLOOKUP(B7,INSCRITOS!B:I,8,0)),"")</f>
        <v>O2 Triatlo - S´look</v>
      </c>
      <c r="H7" s="3" t="s">
        <v>208</v>
      </c>
    </row>
    <row r="8" spans="1:8" x14ac:dyDescent="0.25">
      <c r="A8" s="3">
        <v>3</v>
      </c>
      <c r="B8" s="39">
        <v>5234</v>
      </c>
      <c r="C8" s="3">
        <f>IFERROR((VLOOKUP(B8,INSCRITOS!B:C,2,0)),"")</f>
        <v>0</v>
      </c>
      <c r="D8" s="3" t="str">
        <f>IFERROR((VLOOKUP(B8,INSCRITOS!B:D,3,0)),"")</f>
        <v>S. Down</v>
      </c>
      <c r="E8" s="10" t="str">
        <f>IFERROR((VLOOKUP(B8,INSCRITOS!B:E,4,0)),"")</f>
        <v>João Antunes</v>
      </c>
      <c r="F8" s="3" t="str">
        <f>IFERROR((VLOOKUP(B8,INSCRITOS!B:G,6,0)),"")</f>
        <v>M</v>
      </c>
      <c r="G8" s="10" t="str">
        <f>IFERROR((VLOOKUP(B8,INSCRITOS!B:I,8,0)),"")</f>
        <v>O2 Triatlo - S´look</v>
      </c>
      <c r="H8" s="3" t="s">
        <v>209</v>
      </c>
    </row>
    <row r="10" spans="1:8" x14ac:dyDescent="0.25">
      <c r="A10" s="40" t="s">
        <v>127</v>
      </c>
      <c r="B10" s="40"/>
      <c r="C10" s="40"/>
      <c r="D10" s="40"/>
      <c r="E10" s="40"/>
      <c r="F10" s="40"/>
      <c r="G10" s="40"/>
    </row>
    <row r="11" spans="1:8" x14ac:dyDescent="0.25">
      <c r="A11" s="9" t="s">
        <v>9</v>
      </c>
      <c r="B11" s="36" t="s">
        <v>0</v>
      </c>
      <c r="C11" s="9" t="s">
        <v>1</v>
      </c>
      <c r="D11" s="9" t="s">
        <v>2</v>
      </c>
      <c r="E11" s="9" t="s">
        <v>3</v>
      </c>
      <c r="F11" s="9" t="s">
        <v>5</v>
      </c>
      <c r="G11" s="9" t="s">
        <v>7</v>
      </c>
      <c r="H11" s="9" t="s">
        <v>89</v>
      </c>
    </row>
    <row r="12" spans="1:8" x14ac:dyDescent="0.25">
      <c r="A12" s="3">
        <v>1</v>
      </c>
      <c r="B12" s="1">
        <v>5237</v>
      </c>
      <c r="C12" s="3">
        <f>IFERROR((VLOOKUP(B12,INSCRITOS!B:C,2,0)),"")</f>
        <v>0</v>
      </c>
      <c r="D12" s="3" t="str">
        <f>IFERROR((VLOOKUP(B12,INSCRITOS!B:D,3,0)),"")</f>
        <v>Intelectual</v>
      </c>
      <c r="E12" s="10" t="str">
        <f>IFERROR((VLOOKUP(B12,INSCRITOS!B:E,4,0)),"")</f>
        <v xml:space="preserve">Levi Nascimento   </v>
      </c>
      <c r="F12" s="3" t="str">
        <f>IFERROR((VLOOKUP(B12,INSCRITOS!B:G,6,0)),"")</f>
        <v>M</v>
      </c>
      <c r="G12" s="10" t="str">
        <f>IFERROR((VLOOKUP(B12,INSCRITOS!B:I,8,0)),"")</f>
        <v>O2 Triatlo - S´look</v>
      </c>
      <c r="H12" s="104" t="s">
        <v>205</v>
      </c>
    </row>
    <row r="13" spans="1:8" x14ac:dyDescent="0.25">
      <c r="A13" s="3">
        <v>2</v>
      </c>
      <c r="B13" s="1">
        <v>5230</v>
      </c>
      <c r="C13" s="3">
        <f>IFERROR((VLOOKUP(B13,INSCRITOS!B:C,2,0)),"")</f>
        <v>0</v>
      </c>
      <c r="D13" s="3" t="str">
        <f>IFERROR((VLOOKUP(B13,INSCRITOS!B:D,3,0)),"")</f>
        <v>Intelectual</v>
      </c>
      <c r="E13" s="10" t="str">
        <f>IFERROR((VLOOKUP(B13,INSCRITOS!B:E,4,0)),"")</f>
        <v>Diogo André Oliveira</v>
      </c>
      <c r="F13" s="3" t="str">
        <f>IFERROR((VLOOKUP(B13,INSCRITOS!B:G,6,0)),"")</f>
        <v>M</v>
      </c>
      <c r="G13" s="10" t="str">
        <f>IFERROR((VLOOKUP(B13,INSCRITOS!B:I,8,0)),"")</f>
        <v>O2 Triatlo - S´look</v>
      </c>
      <c r="H13" s="3" t="s">
        <v>206</v>
      </c>
    </row>
  </sheetData>
  <pageMargins left="0.56000000000000005" right="0.25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3</vt:i4>
      </vt:variant>
    </vt:vector>
  </HeadingPairs>
  <TitlesOfParts>
    <vt:vector size="7" baseType="lpstr">
      <vt:lpstr>INSCRITOS</vt:lpstr>
      <vt:lpstr>Escalões Jov</vt:lpstr>
      <vt:lpstr>Cadetes</vt:lpstr>
      <vt:lpstr>Adaptado</vt:lpstr>
      <vt:lpstr>'Escalões Jov'!Área_de_Impressão</vt:lpstr>
      <vt:lpstr>INSCRITOS!Área_de_Impressão</vt:lpstr>
      <vt:lpstr>'Escalões Jov'!Títulos_de_Impressão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2019-03-30T17:23:35Z</cp:lastPrinted>
  <dcterms:created xsi:type="dcterms:W3CDTF">2016-04-26T14:30:14Z</dcterms:created>
  <dcterms:modified xsi:type="dcterms:W3CDTF">2019-03-31T20:26:48Z</dcterms:modified>
  <dc:language>pt-PT</dc:language>
</cp:coreProperties>
</file>