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MÉDIO SUL\2019_03_30_II Duatlo Vila Nova Santo André\INSCRIÇÕES E RESULTADOS\"/>
    </mc:Choice>
  </mc:AlternateContent>
  <bookViews>
    <workbookView xWindow="0" yWindow="0" windowWidth="20490" windowHeight="7755" tabRatio="801" firstSheet="1" activeTab="1"/>
  </bookViews>
  <sheets>
    <sheet name="INSCRITOS" sheetId="1" state="hidden" r:id="rId1"/>
    <sheet name="Escalões Jov" sheetId="2" r:id="rId2"/>
    <sheet name="Clubes Jov" sheetId="3" state="hidden" r:id="rId3"/>
  </sheets>
  <definedNames>
    <definedName name="_xlnm._FilterDatabase" localSheetId="2" hidden="1">'Clubes Jov'!$A$6:$C$13</definedName>
    <definedName name="_xlnm._FilterDatabase" localSheetId="1" hidden="1">'Escalões Jov'!$G$1:$G$108</definedName>
    <definedName name="_xlnm._FilterDatabase" localSheetId="0" hidden="1">INSCRITOS!$A$1:$I$76</definedName>
    <definedName name="_xlnm.Print_Area" localSheetId="2">'Clubes Jov'!$A$1:$G$11</definedName>
    <definedName name="_xlnm.Print_Area" localSheetId="1">'Escalões Jov'!$A$1:$H$99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D31" i="2" l="1"/>
  <c r="C47" i="2" l="1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4" i="2"/>
  <c r="D54" i="2"/>
  <c r="E54" i="2"/>
  <c r="F54" i="2"/>
  <c r="G54" i="2"/>
  <c r="C55" i="2"/>
  <c r="D55" i="2"/>
  <c r="E55" i="2"/>
  <c r="F55" i="2"/>
  <c r="G55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34" i="2"/>
  <c r="D34" i="2"/>
  <c r="E34" i="2"/>
  <c r="F34" i="2"/>
  <c r="G34" i="2"/>
  <c r="C35" i="2"/>
  <c r="D35" i="2"/>
  <c r="E35" i="2"/>
  <c r="F35" i="2"/>
  <c r="G35" i="2"/>
  <c r="C7" i="2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G72" i="2" l="1"/>
  <c r="F72" i="2"/>
  <c r="E72" i="2"/>
  <c r="D71" i="2"/>
  <c r="D72" i="2"/>
  <c r="C72" i="2"/>
  <c r="G71" i="2"/>
  <c r="F71" i="2"/>
  <c r="E71" i="2"/>
  <c r="C71" i="2"/>
  <c r="A71" i="2"/>
  <c r="A72" i="2" s="1"/>
  <c r="A73" i="2" s="1"/>
  <c r="A74" i="2" s="1"/>
  <c r="A75" i="2" s="1"/>
  <c r="A76" i="2" s="1"/>
  <c r="A77" i="2" s="1"/>
  <c r="A78" i="2" s="1"/>
  <c r="G90" i="2" l="1"/>
  <c r="F90" i="2"/>
  <c r="E90" i="2"/>
  <c r="D90" i="2"/>
  <c r="C90" i="2"/>
  <c r="C6" i="2"/>
  <c r="D6" i="2"/>
  <c r="E6" i="2"/>
  <c r="F6" i="2"/>
  <c r="G6" i="2"/>
  <c r="F75" i="2" l="1"/>
  <c r="C84" i="2" l="1"/>
  <c r="D84" i="2"/>
  <c r="E84" i="2"/>
  <c r="F84" i="2"/>
  <c r="G84" i="2"/>
  <c r="C85" i="2"/>
  <c r="D85" i="2"/>
  <c r="E85" i="2"/>
  <c r="F85" i="2"/>
  <c r="G85" i="2"/>
  <c r="C73" i="2"/>
  <c r="D73" i="2"/>
  <c r="E73" i="2"/>
  <c r="F73" i="2"/>
  <c r="G73" i="2"/>
  <c r="C74" i="2"/>
  <c r="D74" i="2"/>
  <c r="E74" i="2"/>
  <c r="F74" i="2"/>
  <c r="G74" i="2"/>
  <c r="C75" i="2"/>
  <c r="D75" i="2"/>
  <c r="E75" i="2"/>
  <c r="G75" i="2"/>
  <c r="C76" i="2"/>
  <c r="D76" i="2"/>
  <c r="E76" i="2"/>
  <c r="F76" i="2"/>
  <c r="G76" i="2"/>
  <c r="C77" i="2"/>
  <c r="D77" i="2"/>
  <c r="E77" i="2"/>
  <c r="F77" i="2"/>
  <c r="G77" i="2"/>
  <c r="C78" i="2"/>
  <c r="D78" i="2"/>
  <c r="E78" i="2"/>
  <c r="F78" i="2"/>
  <c r="G78" i="2"/>
  <c r="C61" i="2"/>
  <c r="D61" i="2"/>
  <c r="E61" i="2"/>
  <c r="F61" i="2"/>
  <c r="G61" i="2"/>
  <c r="C62" i="2"/>
  <c r="D62" i="2"/>
  <c r="E62" i="2"/>
  <c r="F62" i="2"/>
  <c r="G62" i="2"/>
  <c r="C63" i="2"/>
  <c r="D63" i="2"/>
  <c r="E63" i="2"/>
  <c r="F63" i="2"/>
  <c r="G63" i="2"/>
  <c r="C64" i="2"/>
  <c r="D64" i="2"/>
  <c r="E64" i="2"/>
  <c r="F64" i="2"/>
  <c r="G64" i="2"/>
  <c r="C65" i="2"/>
  <c r="D65" i="2"/>
  <c r="E65" i="2"/>
  <c r="F65" i="2"/>
  <c r="G65" i="2"/>
  <c r="C41" i="2"/>
  <c r="D41" i="2"/>
  <c r="E41" i="2"/>
  <c r="F41" i="2"/>
  <c r="G41" i="2"/>
  <c r="C21" i="2"/>
  <c r="D21" i="2"/>
  <c r="E21" i="2"/>
  <c r="F21" i="2"/>
  <c r="G21" i="2"/>
  <c r="G70" i="2" l="1"/>
  <c r="F70" i="2"/>
  <c r="E70" i="2"/>
  <c r="D70" i="2"/>
  <c r="C70" i="2"/>
  <c r="G20" i="2" l="1"/>
  <c r="F20" i="2"/>
  <c r="E20" i="2"/>
  <c r="D20" i="2"/>
  <c r="C20" i="2"/>
  <c r="C46" i="2" l="1"/>
  <c r="D46" i="2"/>
  <c r="E46" i="2"/>
  <c r="F46" i="2"/>
  <c r="G46" i="2"/>
  <c r="C26" i="2" l="1"/>
  <c r="D26" i="2"/>
  <c r="E26" i="2"/>
  <c r="F26" i="2"/>
  <c r="G26" i="2"/>
  <c r="G83" i="2" l="1"/>
  <c r="F83" i="2"/>
  <c r="E83" i="2"/>
  <c r="D83" i="2"/>
  <c r="C83" i="2"/>
  <c r="G60" i="2"/>
  <c r="F60" i="2"/>
  <c r="E60" i="2"/>
  <c r="D60" i="2"/>
  <c r="C60" i="2"/>
  <c r="G40" i="2"/>
  <c r="F40" i="2"/>
  <c r="E40" i="2"/>
  <c r="D40" i="2"/>
  <c r="C40" i="2"/>
  <c r="C13" i="3" l="1"/>
  <c r="C8" i="3"/>
  <c r="C11" i="3"/>
  <c r="C9" i="3"/>
  <c r="C12" i="3"/>
  <c r="C10" i="3"/>
  <c r="C7" i="3"/>
</calcChain>
</file>

<file path=xl/sharedStrings.xml><?xml version="1.0" encoding="utf-8"?>
<sst xmlns="http://schemas.openxmlformats.org/spreadsheetml/2006/main" count="428" uniqueCount="131">
  <si>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</si>
  <si>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</si>
  <si>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</si>
  <si>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</si>
  <si>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</si>
  <si>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</si>
  <si>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</si>
  <si>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</si>
  <si>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</si>
  <si>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</si>
  <si>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</si>
  <si>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</si>
  <si>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</si>
  <si>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</si>
  <si>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</si>
  <si>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</si>
  <si>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</si>
  <si>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</si>
  <si>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</si>
  <si>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</si>
  <si>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INF</t>
  </si>
  <si>
    <t>JUV</t>
  </si>
  <si>
    <t>M</t>
  </si>
  <si>
    <t>F</t>
  </si>
  <si>
    <t>CAD</t>
  </si>
  <si>
    <t>Pagar</t>
  </si>
  <si>
    <t>Posição</t>
  </si>
  <si>
    <t>CADETES MASCULINOS</t>
  </si>
  <si>
    <t>Idades</t>
  </si>
  <si>
    <t>Benjamins</t>
  </si>
  <si>
    <t>Juvenis</t>
  </si>
  <si>
    <t>7, 8 e 9 anos (Nascidos entre 2010 e 2012)</t>
  </si>
  <si>
    <t>Infantis</t>
  </si>
  <si>
    <t>10 e 11 anos (Nascidos em 2008 e 2009)</t>
  </si>
  <si>
    <t>Iniciados</t>
  </si>
  <si>
    <t>12 e 13 anos (Nascidos em 2006 e 2007)</t>
  </si>
  <si>
    <t>14 e 15 anos (Nascidos em 2004 e 2005)</t>
  </si>
  <si>
    <t>Cadetes</t>
  </si>
  <si>
    <t>16 e 17 anos (Nascidos em 2002 e 2003)</t>
  </si>
  <si>
    <t>INI</t>
  </si>
  <si>
    <t>BEN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</si>
  <si>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</si>
  <si>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</si>
  <si>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</si>
  <si>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Maria Pires</t>
  </si>
  <si>
    <t>Não federado</t>
  </si>
  <si>
    <t>30 de Março de 2019</t>
  </si>
  <si>
    <t>II Duatlo Vila Nova Santo André - Circuito Jovem Médio Sul - 2ª Etapa</t>
  </si>
  <si>
    <t>Não são atribuídos pontos aos Individuais, não federados e outra região.</t>
  </si>
  <si>
    <t>Os atletas e equipas de outras regiões de Portugal não têm acesso aos pódios.</t>
  </si>
  <si>
    <t>Pedro Matias</t>
  </si>
  <si>
    <t>REPSOL TRIATLO</t>
  </si>
  <si>
    <t>AMICICLO GRÂNDOLA</t>
  </si>
  <si>
    <t>Diogo Gamito</t>
  </si>
  <si>
    <t>Gonçalo Ventura</t>
  </si>
  <si>
    <t>Gabriel Gonçalves</t>
  </si>
  <si>
    <t>Henrique Jesus</t>
  </si>
  <si>
    <t>Ana Bárbara Gonçalves</t>
  </si>
  <si>
    <t>Duarte Galhego</t>
  </si>
  <si>
    <t>Camila Cardoso</t>
  </si>
  <si>
    <t>Rafael Romão Pinela</t>
  </si>
  <si>
    <t>C. D. R. R. Baixa da Banheira</t>
  </si>
  <si>
    <t>Henrique Serra</t>
  </si>
  <si>
    <t>Leonardo Correia Alegria</t>
  </si>
  <si>
    <t>Aislan Arthur Leite Copque Rodrigues Cristo</t>
  </si>
  <si>
    <t>Lusitano - Setúbal</t>
  </si>
  <si>
    <t>Artur Joaquim Ameixa Ogando</t>
  </si>
  <si>
    <t>Beatriz Gatto Pereira dos Santos</t>
  </si>
  <si>
    <t>Beatriz Godinho Borregana</t>
  </si>
  <si>
    <t>César Silva Amândio</t>
  </si>
  <si>
    <t>Edgar Filipe Monteiro de Oliveira Barata</t>
  </si>
  <si>
    <t>Filipe Alexandre da Silva Carvalho</t>
  </si>
  <si>
    <t>Gaspar José Carrilho Ferreira Norte Silva</t>
  </si>
  <si>
    <t>Guilherme José Caixeirinho Gomes</t>
  </si>
  <si>
    <t>João Farola Barradas Reis</t>
  </si>
  <si>
    <t>Jérôme Côco Mendes Demoulin</t>
  </si>
  <si>
    <t>Laura Sofia Gonçalves Ribeiro</t>
  </si>
  <si>
    <t>Maria Franco da Cruz Lopes</t>
  </si>
  <si>
    <t>Maria Pereira Margalha e Amaro Pisco</t>
  </si>
  <si>
    <t>Mariana Mateus Poeira</t>
  </si>
  <si>
    <t>Miguel Godinho Borregana</t>
  </si>
  <si>
    <t>Pedro Jorge Gonçalves Ribeiro</t>
  </si>
  <si>
    <t>Rita Marques Machita Santos</t>
  </si>
  <si>
    <t>Tiago Franco da Cruz Lopes</t>
  </si>
  <si>
    <t>Alexandre Guedes Maquinista</t>
  </si>
  <si>
    <t>Ary Miguel Matos</t>
  </si>
  <si>
    <t>Dinis de São Miguel Nunes Shevchun</t>
  </si>
  <si>
    <t>Hugo André Raminhos Cavaco Nunes</t>
  </si>
  <si>
    <t>João André Pimenta Vitorino da Assunção Gonçalves</t>
  </si>
  <si>
    <t>Martim Guedes Maquinista</t>
  </si>
  <si>
    <t>Nicole Serrão do Rosário</t>
  </si>
  <si>
    <t>Rafaela das Neves Pratas</t>
  </si>
  <si>
    <t>Rodrigo de Carvalho Valentim</t>
  </si>
  <si>
    <t>Tomás Paulino Gomes Nobre Fernandes</t>
  </si>
  <si>
    <t>Íris das Neves Pratas</t>
  </si>
  <si>
    <t>Carolina Nobre da Fonseca</t>
  </si>
  <si>
    <t>Cintia Cristina Das Dores Soares</t>
  </si>
  <si>
    <t>Diego Martim Das Dores Soares</t>
  </si>
  <si>
    <t>Leonor Alexandra Estevens Medronheira</t>
  </si>
  <si>
    <t>Miguel Filipe Estevens Medronheira</t>
  </si>
  <si>
    <t>Rodrigo Branquinho Potes</t>
  </si>
  <si>
    <t>Guilherme Castro</t>
  </si>
  <si>
    <t>Lourenço Valério</t>
  </si>
  <si>
    <t>AMICICLO GRÂNDOLA/ Não federado</t>
  </si>
  <si>
    <t>Escola Triatlo Santo António Évora</t>
  </si>
  <si>
    <t>António Palmeiro</t>
  </si>
  <si>
    <t>Santiago Ribeiro</t>
  </si>
  <si>
    <t>Miguel Revytskyy</t>
  </si>
  <si>
    <t>Tomás Ruivo</t>
  </si>
  <si>
    <t>Margarida Magro</t>
  </si>
  <si>
    <t>António Grou</t>
  </si>
  <si>
    <t>Luis Filipe</t>
  </si>
  <si>
    <t>Afonso Machita</t>
  </si>
  <si>
    <t>Simão Varela</t>
  </si>
  <si>
    <t>José Pedro Mira</t>
  </si>
  <si>
    <t>Vasco Matias</t>
  </si>
  <si>
    <t>Dinis Figueiredo</t>
  </si>
  <si>
    <t>André Nepomuceno</t>
  </si>
  <si>
    <t>Tomás Pascoal</t>
  </si>
  <si>
    <t>Francisco Magro</t>
  </si>
  <si>
    <t>João Padeiro</t>
  </si>
  <si>
    <t>Diana Mira</t>
  </si>
  <si>
    <t>Inês Santos</t>
  </si>
  <si>
    <t>Gonçalo Raposo</t>
  </si>
  <si>
    <t>Pedro Matos</t>
  </si>
  <si>
    <t>Pedro Cintra</t>
  </si>
  <si>
    <t>Diogo Nepomuceno</t>
  </si>
  <si>
    <t>Diana Galinhola</t>
  </si>
  <si>
    <t>Salvador Correia</t>
  </si>
  <si>
    <t>Escola Triatlo Santo António Évora/Não Federado</t>
  </si>
  <si>
    <t>Duarte Moreira Gonçalves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</si>
</sst>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8" formatCode="#,##0.00\ &quot;€&quot;;[Red]\-#,##0.00\ &quot;€&quot;"/>
  </numFmts>
  <fonts count="3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sz val="10"/>
      <color rgb="FF333333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0000"/>
      <name val="Calibri"/>
      <family val="2"/>
    </font>
    <font>
      <strike/>
      <sz val="12"/>
      <color rgb="FF000000"/>
      <name val="Calibri"/>
      <family val="2"/>
    </font>
    <font>
      <strike/>
      <sz val="12"/>
      <name val="Calibri"/>
      <family val="2"/>
      <scheme val="minor"/>
    </font>
    <font>
      <strike/>
      <sz val="12"/>
      <color rgb="FF00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8" borderId="9" applyNumberFormat="0" applyAlignment="0" applyProtection="0"/>
    <xf numFmtId="0" fontId="26" fillId="9" borderId="10" applyNumberFormat="0" applyAlignment="0" applyProtection="0"/>
    <xf numFmtId="0" fontId="27" fillId="9" borderId="9" applyNumberFormat="0" applyAlignment="0" applyProtection="0"/>
    <xf numFmtId="0" fontId="28" fillId="0" borderId="11" applyNumberFormat="0" applyFill="0" applyAlignment="0" applyProtection="0"/>
    <xf numFmtId="0" fontId="29" fillId="10" borderId="12" applyNumberFormat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2" fillId="35" borderId="0" applyNumberFormat="0" applyBorder="0" applyAlignment="0" applyProtection="0"/>
    <xf numFmtId="0" fontId="1" fillId="0" borderId="0"/>
    <xf numFmtId="0" fontId="1" fillId="11" borderId="13" applyNumberFormat="0" applyFont="0" applyAlignment="0" applyProtection="0"/>
  </cellStyleXfs>
  <cellXfs count="100">
    <xf numFmtId="0" fontId="0" fillId="0" borderId="0" xfId="0"/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0" fillId="0" borderId="1" xfId="0" applyBorder="1" applyAlignment="1">
      <alignment horizontal="center"/>
    </xf>
    <xf numFmtId="0" fontId="5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45" fontId="7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1" fillId="0" borderId="1" xfId="43" applyBorder="1" applyAlignment="1">
      <alignment horizontal="center"/>
    </xf>
    <xf numFmtId="0" fontId="11" fillId="3" borderId="0" xfId="0" applyFont="1" applyFill="1" applyBorder="1" applyAlignment="1">
      <alignment horizontal="center" vertical="center"/>
    </xf>
    <xf numFmtId="45" fontId="11" fillId="3" borderId="0" xfId="0" applyNumberFormat="1" applyFont="1" applyFill="1" applyBorder="1" applyAlignment="1">
      <alignment horizontal="center" vertical="center"/>
    </xf>
    <xf numFmtId="0" fontId="17" fillId="0" borderId="1" xfId="0" applyFont="1" applyBorder="1"/>
    <xf numFmtId="0" fontId="14" fillId="0" borderId="1" xfId="0" applyFont="1" applyBorder="1"/>
    <xf numFmtId="0" fontId="14" fillId="4" borderId="1" xfId="0" applyFont="1" applyFill="1" applyBorder="1" applyAlignment="1">
      <alignment vertical="center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6" fillId="0" borderId="1" xfId="43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8" fontId="6" fillId="0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shrinkToFit="1"/>
    </xf>
    <xf numFmtId="6" fontId="6" fillId="0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1" xfId="43" applyFont="1" applyBorder="1" applyAlignment="1">
      <alignment horizontal="center" vertical="center"/>
    </xf>
    <xf numFmtId="0" fontId="6" fillId="4" borderId="1" xfId="0" applyFont="1" applyFill="1" applyBorder="1" applyAlignment="1">
      <alignment horizontal="left" vertical="center"/>
    </xf>
    <xf numFmtId="14" fontId="3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36" borderId="0" xfId="0" applyFont="1" applyFill="1" applyBorder="1" applyAlignment="1">
      <alignment vertical="center"/>
    </xf>
    <xf numFmtId="0" fontId="3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14" fontId="6" fillId="0" borderId="1" xfId="43" applyNumberFormat="1" applyFont="1" applyFill="1" applyBorder="1" applyAlignment="1">
      <alignment horizontal="center" vertical="center"/>
    </xf>
    <xf numFmtId="0" fontId="6" fillId="0" borderId="1" xfId="43" applyFont="1" applyFill="1" applyBorder="1" applyAlignment="1">
      <alignment vertical="center"/>
    </xf>
    <xf numFmtId="0" fontId="36" fillId="0" borderId="1" xfId="0" applyFont="1" applyBorder="1" applyAlignment="1">
      <alignment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1" xfId="43" applyFont="1" applyBorder="1" applyAlignment="1">
      <alignment horizontal="center" vertical="center"/>
    </xf>
    <xf numFmtId="0" fontId="37" fillId="0" borderId="1" xfId="0" applyFont="1" applyFill="1" applyBorder="1" applyAlignment="1">
      <alignment vertical="center"/>
    </xf>
    <xf numFmtId="14" fontId="38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vertical="center"/>
    </xf>
    <xf numFmtId="8" fontId="37" fillId="0" borderId="1" xfId="0" applyNumberFormat="1" applyFont="1" applyFill="1" applyBorder="1" applyAlignment="1">
      <alignment vertical="center"/>
    </xf>
    <xf numFmtId="14" fontId="37" fillId="0" borderId="1" xfId="0" applyNumberFormat="1" applyFont="1" applyFill="1" applyBorder="1" applyAlignment="1">
      <alignment horizontal="center" vertical="center"/>
    </xf>
    <xf numFmtId="0" fontId="37" fillId="0" borderId="1" xfId="43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35" fillId="0" borderId="1" xfId="0" applyFont="1" applyFill="1" applyBorder="1" applyAlignment="1">
      <alignment horizontal="center" vertical="center"/>
    </xf>
  </cellXfs>
  <cellStyles count="45">
    <cellStyle name="20% - Cor1" xfId="20" builtinId="30" customBuiltin="1"/>
    <cellStyle name="20% - Cor2" xfId="24" builtinId="34" customBuiltin="1"/>
    <cellStyle name="20% - Cor3" xfId="28" builtinId="38" customBuiltin="1"/>
    <cellStyle name="20% - Cor4" xfId="32" builtinId="42" customBuiltin="1"/>
    <cellStyle name="20% - Cor5" xfId="36" builtinId="46" customBuiltin="1"/>
    <cellStyle name="20% - Cor6" xfId="40" builtinId="50" customBuiltin="1"/>
    <cellStyle name="40% - Cor1" xfId="21" builtinId="31" customBuiltin="1"/>
    <cellStyle name="40% - Cor2" xfId="25" builtinId="35" customBuiltin="1"/>
    <cellStyle name="40% - Cor3" xfId="29" builtinId="39" customBuiltin="1"/>
    <cellStyle name="40% - Cor4" xfId="33" builtinId="43" customBuiltin="1"/>
    <cellStyle name="40% - Cor5" xfId="37" builtinId="47" customBuiltin="1"/>
    <cellStyle name="40% - Cor6" xfId="41" builtinId="51" customBuiltin="1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3" xfId="2"/>
    <cellStyle name="Normal 4" xfId="43"/>
    <cellStyle name="Nota 2" xfId="44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view="pageBreakPreview" zoomScaleNormal="100" zoomScaleSheetLayoutView="100" workbookViewId="0">
      <pane ySplit="1" topLeftCell="A61" activePane="bottomLeft" state="frozen"/>
      <selection pane="bottomLeft" activeCell="D70" sqref="D70"/>
    </sheetView>
  </sheetViews>
  <sheetFormatPr defaultColWidth="9.140625" defaultRowHeight="15" x14ac:dyDescent="0.25"/>
  <cols>
    <col min="1" max="1" width="11.140625" style="35" bestFit="1" customWidth="1"/>
    <col min="2" max="3" width="12" style="35" bestFit="1" customWidth="1"/>
    <col min="4" max="4" width="41.85546875" style="33" customWidth="1"/>
    <col min="5" max="5" width="14.7109375" style="35" bestFit="1" customWidth="1"/>
    <col min="6" max="6" width="9.28515625" style="35" customWidth="1"/>
    <col min="7" max="7" width="12.5703125" style="35" customWidth="1"/>
    <col min="8" max="8" width="46.7109375" style="36" customWidth="1"/>
    <col min="9" max="9" width="6.7109375" style="33" customWidth="1"/>
    <col min="10" max="10" width="8.28515625" style="33" customWidth="1"/>
    <col min="11" max="11" width="10.28515625" style="33" bestFit="1" customWidth="1"/>
    <col min="12" max="12" width="62.28515625" style="33" customWidth="1"/>
    <col min="13" max="16384" width="9.140625" style="33"/>
  </cols>
  <sheetData>
    <row r="1" spans="1:12" s="60" customFormat="1" ht="18" customHeight="1" x14ac:dyDescent="0.25">
      <c r="A1" s="56" t="s">
        <v>0</v>
      </c>
      <c r="B1" s="57" t="s">
        <v>1</v>
      </c>
      <c r="C1" s="57" t="s">
        <v>2</v>
      </c>
      <c r="D1" s="58" t="s">
        <v>3</v>
      </c>
      <c r="E1" s="57" t="s">
        <v>4</v>
      </c>
      <c r="F1" s="57" t="s">
        <v>5</v>
      </c>
      <c r="G1" s="57" t="s">
        <v>6</v>
      </c>
      <c r="H1" s="59" t="s">
        <v>7</v>
      </c>
      <c r="I1" s="57" t="s">
        <v>25</v>
      </c>
    </row>
    <row r="2" spans="1:12" s="60" customFormat="1" ht="18" customHeight="1" x14ac:dyDescent="0.25">
      <c r="A2" s="11">
        <v>12</v>
      </c>
      <c r="B2" s="11">
        <v>101940</v>
      </c>
      <c r="C2" s="61" t="s">
        <v>39</v>
      </c>
      <c r="D2" s="62" t="s">
        <v>72</v>
      </c>
      <c r="E2" s="63">
        <v>38942</v>
      </c>
      <c r="F2" s="11" t="s">
        <v>22</v>
      </c>
      <c r="G2" s="62"/>
      <c r="H2" s="62" t="s">
        <v>65</v>
      </c>
      <c r="I2" s="62"/>
    </row>
    <row r="3" spans="1:12" s="60" customFormat="1" ht="18" customHeight="1" x14ac:dyDescent="0.25">
      <c r="A3" s="78">
        <v>15</v>
      </c>
      <c r="B3" s="78">
        <v>101659</v>
      </c>
      <c r="C3" s="61" t="s">
        <v>21</v>
      </c>
      <c r="D3" s="79" t="s">
        <v>126</v>
      </c>
      <c r="E3" s="75">
        <v>38003</v>
      </c>
      <c r="F3" s="11" t="s">
        <v>22</v>
      </c>
      <c r="G3" s="11"/>
      <c r="H3" s="79" t="s">
        <v>104</v>
      </c>
      <c r="I3" s="62"/>
      <c r="K3" s="64" t="s">
        <v>2</v>
      </c>
      <c r="L3" s="64" t="s">
        <v>28</v>
      </c>
    </row>
    <row r="4" spans="1:12" s="60" customFormat="1" ht="18" customHeight="1" x14ac:dyDescent="0.25">
      <c r="A4" s="11">
        <v>43</v>
      </c>
      <c r="B4" s="11">
        <v>104124</v>
      </c>
      <c r="C4" s="61" t="s">
        <v>21</v>
      </c>
      <c r="D4" s="62" t="s">
        <v>81</v>
      </c>
      <c r="E4" s="63">
        <v>38174</v>
      </c>
      <c r="F4" s="11" t="s">
        <v>22</v>
      </c>
      <c r="G4" s="62"/>
      <c r="H4" s="62" t="s">
        <v>65</v>
      </c>
      <c r="I4" s="65"/>
      <c r="K4" s="47" t="s">
        <v>29</v>
      </c>
      <c r="L4" s="47" t="s">
        <v>31</v>
      </c>
    </row>
    <row r="5" spans="1:12" s="60" customFormat="1" ht="18" customHeight="1" x14ac:dyDescent="0.25">
      <c r="A5" s="11">
        <v>73</v>
      </c>
      <c r="B5" s="11">
        <v>101936</v>
      </c>
      <c r="C5" s="61" t="s">
        <v>39</v>
      </c>
      <c r="D5" s="62" t="s">
        <v>66</v>
      </c>
      <c r="E5" s="63">
        <v>38977</v>
      </c>
      <c r="F5" s="11" t="s">
        <v>22</v>
      </c>
      <c r="G5" s="62"/>
      <c r="H5" s="62" t="s">
        <v>65</v>
      </c>
      <c r="I5" s="65"/>
      <c r="J5" s="69"/>
      <c r="K5" s="47" t="s">
        <v>32</v>
      </c>
      <c r="L5" s="47" t="s">
        <v>33</v>
      </c>
    </row>
    <row r="6" spans="1:12" s="60" customFormat="1" ht="18" customHeight="1" x14ac:dyDescent="0.25">
      <c r="A6" s="47">
        <v>126</v>
      </c>
      <c r="B6" s="47">
        <v>102625</v>
      </c>
      <c r="C6" s="61" t="s">
        <v>21</v>
      </c>
      <c r="D6" s="76" t="s">
        <v>56</v>
      </c>
      <c r="E6" s="80">
        <v>38611</v>
      </c>
      <c r="F6" s="11" t="s">
        <v>22</v>
      </c>
      <c r="G6" s="61"/>
      <c r="H6" s="76" t="s">
        <v>52</v>
      </c>
      <c r="I6" s="65"/>
      <c r="K6" s="47" t="s">
        <v>34</v>
      </c>
      <c r="L6" s="47" t="s">
        <v>35</v>
      </c>
    </row>
    <row r="7" spans="1:12" s="60" customFormat="1" ht="18" customHeight="1" x14ac:dyDescent="0.25">
      <c r="A7" s="78">
        <v>152</v>
      </c>
      <c r="B7" s="78">
        <v>104889</v>
      </c>
      <c r="C7" s="61" t="s">
        <v>20</v>
      </c>
      <c r="D7" s="79" t="s">
        <v>115</v>
      </c>
      <c r="E7" s="75">
        <v>39839</v>
      </c>
      <c r="F7" s="11" t="s">
        <v>22</v>
      </c>
      <c r="G7" s="11"/>
      <c r="H7" s="79" t="s">
        <v>104</v>
      </c>
      <c r="I7" s="62"/>
      <c r="K7" s="47" t="s">
        <v>30</v>
      </c>
      <c r="L7" s="47" t="s">
        <v>36</v>
      </c>
    </row>
    <row r="8" spans="1:12" s="60" customFormat="1" ht="18" customHeight="1" x14ac:dyDescent="0.25">
      <c r="A8" s="11">
        <v>167</v>
      </c>
      <c r="B8" s="11">
        <v>103871</v>
      </c>
      <c r="C8" s="61" t="s">
        <v>20</v>
      </c>
      <c r="D8" s="62" t="s">
        <v>89</v>
      </c>
      <c r="E8" s="63">
        <v>39515</v>
      </c>
      <c r="F8" s="11" t="s">
        <v>22</v>
      </c>
      <c r="G8" s="62"/>
      <c r="H8" s="62" t="s">
        <v>51</v>
      </c>
      <c r="I8" s="62"/>
      <c r="K8" s="47" t="s">
        <v>37</v>
      </c>
      <c r="L8" s="47" t="s">
        <v>38</v>
      </c>
    </row>
    <row r="9" spans="1:12" s="60" customFormat="1" ht="18" customHeight="1" x14ac:dyDescent="0.25">
      <c r="A9" s="11">
        <v>170</v>
      </c>
      <c r="B9" s="11">
        <v>104886</v>
      </c>
      <c r="C9" s="61" t="s">
        <v>39</v>
      </c>
      <c r="D9" s="62" t="s">
        <v>77</v>
      </c>
      <c r="E9" s="63">
        <v>38958</v>
      </c>
      <c r="F9" s="11" t="s">
        <v>23</v>
      </c>
      <c r="G9" s="62"/>
      <c r="H9" s="62" t="s">
        <v>65</v>
      </c>
      <c r="I9" s="62"/>
    </row>
    <row r="10" spans="1:12" s="60" customFormat="1" ht="18" customHeight="1" x14ac:dyDescent="0.25">
      <c r="A10" s="11">
        <v>188</v>
      </c>
      <c r="B10" s="11">
        <v>104887</v>
      </c>
      <c r="C10" s="61" t="s">
        <v>39</v>
      </c>
      <c r="D10" s="62" t="s">
        <v>83</v>
      </c>
      <c r="E10" s="63">
        <v>39322</v>
      </c>
      <c r="F10" s="11" t="s">
        <v>22</v>
      </c>
      <c r="G10" s="62"/>
      <c r="H10" s="62" t="s">
        <v>65</v>
      </c>
      <c r="I10" s="65"/>
      <c r="L10" s="94" t="s">
        <v>48</v>
      </c>
    </row>
    <row r="11" spans="1:12" s="60" customFormat="1" ht="18" customHeight="1" x14ac:dyDescent="0.25">
      <c r="A11" s="11">
        <v>189</v>
      </c>
      <c r="B11" s="11">
        <v>104890</v>
      </c>
      <c r="C11" s="61" t="s">
        <v>39</v>
      </c>
      <c r="D11" s="62" t="s">
        <v>68</v>
      </c>
      <c r="E11" s="63">
        <v>39368</v>
      </c>
      <c r="F11" s="11" t="s">
        <v>23</v>
      </c>
      <c r="G11" s="62"/>
      <c r="H11" s="62" t="s">
        <v>65</v>
      </c>
      <c r="I11" s="65"/>
      <c r="L11" s="94"/>
    </row>
    <row r="12" spans="1:12" s="60" customFormat="1" ht="18" customHeight="1" x14ac:dyDescent="0.25">
      <c r="A12" s="78">
        <v>201</v>
      </c>
      <c r="B12" s="78">
        <v>104184</v>
      </c>
      <c r="C12" s="61" t="s">
        <v>20</v>
      </c>
      <c r="D12" s="79" t="s">
        <v>111</v>
      </c>
      <c r="E12" s="75">
        <v>40117</v>
      </c>
      <c r="F12" s="11" t="s">
        <v>22</v>
      </c>
      <c r="G12" s="11"/>
      <c r="H12" s="79" t="s">
        <v>104</v>
      </c>
      <c r="I12" s="70"/>
      <c r="L12" s="94"/>
    </row>
    <row r="13" spans="1:12" s="60" customFormat="1" ht="18" customHeight="1" x14ac:dyDescent="0.25">
      <c r="A13" s="78">
        <v>210</v>
      </c>
      <c r="B13" s="78">
        <v>104185</v>
      </c>
      <c r="C13" s="61" t="s">
        <v>39</v>
      </c>
      <c r="D13" s="79" t="s">
        <v>119</v>
      </c>
      <c r="E13" s="75">
        <v>38917</v>
      </c>
      <c r="F13" s="11" t="s">
        <v>22</v>
      </c>
      <c r="G13" s="11"/>
      <c r="H13" s="79" t="s">
        <v>104</v>
      </c>
      <c r="I13" s="62"/>
      <c r="L13" s="71"/>
    </row>
    <row r="14" spans="1:12" s="60" customFormat="1" ht="18" customHeight="1" x14ac:dyDescent="0.25">
      <c r="A14" s="11">
        <v>328</v>
      </c>
      <c r="B14" s="11">
        <v>103416</v>
      </c>
      <c r="C14" s="61" t="s">
        <v>21</v>
      </c>
      <c r="D14" s="62" t="s">
        <v>71</v>
      </c>
      <c r="E14" s="63">
        <v>38117</v>
      </c>
      <c r="F14" s="11" t="s">
        <v>22</v>
      </c>
      <c r="G14" s="62"/>
      <c r="H14" s="62" t="s">
        <v>65</v>
      </c>
      <c r="I14" s="62"/>
      <c r="L14" s="94" t="s">
        <v>49</v>
      </c>
    </row>
    <row r="15" spans="1:12" s="60" customFormat="1" ht="18" customHeight="1" x14ac:dyDescent="0.25">
      <c r="A15" s="11">
        <v>331</v>
      </c>
      <c r="B15" s="11">
        <v>103417</v>
      </c>
      <c r="C15" s="61" t="s">
        <v>39</v>
      </c>
      <c r="D15" s="62" t="s">
        <v>82</v>
      </c>
      <c r="E15" s="63">
        <v>39311</v>
      </c>
      <c r="F15" s="11" t="s">
        <v>23</v>
      </c>
      <c r="G15" s="62"/>
      <c r="H15" s="62" t="s">
        <v>65</v>
      </c>
      <c r="I15" s="62"/>
      <c r="L15" s="94"/>
    </row>
    <row r="16" spans="1:12" s="60" customFormat="1" ht="18" customHeight="1" x14ac:dyDescent="0.25">
      <c r="A16" s="11">
        <v>365</v>
      </c>
      <c r="B16" s="11">
        <v>104276</v>
      </c>
      <c r="C16" s="61" t="s">
        <v>21</v>
      </c>
      <c r="D16" s="62" t="s">
        <v>98</v>
      </c>
      <c r="E16" s="63">
        <v>38710</v>
      </c>
      <c r="F16" s="11" t="s">
        <v>23</v>
      </c>
      <c r="G16" s="62"/>
      <c r="H16" s="62" t="s">
        <v>61</v>
      </c>
      <c r="I16" s="65"/>
      <c r="L16" s="94"/>
    </row>
    <row r="17" spans="1:12" s="60" customFormat="1" ht="18" customHeight="1" x14ac:dyDescent="0.25">
      <c r="A17" s="11">
        <v>366</v>
      </c>
      <c r="B17" s="11">
        <v>104278</v>
      </c>
      <c r="C17" s="61" t="s">
        <v>21</v>
      </c>
      <c r="D17" s="62" t="s">
        <v>100</v>
      </c>
      <c r="E17" s="63">
        <v>38083</v>
      </c>
      <c r="F17" s="11" t="s">
        <v>22</v>
      </c>
      <c r="G17" s="62"/>
      <c r="H17" s="62" t="s">
        <v>61</v>
      </c>
      <c r="I17" s="65"/>
      <c r="L17" s="94" t="s">
        <v>41</v>
      </c>
    </row>
    <row r="18" spans="1:12" s="60" customFormat="1" ht="18" customHeight="1" x14ac:dyDescent="0.25">
      <c r="A18" s="78">
        <v>418</v>
      </c>
      <c r="B18" s="78">
        <v>104300</v>
      </c>
      <c r="C18" s="61" t="s">
        <v>21</v>
      </c>
      <c r="D18" s="79" t="s">
        <v>124</v>
      </c>
      <c r="E18" s="75">
        <v>38173</v>
      </c>
      <c r="F18" s="11" t="s">
        <v>22</v>
      </c>
      <c r="G18" s="11"/>
      <c r="H18" s="79" t="s">
        <v>104</v>
      </c>
      <c r="I18" s="62"/>
      <c r="L18" s="94"/>
    </row>
    <row r="19" spans="1:12" s="60" customFormat="1" ht="18" customHeight="1" x14ac:dyDescent="0.25">
      <c r="A19" s="78">
        <v>463</v>
      </c>
      <c r="B19" s="78">
        <v>101681</v>
      </c>
      <c r="C19" s="61" t="s">
        <v>39</v>
      </c>
      <c r="D19" s="79" t="s">
        <v>44</v>
      </c>
      <c r="E19" s="75">
        <v>39271</v>
      </c>
      <c r="F19" s="11" t="s">
        <v>23</v>
      </c>
      <c r="G19" s="11"/>
      <c r="H19" s="79" t="s">
        <v>104</v>
      </c>
      <c r="I19" s="65"/>
      <c r="L19" s="94"/>
    </row>
    <row r="20" spans="1:12" s="60" customFormat="1" ht="18" customHeight="1" x14ac:dyDescent="0.25">
      <c r="A20" s="11">
        <v>510</v>
      </c>
      <c r="B20" s="11">
        <v>103550</v>
      </c>
      <c r="C20" s="61" t="s">
        <v>20</v>
      </c>
      <c r="D20" s="62" t="s">
        <v>53</v>
      </c>
      <c r="E20" s="63">
        <v>39684</v>
      </c>
      <c r="F20" s="11" t="s">
        <v>22</v>
      </c>
      <c r="G20" s="11"/>
      <c r="H20" s="62" t="s">
        <v>52</v>
      </c>
      <c r="I20" s="62"/>
      <c r="L20" s="72"/>
    </row>
    <row r="21" spans="1:12" s="60" customFormat="1" ht="18" customHeight="1" x14ac:dyDescent="0.25">
      <c r="A21" s="11">
        <v>535</v>
      </c>
      <c r="B21" s="11">
        <v>105108</v>
      </c>
      <c r="C21" s="61" t="s">
        <v>39</v>
      </c>
      <c r="D21" s="62" t="s">
        <v>88</v>
      </c>
      <c r="E21" s="63">
        <v>38852</v>
      </c>
      <c r="F21" s="11" t="s">
        <v>22</v>
      </c>
      <c r="G21" s="62"/>
      <c r="H21" s="62" t="s">
        <v>51</v>
      </c>
      <c r="I21" s="62"/>
      <c r="L21" s="71"/>
    </row>
    <row r="22" spans="1:12" s="60" customFormat="1" ht="18" customHeight="1" x14ac:dyDescent="0.25">
      <c r="A22" s="78">
        <v>552</v>
      </c>
      <c r="B22" s="78">
        <v>101694</v>
      </c>
      <c r="C22" s="61" t="s">
        <v>39</v>
      </c>
      <c r="D22" s="79" t="s">
        <v>118</v>
      </c>
      <c r="E22" s="75">
        <v>38985</v>
      </c>
      <c r="F22" s="11" t="s">
        <v>22</v>
      </c>
      <c r="G22" s="11"/>
      <c r="H22" s="79" t="s">
        <v>104</v>
      </c>
      <c r="I22" s="65"/>
      <c r="L22" s="94" t="s">
        <v>42</v>
      </c>
    </row>
    <row r="23" spans="1:12" s="60" customFormat="1" ht="18" customHeight="1" x14ac:dyDescent="0.25">
      <c r="A23" s="11">
        <v>554</v>
      </c>
      <c r="B23" s="11">
        <v>103873</v>
      </c>
      <c r="C23" s="73" t="s">
        <v>40</v>
      </c>
      <c r="D23" s="62" t="s">
        <v>84</v>
      </c>
      <c r="E23" s="63">
        <v>40326</v>
      </c>
      <c r="F23" s="11" t="s">
        <v>22</v>
      </c>
      <c r="G23" s="62"/>
      <c r="H23" s="62" t="s">
        <v>51</v>
      </c>
      <c r="I23" s="65"/>
      <c r="L23" s="94"/>
    </row>
    <row r="24" spans="1:12" s="60" customFormat="1" ht="18" customHeight="1" x14ac:dyDescent="0.25">
      <c r="A24" s="11">
        <v>565</v>
      </c>
      <c r="B24" s="11">
        <v>104449</v>
      </c>
      <c r="C24" s="61" t="s">
        <v>39</v>
      </c>
      <c r="D24" s="62" t="s">
        <v>74</v>
      </c>
      <c r="E24" s="63">
        <v>38859</v>
      </c>
      <c r="F24" s="11" t="s">
        <v>22</v>
      </c>
      <c r="G24" s="62"/>
      <c r="H24" s="62" t="s">
        <v>65</v>
      </c>
      <c r="I24" s="65"/>
      <c r="L24" s="94"/>
    </row>
    <row r="25" spans="1:12" s="60" customFormat="1" ht="18" customHeight="1" x14ac:dyDescent="0.25">
      <c r="A25" s="78">
        <v>613</v>
      </c>
      <c r="B25" s="78">
        <v>105122</v>
      </c>
      <c r="C25" s="73" t="s">
        <v>40</v>
      </c>
      <c r="D25" s="79" t="s">
        <v>107</v>
      </c>
      <c r="E25" s="75">
        <v>40830</v>
      </c>
      <c r="F25" s="11" t="s">
        <v>22</v>
      </c>
      <c r="G25" s="11"/>
      <c r="H25" s="79" t="s">
        <v>104</v>
      </c>
      <c r="I25" s="65"/>
    </row>
    <row r="26" spans="1:12" s="60" customFormat="1" ht="18" customHeight="1" x14ac:dyDescent="0.25">
      <c r="A26" s="78">
        <v>614</v>
      </c>
      <c r="B26" s="78">
        <v>105123</v>
      </c>
      <c r="C26" s="73" t="s">
        <v>40</v>
      </c>
      <c r="D26" s="79" t="s">
        <v>109</v>
      </c>
      <c r="E26" s="75">
        <v>40747</v>
      </c>
      <c r="F26" s="11" t="s">
        <v>23</v>
      </c>
      <c r="G26" s="11"/>
      <c r="H26" s="79" t="s">
        <v>104</v>
      </c>
      <c r="I26" s="62"/>
    </row>
    <row r="27" spans="1:12" s="60" customFormat="1" ht="18" customHeight="1" x14ac:dyDescent="0.25">
      <c r="A27" s="78">
        <v>615</v>
      </c>
      <c r="B27" s="78">
        <v>105124</v>
      </c>
      <c r="C27" s="73" t="s">
        <v>40</v>
      </c>
      <c r="D27" s="79" t="s">
        <v>108</v>
      </c>
      <c r="E27" s="75">
        <v>40775</v>
      </c>
      <c r="F27" s="11" t="s">
        <v>22</v>
      </c>
      <c r="G27" s="11"/>
      <c r="H27" s="79" t="s">
        <v>104</v>
      </c>
      <c r="I27" s="65"/>
      <c r="L27" s="94" t="s">
        <v>43</v>
      </c>
    </row>
    <row r="28" spans="1:12" s="60" customFormat="1" ht="18" customHeight="1" x14ac:dyDescent="0.25">
      <c r="A28" s="78">
        <v>650</v>
      </c>
      <c r="B28" s="78">
        <v>105148</v>
      </c>
      <c r="C28" s="73" t="s">
        <v>40</v>
      </c>
      <c r="D28" s="79" t="s">
        <v>110</v>
      </c>
      <c r="E28" s="75">
        <v>40284</v>
      </c>
      <c r="F28" s="11" t="s">
        <v>22</v>
      </c>
      <c r="G28" s="11"/>
      <c r="H28" s="79" t="s">
        <v>104</v>
      </c>
      <c r="I28" s="62"/>
      <c r="L28" s="94"/>
    </row>
    <row r="29" spans="1:12" s="60" customFormat="1" ht="18" customHeight="1" x14ac:dyDescent="0.25">
      <c r="A29" s="78">
        <v>654</v>
      </c>
      <c r="B29" s="78">
        <v>105149</v>
      </c>
      <c r="C29" s="73" t="s">
        <v>40</v>
      </c>
      <c r="D29" s="79" t="s">
        <v>106</v>
      </c>
      <c r="E29" s="75">
        <v>40856</v>
      </c>
      <c r="F29" s="11" t="s">
        <v>22</v>
      </c>
      <c r="G29" s="11"/>
      <c r="H29" s="79" t="s">
        <v>104</v>
      </c>
      <c r="I29" s="65"/>
    </row>
    <row r="30" spans="1:12" s="60" customFormat="1" ht="18" customHeight="1" x14ac:dyDescent="0.25">
      <c r="A30" s="78">
        <v>678</v>
      </c>
      <c r="B30" s="78">
        <v>103704</v>
      </c>
      <c r="C30" s="61" t="s">
        <v>39</v>
      </c>
      <c r="D30" s="79" t="s">
        <v>120</v>
      </c>
      <c r="E30" s="75">
        <v>38886</v>
      </c>
      <c r="F30" s="11" t="s">
        <v>22</v>
      </c>
      <c r="G30" s="11"/>
      <c r="H30" s="79" t="s">
        <v>104</v>
      </c>
      <c r="I30" s="65"/>
    </row>
    <row r="31" spans="1:12" s="60" customFormat="1" ht="18" customHeight="1" x14ac:dyDescent="0.25">
      <c r="A31" s="78">
        <v>681</v>
      </c>
      <c r="B31" s="78">
        <v>105151</v>
      </c>
      <c r="C31" s="61" t="s">
        <v>20</v>
      </c>
      <c r="D31" s="79" t="s">
        <v>112</v>
      </c>
      <c r="E31" s="75">
        <v>40097</v>
      </c>
      <c r="F31" s="11" t="s">
        <v>22</v>
      </c>
      <c r="G31" s="11"/>
      <c r="H31" s="79" t="s">
        <v>104</v>
      </c>
      <c r="I31" s="62"/>
    </row>
    <row r="32" spans="1:12" s="60" customFormat="1" ht="18" customHeight="1" x14ac:dyDescent="0.25">
      <c r="A32" s="78">
        <v>685</v>
      </c>
      <c r="B32" s="78">
        <v>105153</v>
      </c>
      <c r="C32" s="61" t="s">
        <v>21</v>
      </c>
      <c r="D32" s="79" t="s">
        <v>123</v>
      </c>
      <c r="E32" s="75">
        <v>38240</v>
      </c>
      <c r="F32" s="11" t="s">
        <v>22</v>
      </c>
      <c r="G32" s="11"/>
      <c r="H32" s="79" t="s">
        <v>104</v>
      </c>
      <c r="I32" s="65"/>
    </row>
    <row r="33" spans="1:9" s="60" customFormat="1" ht="18" customHeight="1" x14ac:dyDescent="0.25">
      <c r="A33" s="11">
        <v>708</v>
      </c>
      <c r="B33" s="11">
        <v>105160</v>
      </c>
      <c r="C33" s="61" t="s">
        <v>39</v>
      </c>
      <c r="D33" s="62" t="s">
        <v>79</v>
      </c>
      <c r="E33" s="63">
        <v>39424</v>
      </c>
      <c r="F33" s="11" t="s">
        <v>23</v>
      </c>
      <c r="G33" s="62"/>
      <c r="H33" s="62" t="s">
        <v>65</v>
      </c>
      <c r="I33" s="65"/>
    </row>
    <row r="34" spans="1:9" s="60" customFormat="1" ht="18" customHeight="1" x14ac:dyDescent="0.25">
      <c r="A34" s="11">
        <v>732</v>
      </c>
      <c r="B34" s="11">
        <v>104562</v>
      </c>
      <c r="C34" s="61" t="s">
        <v>39</v>
      </c>
      <c r="D34" s="62" t="s">
        <v>67</v>
      </c>
      <c r="E34" s="63">
        <v>39308</v>
      </c>
      <c r="F34" s="11" t="s">
        <v>23</v>
      </c>
      <c r="G34" s="62"/>
      <c r="H34" s="62" t="s">
        <v>65</v>
      </c>
      <c r="I34" s="62"/>
    </row>
    <row r="35" spans="1:9" s="60" customFormat="1" ht="18" customHeight="1" x14ac:dyDescent="0.25">
      <c r="A35" s="78">
        <v>747</v>
      </c>
      <c r="B35" s="78">
        <v>102409</v>
      </c>
      <c r="C35" s="61" t="s">
        <v>39</v>
      </c>
      <c r="D35" s="79" t="s">
        <v>117</v>
      </c>
      <c r="E35" s="75">
        <v>39021</v>
      </c>
      <c r="F35" s="11" t="s">
        <v>22</v>
      </c>
      <c r="G35" s="11"/>
      <c r="H35" s="79" t="s">
        <v>104</v>
      </c>
      <c r="I35" s="62"/>
    </row>
    <row r="36" spans="1:9" s="60" customFormat="1" ht="18" customHeight="1" x14ac:dyDescent="0.25">
      <c r="A36" s="11">
        <v>784</v>
      </c>
      <c r="B36" s="11">
        <v>103790</v>
      </c>
      <c r="C36" s="61" t="s">
        <v>21</v>
      </c>
      <c r="D36" s="62" t="s">
        <v>64</v>
      </c>
      <c r="E36" s="63">
        <v>38540</v>
      </c>
      <c r="F36" s="11" t="s">
        <v>22</v>
      </c>
      <c r="G36" s="62"/>
      <c r="H36" s="62" t="s">
        <v>65</v>
      </c>
      <c r="I36" s="62"/>
    </row>
    <row r="37" spans="1:9" s="60" customFormat="1" ht="18" customHeight="1" x14ac:dyDescent="0.25">
      <c r="A37" s="11">
        <v>802</v>
      </c>
      <c r="B37" s="11">
        <v>102281</v>
      </c>
      <c r="C37" s="61" t="s">
        <v>39</v>
      </c>
      <c r="D37" s="62" t="s">
        <v>73</v>
      </c>
      <c r="E37" s="63">
        <v>39363</v>
      </c>
      <c r="F37" s="11" t="s">
        <v>22</v>
      </c>
      <c r="G37" s="62"/>
      <c r="H37" s="62" t="s">
        <v>65</v>
      </c>
      <c r="I37" s="62"/>
    </row>
    <row r="38" spans="1:9" s="60" customFormat="1" ht="18" customHeight="1" x14ac:dyDescent="0.25">
      <c r="A38" s="11">
        <v>851</v>
      </c>
      <c r="B38" s="11">
        <v>102043</v>
      </c>
      <c r="C38" s="61" t="s">
        <v>21</v>
      </c>
      <c r="D38" s="62" t="s">
        <v>86</v>
      </c>
      <c r="E38" s="63">
        <v>38202</v>
      </c>
      <c r="F38" s="11" t="s">
        <v>22</v>
      </c>
      <c r="G38" s="62"/>
      <c r="H38" s="62" t="s">
        <v>51</v>
      </c>
      <c r="I38" s="62"/>
    </row>
    <row r="39" spans="1:9" s="60" customFormat="1" ht="18" customHeight="1" x14ac:dyDescent="0.25">
      <c r="A39" s="11">
        <v>891</v>
      </c>
      <c r="B39" s="11">
        <v>101938</v>
      </c>
      <c r="C39" s="61" t="s">
        <v>21</v>
      </c>
      <c r="D39" s="62" t="s">
        <v>69</v>
      </c>
      <c r="E39" s="63">
        <v>38178</v>
      </c>
      <c r="F39" s="11" t="s">
        <v>22</v>
      </c>
      <c r="G39" s="62"/>
      <c r="H39" s="62" t="s">
        <v>65</v>
      </c>
      <c r="I39" s="62"/>
    </row>
    <row r="40" spans="1:9" s="60" customFormat="1" ht="18" customHeight="1" x14ac:dyDescent="0.25">
      <c r="A40" s="78">
        <v>984</v>
      </c>
      <c r="B40" s="78">
        <v>102410</v>
      </c>
      <c r="C40" s="61" t="s">
        <v>39</v>
      </c>
      <c r="D40" s="79" t="s">
        <v>116</v>
      </c>
      <c r="E40" s="75">
        <v>39342</v>
      </c>
      <c r="F40" s="11" t="s">
        <v>22</v>
      </c>
      <c r="G40" s="11"/>
      <c r="H40" s="79" t="s">
        <v>104</v>
      </c>
      <c r="I40" s="65"/>
    </row>
    <row r="41" spans="1:9" s="60" customFormat="1" ht="18" customHeight="1" x14ac:dyDescent="0.25">
      <c r="A41" s="11">
        <v>1012</v>
      </c>
      <c r="B41" s="11">
        <v>105555</v>
      </c>
      <c r="C41" s="61" t="s">
        <v>39</v>
      </c>
      <c r="D41" s="62" t="s">
        <v>94</v>
      </c>
      <c r="E41" s="63">
        <v>39224</v>
      </c>
      <c r="F41" s="11" t="s">
        <v>23</v>
      </c>
      <c r="G41" s="62"/>
      <c r="H41" s="62" t="s">
        <v>51</v>
      </c>
      <c r="I41" s="62"/>
    </row>
    <row r="42" spans="1:9" s="60" customFormat="1" ht="18" customHeight="1" x14ac:dyDescent="0.25">
      <c r="A42" s="11">
        <v>1013</v>
      </c>
      <c r="B42" s="11">
        <v>105556</v>
      </c>
      <c r="C42" s="61" t="s">
        <v>21</v>
      </c>
      <c r="D42" s="62" t="s">
        <v>93</v>
      </c>
      <c r="E42" s="63">
        <v>38335</v>
      </c>
      <c r="F42" s="11" t="s">
        <v>22</v>
      </c>
      <c r="G42" s="62"/>
      <c r="H42" s="62" t="s">
        <v>51</v>
      </c>
      <c r="I42" s="62"/>
    </row>
    <row r="43" spans="1:9" s="60" customFormat="1" ht="18" customHeight="1" x14ac:dyDescent="0.25">
      <c r="A43" s="66">
        <v>1014</v>
      </c>
      <c r="B43" s="66">
        <v>105557</v>
      </c>
      <c r="C43" s="73" t="s">
        <v>40</v>
      </c>
      <c r="D43" s="67" t="s">
        <v>80</v>
      </c>
      <c r="E43" s="68">
        <v>40791</v>
      </c>
      <c r="F43" s="66" t="s">
        <v>22</v>
      </c>
      <c r="G43" s="76"/>
      <c r="H43" s="67" t="s">
        <v>65</v>
      </c>
      <c r="I43" s="62"/>
    </row>
    <row r="44" spans="1:9" s="60" customFormat="1" ht="18" customHeight="1" x14ac:dyDescent="0.25">
      <c r="A44" s="11">
        <v>1015</v>
      </c>
      <c r="B44" s="11">
        <v>105558</v>
      </c>
      <c r="C44" s="61" t="s">
        <v>39</v>
      </c>
      <c r="D44" s="62" t="s">
        <v>75</v>
      </c>
      <c r="E44" s="63">
        <v>39049</v>
      </c>
      <c r="F44" s="11" t="s">
        <v>22</v>
      </c>
      <c r="G44" s="62"/>
      <c r="H44" s="62" t="s">
        <v>65</v>
      </c>
      <c r="I44" s="62"/>
    </row>
    <row r="45" spans="1:9" s="60" customFormat="1" ht="18" customHeight="1" x14ac:dyDescent="0.25">
      <c r="A45" s="66">
        <v>1026</v>
      </c>
      <c r="B45" s="66">
        <v>105697</v>
      </c>
      <c r="C45" s="73" t="s">
        <v>40</v>
      </c>
      <c r="D45" s="67" t="s">
        <v>91</v>
      </c>
      <c r="E45" s="68">
        <v>40898</v>
      </c>
      <c r="F45" s="66" t="s">
        <v>23</v>
      </c>
      <c r="G45" s="76"/>
      <c r="H45" s="67" t="s">
        <v>51</v>
      </c>
      <c r="I45" s="65"/>
    </row>
    <row r="46" spans="1:9" s="60" customFormat="1" ht="18" customHeight="1" x14ac:dyDescent="0.25">
      <c r="A46" s="11">
        <v>1039</v>
      </c>
      <c r="B46" s="11">
        <v>105730</v>
      </c>
      <c r="C46" s="61" t="s">
        <v>20</v>
      </c>
      <c r="D46" s="62" t="s">
        <v>99</v>
      </c>
      <c r="E46" s="63">
        <v>40099</v>
      </c>
      <c r="F46" s="11" t="s">
        <v>22</v>
      </c>
      <c r="G46" s="62"/>
      <c r="H46" s="62" t="s">
        <v>61</v>
      </c>
      <c r="I46" s="65"/>
    </row>
    <row r="47" spans="1:9" s="60" customFormat="1" ht="18" customHeight="1" x14ac:dyDescent="0.25">
      <c r="A47" s="11">
        <v>1040</v>
      </c>
      <c r="B47" s="11">
        <v>105731</v>
      </c>
      <c r="C47" s="73" t="s">
        <v>40</v>
      </c>
      <c r="D47" s="62" t="s">
        <v>97</v>
      </c>
      <c r="E47" s="63">
        <v>40223</v>
      </c>
      <c r="F47" s="11" t="s">
        <v>22</v>
      </c>
      <c r="G47" s="62"/>
      <c r="H47" s="62" t="s">
        <v>61</v>
      </c>
      <c r="I47" s="65"/>
    </row>
    <row r="48" spans="1:9" s="60" customFormat="1" ht="18" customHeight="1" x14ac:dyDescent="0.25">
      <c r="A48" s="11">
        <v>1041</v>
      </c>
      <c r="B48" s="11">
        <v>105732</v>
      </c>
      <c r="C48" s="61" t="s">
        <v>39</v>
      </c>
      <c r="D48" s="62" t="s">
        <v>96</v>
      </c>
      <c r="E48" s="63">
        <v>39008</v>
      </c>
      <c r="F48" s="11" t="s">
        <v>23</v>
      </c>
      <c r="G48" s="62"/>
      <c r="H48" s="62" t="s">
        <v>61</v>
      </c>
      <c r="I48" s="62"/>
    </row>
    <row r="49" spans="1:9" s="60" customFormat="1" ht="18" customHeight="1" x14ac:dyDescent="0.25">
      <c r="A49" s="11">
        <v>1051</v>
      </c>
      <c r="B49" s="11">
        <v>105760</v>
      </c>
      <c r="C49" s="61" t="s">
        <v>39</v>
      </c>
      <c r="D49" s="62" t="s">
        <v>92</v>
      </c>
      <c r="E49" s="63">
        <v>39347</v>
      </c>
      <c r="F49" s="11" t="s">
        <v>22</v>
      </c>
      <c r="G49" s="62"/>
      <c r="H49" s="62" t="s">
        <v>51</v>
      </c>
      <c r="I49" s="62"/>
    </row>
    <row r="50" spans="1:9" s="60" customFormat="1" ht="18" customHeight="1" x14ac:dyDescent="0.25">
      <c r="A50" s="66">
        <v>1057</v>
      </c>
      <c r="B50" s="66">
        <v>105807</v>
      </c>
      <c r="C50" s="73" t="s">
        <v>40</v>
      </c>
      <c r="D50" s="67" t="s">
        <v>70</v>
      </c>
      <c r="E50" s="68">
        <v>41137</v>
      </c>
      <c r="F50" s="66" t="s">
        <v>22</v>
      </c>
      <c r="G50" s="76"/>
      <c r="H50" s="67" t="s">
        <v>65</v>
      </c>
      <c r="I50" s="65"/>
    </row>
    <row r="51" spans="1:9" s="60" customFormat="1" ht="18" customHeight="1" x14ac:dyDescent="0.25">
      <c r="A51" s="11">
        <v>1070</v>
      </c>
      <c r="B51" s="11">
        <v>105821</v>
      </c>
      <c r="C51" s="61" t="s">
        <v>39</v>
      </c>
      <c r="D51" s="62" t="s">
        <v>78</v>
      </c>
      <c r="E51" s="63">
        <v>39083</v>
      </c>
      <c r="F51" s="11" t="s">
        <v>23</v>
      </c>
      <c r="G51" s="62"/>
      <c r="H51" s="62" t="s">
        <v>65</v>
      </c>
      <c r="I51" s="65"/>
    </row>
    <row r="52" spans="1:9" s="60" customFormat="1" ht="18" customHeight="1" x14ac:dyDescent="0.25">
      <c r="A52" s="78">
        <v>1071</v>
      </c>
      <c r="B52" s="78">
        <v>105828</v>
      </c>
      <c r="C52" s="61" t="s">
        <v>21</v>
      </c>
      <c r="D52" s="79" t="s">
        <v>121</v>
      </c>
      <c r="E52" s="75">
        <v>38699</v>
      </c>
      <c r="F52" s="11" t="s">
        <v>23</v>
      </c>
      <c r="G52" s="11"/>
      <c r="H52" s="79" t="s">
        <v>104</v>
      </c>
      <c r="I52" s="62"/>
    </row>
    <row r="53" spans="1:9" s="60" customFormat="1" ht="18" customHeight="1" x14ac:dyDescent="0.25">
      <c r="A53" s="78">
        <v>1090</v>
      </c>
      <c r="B53" s="78">
        <v>105887</v>
      </c>
      <c r="C53" s="73" t="s">
        <v>40</v>
      </c>
      <c r="D53" s="79" t="s">
        <v>105</v>
      </c>
      <c r="E53" s="75">
        <v>40874</v>
      </c>
      <c r="F53" s="11" t="s">
        <v>22</v>
      </c>
      <c r="G53" s="11"/>
      <c r="H53" s="79" t="s">
        <v>104</v>
      </c>
      <c r="I53" s="62"/>
    </row>
    <row r="54" spans="1:9" s="60" customFormat="1" ht="18" customHeight="1" x14ac:dyDescent="0.25">
      <c r="A54" s="78">
        <v>1154</v>
      </c>
      <c r="B54" s="78">
        <v>105989</v>
      </c>
      <c r="C54" s="61" t="s">
        <v>20</v>
      </c>
      <c r="D54" s="79" t="s">
        <v>113</v>
      </c>
      <c r="E54" s="75">
        <v>40002</v>
      </c>
      <c r="F54" s="11" t="s">
        <v>22</v>
      </c>
      <c r="G54" s="11"/>
      <c r="H54" s="79" t="s">
        <v>104</v>
      </c>
      <c r="I54" s="62"/>
    </row>
    <row r="55" spans="1:9" s="60" customFormat="1" ht="18" customHeight="1" x14ac:dyDescent="0.25">
      <c r="A55" s="11">
        <v>1224</v>
      </c>
      <c r="B55" s="11">
        <v>106099</v>
      </c>
      <c r="C55" s="73" t="s">
        <v>40</v>
      </c>
      <c r="D55" s="62" t="s">
        <v>60</v>
      </c>
      <c r="E55" s="63">
        <v>40760</v>
      </c>
      <c r="F55" s="11" t="s">
        <v>22</v>
      </c>
      <c r="G55" s="11"/>
      <c r="H55" s="62" t="s">
        <v>52</v>
      </c>
      <c r="I55" s="62"/>
    </row>
    <row r="56" spans="1:9" s="60" customFormat="1" ht="18" customHeight="1" x14ac:dyDescent="0.25">
      <c r="A56" s="11">
        <v>1225</v>
      </c>
      <c r="B56" s="11">
        <v>106100</v>
      </c>
      <c r="C56" s="61" t="s">
        <v>39</v>
      </c>
      <c r="D56" s="62" t="s">
        <v>55</v>
      </c>
      <c r="E56" s="63">
        <v>39199</v>
      </c>
      <c r="F56" s="11" t="s">
        <v>22</v>
      </c>
      <c r="G56" s="61"/>
      <c r="H56" s="62" t="s">
        <v>52</v>
      </c>
      <c r="I56" s="62"/>
    </row>
    <row r="57" spans="1:9" s="60" customFormat="1" ht="18" customHeight="1" x14ac:dyDescent="0.25">
      <c r="A57" s="11">
        <v>1227</v>
      </c>
      <c r="B57" s="11">
        <v>106102</v>
      </c>
      <c r="C57" s="61" t="s">
        <v>20</v>
      </c>
      <c r="D57" s="62" t="s">
        <v>54</v>
      </c>
      <c r="E57" s="63">
        <v>39727</v>
      </c>
      <c r="F57" s="11" t="s">
        <v>22</v>
      </c>
      <c r="G57" s="61"/>
      <c r="H57" s="62" t="s">
        <v>52</v>
      </c>
      <c r="I57" s="62"/>
    </row>
    <row r="58" spans="1:9" s="60" customFormat="1" ht="18" customHeight="1" x14ac:dyDescent="0.25">
      <c r="A58" s="11">
        <v>1337</v>
      </c>
      <c r="B58" s="11">
        <v>105409</v>
      </c>
      <c r="C58" s="61" t="s">
        <v>21</v>
      </c>
      <c r="D58" s="62" t="s">
        <v>87</v>
      </c>
      <c r="E58" s="63">
        <v>38422</v>
      </c>
      <c r="F58" s="11" t="s">
        <v>22</v>
      </c>
      <c r="G58" s="62"/>
      <c r="H58" s="62" t="s">
        <v>51</v>
      </c>
      <c r="I58" s="65"/>
    </row>
    <row r="59" spans="1:9" s="60" customFormat="1" ht="18" customHeight="1" x14ac:dyDescent="0.25">
      <c r="A59" s="11">
        <v>1361</v>
      </c>
      <c r="B59" s="11">
        <v>105469</v>
      </c>
      <c r="C59" s="61" t="s">
        <v>20</v>
      </c>
      <c r="D59" s="62" t="s">
        <v>90</v>
      </c>
      <c r="E59" s="63">
        <v>39721</v>
      </c>
      <c r="F59" s="11" t="s">
        <v>23</v>
      </c>
      <c r="G59" s="62"/>
      <c r="H59" s="62" t="s">
        <v>51</v>
      </c>
      <c r="I59" s="65"/>
    </row>
    <row r="60" spans="1:9" s="60" customFormat="1" ht="18" customHeight="1" x14ac:dyDescent="0.25">
      <c r="A60" s="78">
        <v>1375</v>
      </c>
      <c r="B60" s="78">
        <v>105491</v>
      </c>
      <c r="C60" s="61" t="s">
        <v>20</v>
      </c>
      <c r="D60" s="79" t="s">
        <v>114</v>
      </c>
      <c r="E60" s="75">
        <v>39949</v>
      </c>
      <c r="F60" s="11" t="s">
        <v>22</v>
      </c>
      <c r="G60" s="11"/>
      <c r="H60" s="79" t="s">
        <v>104</v>
      </c>
      <c r="I60" s="65"/>
    </row>
    <row r="61" spans="1:9" s="60" customFormat="1" ht="18" customHeight="1" x14ac:dyDescent="0.25">
      <c r="A61" s="78">
        <v>1376</v>
      </c>
      <c r="B61" s="78">
        <v>105492</v>
      </c>
      <c r="C61" s="61" t="s">
        <v>21</v>
      </c>
      <c r="D61" s="79" t="s">
        <v>125</v>
      </c>
      <c r="E61" s="75">
        <v>38051</v>
      </c>
      <c r="F61" s="11" t="s">
        <v>22</v>
      </c>
      <c r="G61" s="11"/>
      <c r="H61" s="79" t="s">
        <v>104</v>
      </c>
      <c r="I61" s="65"/>
    </row>
    <row r="62" spans="1:9" s="60" customFormat="1" ht="18" customHeight="1" x14ac:dyDescent="0.25">
      <c r="A62" s="66">
        <v>1532</v>
      </c>
      <c r="B62" s="66">
        <v>104439</v>
      </c>
      <c r="C62" s="66" t="s">
        <v>24</v>
      </c>
      <c r="D62" s="74" t="s">
        <v>50</v>
      </c>
      <c r="E62" s="68">
        <v>37985</v>
      </c>
      <c r="F62" s="66" t="s">
        <v>22</v>
      </c>
      <c r="G62" s="66"/>
      <c r="H62" s="74" t="s">
        <v>51</v>
      </c>
      <c r="I62" s="62"/>
    </row>
    <row r="63" spans="1:9" s="60" customFormat="1" ht="18" customHeight="1" x14ac:dyDescent="0.25">
      <c r="A63" s="47">
        <v>1657</v>
      </c>
      <c r="B63" s="47">
        <v>104279</v>
      </c>
      <c r="C63" s="66" t="s">
        <v>24</v>
      </c>
      <c r="D63" s="76" t="s">
        <v>62</v>
      </c>
      <c r="E63" s="80">
        <v>37782</v>
      </c>
      <c r="F63" s="11" t="s">
        <v>22</v>
      </c>
      <c r="G63" s="11"/>
      <c r="H63" s="76" t="s">
        <v>61</v>
      </c>
      <c r="I63" s="62"/>
    </row>
    <row r="64" spans="1:9" s="60" customFormat="1" ht="18" customHeight="1" x14ac:dyDescent="0.25">
      <c r="A64" s="47">
        <v>1658</v>
      </c>
      <c r="B64" s="47">
        <v>105726</v>
      </c>
      <c r="C64" s="66" t="s">
        <v>24</v>
      </c>
      <c r="D64" s="76" t="s">
        <v>63</v>
      </c>
      <c r="E64" s="80">
        <v>37586</v>
      </c>
      <c r="F64" s="11" t="s">
        <v>22</v>
      </c>
      <c r="G64" s="61"/>
      <c r="H64" s="76" t="s">
        <v>61</v>
      </c>
      <c r="I64" s="65"/>
    </row>
    <row r="65" spans="1:9" s="60" customFormat="1" ht="18" customHeight="1" x14ac:dyDescent="0.25">
      <c r="A65" s="99">
        <v>5503</v>
      </c>
      <c r="B65" s="47"/>
      <c r="C65" s="61" t="s">
        <v>40</v>
      </c>
      <c r="D65" s="76" t="s">
        <v>128</v>
      </c>
      <c r="E65" s="63">
        <v>40928</v>
      </c>
      <c r="F65" s="47" t="s">
        <v>22</v>
      </c>
      <c r="G65" s="76"/>
      <c r="H65" s="76" t="s">
        <v>129</v>
      </c>
      <c r="I65" s="76">
        <v>2.5</v>
      </c>
    </row>
    <row r="66" spans="1:9" s="60" customFormat="1" ht="18" customHeight="1" x14ac:dyDescent="0.25">
      <c r="A66" s="11">
        <v>5514</v>
      </c>
      <c r="B66" s="66">
        <v>104125</v>
      </c>
      <c r="C66" s="61" t="s">
        <v>20</v>
      </c>
      <c r="D66" s="67" t="s">
        <v>76</v>
      </c>
      <c r="E66" s="68">
        <v>39944</v>
      </c>
      <c r="F66" s="66" t="s">
        <v>23</v>
      </c>
      <c r="G66" s="76"/>
      <c r="H66" s="67" t="s">
        <v>65</v>
      </c>
      <c r="I66" s="65"/>
    </row>
    <row r="67" spans="1:9" s="60" customFormat="1" ht="18" customHeight="1" x14ac:dyDescent="0.25">
      <c r="A67" s="11">
        <v>5518</v>
      </c>
      <c r="B67" s="92"/>
      <c r="C67" s="61" t="s">
        <v>20</v>
      </c>
      <c r="D67" s="76" t="s">
        <v>101</v>
      </c>
      <c r="E67" s="82">
        <v>39703</v>
      </c>
      <c r="F67" s="61" t="s">
        <v>22</v>
      </c>
      <c r="G67" s="61"/>
      <c r="H67" s="83" t="s">
        <v>45</v>
      </c>
      <c r="I67" s="65">
        <v>2.5</v>
      </c>
    </row>
    <row r="68" spans="1:9" s="60" customFormat="1" ht="18" customHeight="1" x14ac:dyDescent="0.25">
      <c r="A68" s="99">
        <v>5524</v>
      </c>
      <c r="B68" s="11"/>
      <c r="C68" s="61" t="s">
        <v>21</v>
      </c>
      <c r="D68" s="62" t="s">
        <v>57</v>
      </c>
      <c r="E68" s="81">
        <v>38257</v>
      </c>
      <c r="F68" s="11" t="s">
        <v>23</v>
      </c>
      <c r="G68" s="61"/>
      <c r="H68" s="76" t="s">
        <v>52</v>
      </c>
      <c r="I68" s="65"/>
    </row>
    <row r="69" spans="1:9" s="60" customFormat="1" ht="18" customHeight="1" x14ac:dyDescent="0.25">
      <c r="A69" s="93">
        <v>5525</v>
      </c>
      <c r="B69" s="78">
        <v>101669</v>
      </c>
      <c r="C69" s="61" t="s">
        <v>21</v>
      </c>
      <c r="D69" s="79" t="s">
        <v>122</v>
      </c>
      <c r="E69" s="75">
        <v>38470</v>
      </c>
      <c r="F69" s="11" t="s">
        <v>23</v>
      </c>
      <c r="G69" s="11"/>
      <c r="H69" s="79" t="s">
        <v>104</v>
      </c>
      <c r="I69" s="62"/>
    </row>
    <row r="70" spans="1:9" s="60" customFormat="1" ht="18" customHeight="1" x14ac:dyDescent="0.25">
      <c r="A70" s="99">
        <v>5526</v>
      </c>
      <c r="B70" s="47"/>
      <c r="C70" s="61" t="s">
        <v>20</v>
      </c>
      <c r="D70" s="76" t="s">
        <v>130</v>
      </c>
      <c r="E70" s="63">
        <v>39806</v>
      </c>
      <c r="F70" s="47" t="s">
        <v>22</v>
      </c>
      <c r="G70" s="76"/>
      <c r="H70" s="83" t="s">
        <v>45</v>
      </c>
      <c r="I70" s="76">
        <v>7.5</v>
      </c>
    </row>
    <row r="71" spans="1:9" s="60" customFormat="1" ht="18" customHeight="1" x14ac:dyDescent="0.25">
      <c r="A71" s="99">
        <v>5530</v>
      </c>
      <c r="B71" s="47"/>
      <c r="C71" s="61" t="s">
        <v>39</v>
      </c>
      <c r="D71" s="76" t="s">
        <v>127</v>
      </c>
      <c r="E71" s="63">
        <v>39066</v>
      </c>
      <c r="F71" s="47" t="s">
        <v>23</v>
      </c>
      <c r="G71" s="76"/>
      <c r="H71" s="76" t="s">
        <v>104</v>
      </c>
      <c r="I71" s="76"/>
    </row>
    <row r="72" spans="1:9" s="60" customFormat="1" ht="18" customHeight="1" x14ac:dyDescent="0.25">
      <c r="A72" s="11">
        <v>5532</v>
      </c>
      <c r="B72" s="66">
        <v>106101</v>
      </c>
      <c r="C72" s="73" t="s">
        <v>40</v>
      </c>
      <c r="D72" s="67" t="s">
        <v>85</v>
      </c>
      <c r="E72" s="68">
        <v>40926</v>
      </c>
      <c r="F72" s="66" t="s">
        <v>22</v>
      </c>
      <c r="G72" s="76"/>
      <c r="H72" s="67" t="s">
        <v>51</v>
      </c>
      <c r="I72" s="65"/>
    </row>
    <row r="73" spans="1:9" s="60" customFormat="1" ht="18" customHeight="1" x14ac:dyDescent="0.25">
      <c r="A73" s="99">
        <v>5534</v>
      </c>
      <c r="B73" s="92"/>
      <c r="C73" s="73" t="s">
        <v>40</v>
      </c>
      <c r="D73" s="76" t="s">
        <v>102</v>
      </c>
      <c r="E73" s="82">
        <v>40183</v>
      </c>
      <c r="F73" s="61" t="s">
        <v>22</v>
      </c>
      <c r="G73" s="61"/>
      <c r="H73" s="83" t="s">
        <v>45</v>
      </c>
      <c r="I73" s="65">
        <v>2.5</v>
      </c>
    </row>
    <row r="74" spans="1:9" s="77" customFormat="1" ht="18" customHeight="1" x14ac:dyDescent="0.25">
      <c r="A74" s="99">
        <v>5581</v>
      </c>
      <c r="B74" s="11"/>
      <c r="C74" s="73" t="s">
        <v>40</v>
      </c>
      <c r="D74" s="62" t="s">
        <v>58</v>
      </c>
      <c r="E74" s="63">
        <v>40492</v>
      </c>
      <c r="F74" s="11" t="s">
        <v>22</v>
      </c>
      <c r="G74" s="11"/>
      <c r="H74" s="62" t="s">
        <v>52</v>
      </c>
      <c r="I74" s="62"/>
    </row>
    <row r="75" spans="1:9" s="77" customFormat="1" ht="18" customHeight="1" x14ac:dyDescent="0.25">
      <c r="A75" s="84"/>
      <c r="B75" s="85"/>
      <c r="C75" s="86" t="s">
        <v>40</v>
      </c>
      <c r="D75" s="87" t="s">
        <v>59</v>
      </c>
      <c r="E75" s="88">
        <v>40329</v>
      </c>
      <c r="F75" s="85" t="s">
        <v>23</v>
      </c>
      <c r="G75" s="85"/>
      <c r="H75" s="89" t="s">
        <v>103</v>
      </c>
      <c r="I75" s="90">
        <v>2.5</v>
      </c>
    </row>
    <row r="76" spans="1:9" s="77" customFormat="1" ht="18" customHeight="1" x14ac:dyDescent="0.25">
      <c r="A76" s="84"/>
      <c r="B76" s="85"/>
      <c r="C76" s="86" t="s">
        <v>40</v>
      </c>
      <c r="D76" s="87" t="s">
        <v>95</v>
      </c>
      <c r="E76" s="91">
        <v>40261</v>
      </c>
      <c r="F76" s="85" t="s">
        <v>23</v>
      </c>
      <c r="G76" s="87"/>
      <c r="H76" s="87" t="s">
        <v>45</v>
      </c>
      <c r="I76" s="90">
        <v>2.5</v>
      </c>
    </row>
  </sheetData>
  <autoFilter ref="A1:I76">
    <sortState ref="A2:I76">
      <sortCondition ref="A2:A76"/>
    </sortState>
  </autoFilter>
  <sortState ref="A2:I74">
    <sortCondition ref="A2:A74"/>
  </sortState>
  <mergeCells count="5">
    <mergeCell ref="L27:L28"/>
    <mergeCell ref="L10:L12"/>
    <mergeCell ref="L17:L19"/>
    <mergeCell ref="L14:L16"/>
    <mergeCell ref="L22:L24"/>
  </mergeCells>
  <printOptions horizontalCentered="1"/>
  <pageMargins left="0.35433070866141736" right="0.15748031496062992" top="0.35433070866141736" bottom="0.15748031496062992" header="0.51181102362204722" footer="0.31496062992125984"/>
  <pageSetup paperSize="9" scale="58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99"/>
  <sheetViews>
    <sheetView tabSelected="1" view="pageBreakPreview" topLeftCell="A85" zoomScaleNormal="100" zoomScaleSheetLayoutView="100" workbookViewId="0">
      <selection activeCell="G94" sqref="G94"/>
    </sheetView>
  </sheetViews>
  <sheetFormatPr defaultColWidth="9.140625" defaultRowHeight="15.75" x14ac:dyDescent="0.25"/>
  <cols>
    <col min="1" max="1" width="5.28515625" style="21"/>
    <col min="2" max="2" width="7.7109375" style="46"/>
    <col min="3" max="3" width="7.7109375" style="21"/>
    <col min="4" max="4" width="8.140625" style="21"/>
    <col min="5" max="5" width="47.7109375" style="21" customWidth="1"/>
    <col min="6" max="6" width="8.140625" style="21" bestFit="1" customWidth="1"/>
    <col min="7" max="7" width="42.5703125" style="21" bestFit="1" customWidth="1"/>
    <col min="8" max="8" width="9.140625" style="16"/>
    <col min="9" max="11" width="9" style="21"/>
    <col min="12" max="12" width="8.7109375" style="21" customWidth="1"/>
    <col min="13" max="1018" width="9" style="21"/>
    <col min="1019" max="16384" width="9.140625" style="30"/>
  </cols>
  <sheetData>
    <row r="1" spans="1:8" ht="18" customHeight="1" x14ac:dyDescent="0.25">
      <c r="A1" s="28" t="s">
        <v>47</v>
      </c>
      <c r="B1" s="49"/>
      <c r="C1" s="29"/>
      <c r="D1" s="29"/>
      <c r="E1" s="28"/>
      <c r="F1" s="28"/>
      <c r="G1" s="28"/>
      <c r="H1" s="51"/>
    </row>
    <row r="2" spans="1:8" ht="18" customHeight="1" x14ac:dyDescent="0.25">
      <c r="A2" s="28" t="s">
        <v>46</v>
      </c>
      <c r="B2" s="49"/>
      <c r="C2" s="29"/>
      <c r="D2" s="29"/>
      <c r="E2" s="28"/>
      <c r="F2" s="28"/>
      <c r="G2" s="28"/>
      <c r="H2" s="52"/>
    </row>
    <row r="3" spans="1:8" ht="18" customHeight="1" x14ac:dyDescent="0.25">
      <c r="A3" s="18"/>
      <c r="B3" s="42"/>
      <c r="C3" s="18"/>
      <c r="D3" s="18"/>
      <c r="E3" s="18"/>
      <c r="F3" s="22"/>
      <c r="H3" s="18"/>
    </row>
    <row r="4" spans="1:8" ht="18" customHeight="1" x14ac:dyDescent="0.25">
      <c r="A4" s="48" t="s">
        <v>8</v>
      </c>
      <c r="B4" s="48"/>
      <c r="C4" s="48"/>
      <c r="D4" s="48"/>
      <c r="E4" s="48"/>
      <c r="F4" s="48"/>
      <c r="G4" s="48"/>
      <c r="H4" s="48"/>
    </row>
    <row r="5" spans="1:8" ht="18" customHeight="1" x14ac:dyDescent="0.25">
      <c r="A5" s="19" t="s">
        <v>9</v>
      </c>
      <c r="B5" s="43" t="s">
        <v>10</v>
      </c>
      <c r="C5" s="19" t="s">
        <v>1</v>
      </c>
      <c r="D5" s="19" t="s">
        <v>2</v>
      </c>
      <c r="E5" s="19" t="s">
        <v>3</v>
      </c>
      <c r="F5" s="19" t="s">
        <v>5</v>
      </c>
      <c r="G5" s="19" t="s">
        <v>7</v>
      </c>
      <c r="H5" s="19" t="s">
        <v>11</v>
      </c>
    </row>
    <row r="6" spans="1:8" ht="18" customHeight="1" x14ac:dyDescent="0.25">
      <c r="A6" s="14">
        <v>1</v>
      </c>
      <c r="B6" s="11">
        <v>650</v>
      </c>
      <c r="C6" s="14">
        <f>IFERROR((VLOOKUP(B6,INSCRITOS!A:B,2,0)),"")</f>
        <v>105148</v>
      </c>
      <c r="D6" s="14" t="str">
        <f>IFERROR((VLOOKUP(B6,INSCRITOS!A:C,3,0)),"")</f>
        <v>BEN</v>
      </c>
      <c r="E6" s="20" t="str">
        <f>IFERROR((VLOOKUP(B6,INSCRITOS!A:D,4,0)),"")</f>
        <v>António Grou</v>
      </c>
      <c r="F6" s="14" t="str">
        <f>IFERROR((VLOOKUP(B6,INSCRITOS!A:F,6,0)),"")</f>
        <v>M</v>
      </c>
      <c r="G6" s="20" t="str">
        <f>IFERROR((VLOOKUP(B6,INSCRITOS!A:H,8,0)),"")</f>
        <v>Escola Triatlo Santo António Évora</v>
      </c>
      <c r="H6" s="14">
        <v>100</v>
      </c>
    </row>
    <row r="7" spans="1:8" ht="18" customHeight="1" x14ac:dyDescent="0.25">
      <c r="A7" s="14">
        <v>2</v>
      </c>
      <c r="B7" s="78">
        <v>5581</v>
      </c>
      <c r="C7" s="14">
        <f>IFERROR((VLOOKUP(B7,INSCRITOS!A:B,2,0)),"")</f>
        <v>0</v>
      </c>
      <c r="D7" s="14" t="str">
        <f>IFERROR((VLOOKUP(B7,INSCRITOS!A:C,3,0)),"")</f>
        <v>BEN</v>
      </c>
      <c r="E7" s="20" t="str">
        <f>IFERROR((VLOOKUP(B7,INSCRITOS!A:D,4,0)),"")</f>
        <v>Duarte Galhego</v>
      </c>
      <c r="F7" s="14" t="str">
        <f>IFERROR((VLOOKUP(B7,INSCRITOS!A:F,6,0)),"")</f>
        <v>M</v>
      </c>
      <c r="G7" s="20" t="str">
        <f>IFERROR((VLOOKUP(B7,INSCRITOS!A:H,8,0)),"")</f>
        <v>AMICICLO GRÂNDOLA</v>
      </c>
      <c r="H7" s="14">
        <v>99</v>
      </c>
    </row>
    <row r="8" spans="1:8" ht="18" customHeight="1" x14ac:dyDescent="0.25">
      <c r="A8" s="14">
        <v>3</v>
      </c>
      <c r="B8" s="78">
        <v>5534</v>
      </c>
      <c r="C8" s="14">
        <f>IFERROR((VLOOKUP(B8,INSCRITOS!A:B,2,0)),"")</f>
        <v>0</v>
      </c>
      <c r="D8" s="14" t="str">
        <f>IFERROR((VLOOKUP(B8,INSCRITOS!A:C,3,0)),"")</f>
        <v>BEN</v>
      </c>
      <c r="E8" s="20" t="str">
        <f>IFERROR((VLOOKUP(B8,INSCRITOS!A:D,4,0)),"")</f>
        <v>Lourenço Valério</v>
      </c>
      <c r="F8" s="14" t="str">
        <f>IFERROR((VLOOKUP(B8,INSCRITOS!A:F,6,0)),"")</f>
        <v>M</v>
      </c>
      <c r="G8" s="20" t="str">
        <f>IFERROR((VLOOKUP(B8,INSCRITOS!A:H,8,0)),"")</f>
        <v>Não federado</v>
      </c>
      <c r="H8" s="14">
        <v>0</v>
      </c>
    </row>
    <row r="9" spans="1:8" ht="18" customHeight="1" x14ac:dyDescent="0.25">
      <c r="A9" s="14">
        <v>4</v>
      </c>
      <c r="B9" s="78">
        <v>1224</v>
      </c>
      <c r="C9" s="14">
        <f>IFERROR((VLOOKUP(B9,INSCRITOS!A:B,2,0)),"")</f>
        <v>106099</v>
      </c>
      <c r="D9" s="14" t="str">
        <f>IFERROR((VLOOKUP(B9,INSCRITOS!A:C,3,0)),"")</f>
        <v>BEN</v>
      </c>
      <c r="E9" s="20" t="str">
        <f>IFERROR((VLOOKUP(B9,INSCRITOS!A:D,4,0)),"")</f>
        <v>Rafael Romão Pinela</v>
      </c>
      <c r="F9" s="14" t="str">
        <f>IFERROR((VLOOKUP(B9,INSCRITOS!A:F,6,0)),"")</f>
        <v>M</v>
      </c>
      <c r="G9" s="20" t="str">
        <f>IFERROR((VLOOKUP(B9,INSCRITOS!A:H,8,0)),"")</f>
        <v>AMICICLO GRÂNDOLA</v>
      </c>
      <c r="H9" s="14">
        <v>98</v>
      </c>
    </row>
    <row r="10" spans="1:8" ht="18" customHeight="1" x14ac:dyDescent="0.25">
      <c r="A10" s="14">
        <v>5</v>
      </c>
      <c r="B10" s="78">
        <v>1090</v>
      </c>
      <c r="C10" s="14">
        <f>IFERROR((VLOOKUP(B10,INSCRITOS!A:B,2,0)),"")</f>
        <v>105887</v>
      </c>
      <c r="D10" s="14" t="str">
        <f>IFERROR((VLOOKUP(B10,INSCRITOS!A:C,3,0)),"")</f>
        <v>BEN</v>
      </c>
      <c r="E10" s="20" t="str">
        <f>IFERROR((VLOOKUP(B10,INSCRITOS!A:D,4,0)),"")</f>
        <v>António Palmeiro</v>
      </c>
      <c r="F10" s="14" t="str">
        <f>IFERROR((VLOOKUP(B10,INSCRITOS!A:F,6,0)),"")</f>
        <v>M</v>
      </c>
      <c r="G10" s="20" t="str">
        <f>IFERROR((VLOOKUP(B10,INSCRITOS!A:H,8,0)),"")</f>
        <v>Escola Triatlo Santo António Évora</v>
      </c>
      <c r="H10" s="14">
        <v>97</v>
      </c>
    </row>
    <row r="11" spans="1:8" ht="18" customHeight="1" x14ac:dyDescent="0.25">
      <c r="A11" s="14">
        <v>6</v>
      </c>
      <c r="B11" s="66">
        <v>5503</v>
      </c>
      <c r="C11" s="14">
        <f>IFERROR((VLOOKUP(B11,INSCRITOS!A:B,2,0)),"")</f>
        <v>0</v>
      </c>
      <c r="D11" s="14" t="str">
        <f>IFERROR((VLOOKUP(B11,INSCRITOS!A:C,3,0)),"")</f>
        <v>BEN</v>
      </c>
      <c r="E11" s="20" t="str">
        <f>IFERROR((VLOOKUP(B11,INSCRITOS!A:D,4,0)),"")</f>
        <v>Salvador Correia</v>
      </c>
      <c r="F11" s="14" t="str">
        <f>IFERROR((VLOOKUP(B11,INSCRITOS!A:F,6,0)),"")</f>
        <v>M</v>
      </c>
      <c r="G11" s="20" t="str">
        <f>IFERROR((VLOOKUP(B11,INSCRITOS!A:H,8,0)),"")</f>
        <v>Escola Triatlo Santo António Évora/Não Federado</v>
      </c>
      <c r="H11" s="14">
        <v>0</v>
      </c>
    </row>
    <row r="12" spans="1:8" ht="18" customHeight="1" x14ac:dyDescent="0.25">
      <c r="A12" s="14">
        <v>7</v>
      </c>
      <c r="B12" s="66">
        <v>1014</v>
      </c>
      <c r="C12" s="14">
        <f>IFERROR((VLOOKUP(B12,INSCRITOS!A:B,2,0)),"")</f>
        <v>105557</v>
      </c>
      <c r="D12" s="14" t="str">
        <f>IFERROR((VLOOKUP(B12,INSCRITOS!A:C,3,0)),"")</f>
        <v>BEN</v>
      </c>
      <c r="E12" s="20" t="str">
        <f>IFERROR((VLOOKUP(B12,INSCRITOS!A:D,4,0)),"")</f>
        <v>Miguel Godinho Borregana</v>
      </c>
      <c r="F12" s="14" t="str">
        <f>IFERROR((VLOOKUP(B12,INSCRITOS!A:F,6,0)),"")</f>
        <v>M</v>
      </c>
      <c r="G12" s="20" t="str">
        <f>IFERROR((VLOOKUP(B12,INSCRITOS!A:H,8,0)),"")</f>
        <v>Lusitano - Setúbal</v>
      </c>
      <c r="H12" s="14">
        <v>96</v>
      </c>
    </row>
    <row r="13" spans="1:8" ht="18" customHeight="1" x14ac:dyDescent="0.25">
      <c r="A13" s="14">
        <v>8</v>
      </c>
      <c r="B13" s="11">
        <v>5532</v>
      </c>
      <c r="C13" s="14">
        <f>IFERROR((VLOOKUP(B13,INSCRITOS!A:B,2,0)),"")</f>
        <v>106101</v>
      </c>
      <c r="D13" s="14" t="str">
        <f>IFERROR((VLOOKUP(B13,INSCRITOS!A:C,3,0)),"")</f>
        <v>BEN</v>
      </c>
      <c r="E13" s="20" t="str">
        <f>IFERROR((VLOOKUP(B13,INSCRITOS!A:D,4,0)),"")</f>
        <v>Ary Miguel Matos</v>
      </c>
      <c r="F13" s="14" t="str">
        <f>IFERROR((VLOOKUP(B13,INSCRITOS!A:F,6,0)),"")</f>
        <v>M</v>
      </c>
      <c r="G13" s="20" t="str">
        <f>IFERROR((VLOOKUP(B13,INSCRITOS!A:H,8,0)),"")</f>
        <v>REPSOL TRIATLO</v>
      </c>
      <c r="H13" s="14">
        <v>95</v>
      </c>
    </row>
    <row r="14" spans="1:8" ht="18" customHeight="1" x14ac:dyDescent="0.25">
      <c r="A14" s="14">
        <v>9</v>
      </c>
      <c r="B14" s="78">
        <v>554</v>
      </c>
      <c r="C14" s="14">
        <f>IFERROR((VLOOKUP(B14,INSCRITOS!A:B,2,0)),"")</f>
        <v>103873</v>
      </c>
      <c r="D14" s="14" t="str">
        <f>IFERROR((VLOOKUP(B14,INSCRITOS!A:C,3,0)),"")</f>
        <v>BEN</v>
      </c>
      <c r="E14" s="20" t="str">
        <f>IFERROR((VLOOKUP(B14,INSCRITOS!A:D,4,0)),"")</f>
        <v>Alexandre Guedes Maquinista</v>
      </c>
      <c r="F14" s="14" t="str">
        <f>IFERROR((VLOOKUP(B14,INSCRITOS!A:F,6,0)),"")</f>
        <v>M</v>
      </c>
      <c r="G14" s="20" t="str">
        <f>IFERROR((VLOOKUP(B14,INSCRITOS!A:H,8,0)),"")</f>
        <v>REPSOL TRIATLO</v>
      </c>
      <c r="H14" s="14">
        <v>94</v>
      </c>
    </row>
    <row r="15" spans="1:8" ht="18" customHeight="1" x14ac:dyDescent="0.25">
      <c r="A15" s="14">
        <v>10</v>
      </c>
      <c r="B15" s="11">
        <v>1057</v>
      </c>
      <c r="C15" s="14">
        <f>IFERROR((VLOOKUP(B15,INSCRITOS!A:B,2,0)),"")</f>
        <v>105807</v>
      </c>
      <c r="D15" s="14" t="str">
        <f>IFERROR((VLOOKUP(B15,INSCRITOS!A:C,3,0)),"")</f>
        <v>BEN</v>
      </c>
      <c r="E15" s="20" t="str">
        <f>IFERROR((VLOOKUP(B15,INSCRITOS!A:D,4,0)),"")</f>
        <v>Edgar Filipe Monteiro de Oliveira Barata</v>
      </c>
      <c r="F15" s="14" t="str">
        <f>IFERROR((VLOOKUP(B15,INSCRITOS!A:F,6,0)),"")</f>
        <v>M</v>
      </c>
      <c r="G15" s="20" t="str">
        <f>IFERROR((VLOOKUP(B15,INSCRITOS!A:H,8,0)),"")</f>
        <v>Lusitano - Setúbal</v>
      </c>
      <c r="H15" s="14">
        <v>93</v>
      </c>
    </row>
    <row r="16" spans="1:8" ht="18" customHeight="1" x14ac:dyDescent="0.25">
      <c r="A16" s="16"/>
      <c r="B16" s="45"/>
      <c r="C16" s="16"/>
      <c r="D16" s="16"/>
      <c r="F16" s="16"/>
      <c r="H16" s="22"/>
    </row>
    <row r="17" spans="1:1018" ht="18" customHeight="1" x14ac:dyDescent="0.25">
      <c r="A17" s="16"/>
      <c r="C17" s="16"/>
      <c r="D17" s="16"/>
      <c r="F17" s="16"/>
    </row>
    <row r="18" spans="1:1018" ht="18" customHeight="1" x14ac:dyDescent="0.25">
      <c r="A18" s="48" t="s">
        <v>12</v>
      </c>
      <c r="B18" s="48"/>
      <c r="C18" s="48"/>
      <c r="D18" s="48"/>
      <c r="E18" s="48"/>
      <c r="F18" s="48"/>
      <c r="G18" s="48"/>
      <c r="H18" s="48"/>
    </row>
    <row r="19" spans="1:1018" ht="18" customHeight="1" x14ac:dyDescent="0.25">
      <c r="A19" s="19" t="s">
        <v>9</v>
      </c>
      <c r="B19" s="43" t="s">
        <v>10</v>
      </c>
      <c r="C19" s="19" t="s">
        <v>1</v>
      </c>
      <c r="D19" s="19" t="s">
        <v>2</v>
      </c>
      <c r="E19" s="19" t="s">
        <v>3</v>
      </c>
      <c r="F19" s="19" t="s">
        <v>5</v>
      </c>
      <c r="G19" s="19" t="s">
        <v>7</v>
      </c>
      <c r="H19" s="19" t="s">
        <v>11</v>
      </c>
    </row>
    <row r="20" spans="1:1018" s="32" customFormat="1" ht="18" customHeight="1" x14ac:dyDescent="0.25">
      <c r="A20" s="23">
        <v>1</v>
      </c>
      <c r="B20" s="78">
        <v>614</v>
      </c>
      <c r="C20" s="14">
        <f>IFERROR((VLOOKUP(B20,INSCRITOS!A:B,2,0)),"")</f>
        <v>105123</v>
      </c>
      <c r="D20" s="14" t="str">
        <f>IFERROR((VLOOKUP(B20,INSCRITOS!A:C,3,0)),"")</f>
        <v>BEN</v>
      </c>
      <c r="E20" s="20" t="str">
        <f>IFERROR((VLOOKUP(B20,INSCRITOS!A:D,4,0)),"")</f>
        <v>Margarida Magro</v>
      </c>
      <c r="F20" s="14" t="str">
        <f>IFERROR((VLOOKUP(B20,INSCRITOS!A:F,6,0)),"")</f>
        <v>F</v>
      </c>
      <c r="G20" s="20" t="str">
        <f>IFERROR((VLOOKUP(B20,INSCRITOS!A:H,8,0)),"")</f>
        <v>Escola Triatlo Santo António Évora</v>
      </c>
      <c r="H20" s="15">
        <v>100</v>
      </c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  <c r="IW20" s="27"/>
      <c r="IX20" s="27"/>
      <c r="IY20" s="27"/>
      <c r="IZ20" s="27"/>
      <c r="JA20" s="27"/>
      <c r="JB20" s="27"/>
      <c r="JC20" s="27"/>
      <c r="JD20" s="27"/>
      <c r="JE20" s="27"/>
      <c r="JF20" s="27"/>
      <c r="JG20" s="27"/>
      <c r="JH20" s="27"/>
      <c r="JI20" s="27"/>
      <c r="JJ20" s="27"/>
      <c r="JK20" s="27"/>
      <c r="JL20" s="27"/>
      <c r="JM20" s="27"/>
      <c r="JN20" s="27"/>
      <c r="JO20" s="27"/>
      <c r="JP20" s="27"/>
      <c r="JQ20" s="27"/>
      <c r="JR20" s="27"/>
      <c r="JS20" s="27"/>
      <c r="JT20" s="27"/>
      <c r="JU20" s="27"/>
      <c r="JV20" s="27"/>
      <c r="JW20" s="27"/>
      <c r="JX20" s="27"/>
      <c r="JY20" s="27"/>
      <c r="JZ20" s="27"/>
      <c r="KA20" s="27"/>
      <c r="KB20" s="27"/>
      <c r="KC20" s="27"/>
      <c r="KD20" s="27"/>
      <c r="KE20" s="27"/>
      <c r="KF20" s="27"/>
      <c r="KG20" s="27"/>
      <c r="KH20" s="27"/>
      <c r="KI20" s="27"/>
      <c r="KJ20" s="27"/>
      <c r="KK20" s="27"/>
      <c r="KL20" s="27"/>
      <c r="KM20" s="27"/>
      <c r="KN20" s="27"/>
      <c r="KO20" s="27"/>
      <c r="KP20" s="27"/>
      <c r="KQ20" s="27"/>
      <c r="KR20" s="27"/>
      <c r="KS20" s="27"/>
      <c r="KT20" s="27"/>
      <c r="KU20" s="27"/>
      <c r="KV20" s="27"/>
      <c r="KW20" s="27"/>
      <c r="KX20" s="27"/>
      <c r="KY20" s="27"/>
      <c r="KZ20" s="27"/>
      <c r="LA20" s="27"/>
      <c r="LB20" s="27"/>
      <c r="LC20" s="27"/>
      <c r="LD20" s="27"/>
      <c r="LE20" s="27"/>
      <c r="LF20" s="27"/>
      <c r="LG20" s="27"/>
      <c r="LH20" s="27"/>
      <c r="LI20" s="27"/>
      <c r="LJ20" s="27"/>
      <c r="LK20" s="27"/>
      <c r="LL20" s="27"/>
      <c r="LM20" s="27"/>
      <c r="LN20" s="27"/>
      <c r="LO20" s="27"/>
      <c r="LP20" s="27"/>
      <c r="LQ20" s="27"/>
      <c r="LR20" s="27"/>
      <c r="LS20" s="27"/>
      <c r="LT20" s="27"/>
      <c r="LU20" s="27"/>
      <c r="LV20" s="27"/>
      <c r="LW20" s="27"/>
      <c r="LX20" s="27"/>
      <c r="LY20" s="27"/>
      <c r="LZ20" s="27"/>
      <c r="MA20" s="27"/>
      <c r="MB20" s="27"/>
      <c r="MC20" s="27"/>
      <c r="MD20" s="27"/>
      <c r="ME20" s="27"/>
      <c r="MF20" s="27"/>
      <c r="MG20" s="27"/>
      <c r="MH20" s="27"/>
      <c r="MI20" s="27"/>
      <c r="MJ20" s="27"/>
      <c r="MK20" s="27"/>
      <c r="ML20" s="27"/>
      <c r="MM20" s="27"/>
      <c r="MN20" s="27"/>
      <c r="MO20" s="27"/>
      <c r="MP20" s="27"/>
      <c r="MQ20" s="27"/>
      <c r="MR20" s="27"/>
      <c r="MS20" s="27"/>
      <c r="MT20" s="27"/>
      <c r="MU20" s="27"/>
      <c r="MV20" s="27"/>
      <c r="MW20" s="27"/>
      <c r="MX20" s="27"/>
      <c r="MY20" s="27"/>
      <c r="MZ20" s="27"/>
      <c r="NA20" s="27"/>
      <c r="NB20" s="27"/>
      <c r="NC20" s="27"/>
      <c r="ND20" s="27"/>
      <c r="NE20" s="27"/>
      <c r="NF20" s="27"/>
      <c r="NG20" s="27"/>
      <c r="NH20" s="27"/>
      <c r="NI20" s="27"/>
      <c r="NJ20" s="27"/>
      <c r="NK20" s="27"/>
      <c r="NL20" s="27"/>
      <c r="NM20" s="27"/>
      <c r="NN20" s="27"/>
      <c r="NO20" s="27"/>
      <c r="NP20" s="27"/>
      <c r="NQ20" s="27"/>
      <c r="NR20" s="27"/>
      <c r="NS20" s="27"/>
      <c r="NT20" s="27"/>
      <c r="NU20" s="27"/>
      <c r="NV20" s="27"/>
      <c r="NW20" s="27"/>
      <c r="NX20" s="27"/>
      <c r="NY20" s="27"/>
      <c r="NZ20" s="27"/>
      <c r="OA20" s="27"/>
      <c r="OB20" s="27"/>
      <c r="OC20" s="27"/>
      <c r="OD20" s="27"/>
      <c r="OE20" s="27"/>
      <c r="OF20" s="27"/>
      <c r="OG20" s="27"/>
      <c r="OH20" s="27"/>
      <c r="OI20" s="27"/>
      <c r="OJ20" s="27"/>
      <c r="OK20" s="27"/>
      <c r="OL20" s="27"/>
      <c r="OM20" s="27"/>
      <c r="ON20" s="27"/>
      <c r="OO20" s="27"/>
      <c r="OP20" s="27"/>
      <c r="OQ20" s="27"/>
      <c r="OR20" s="27"/>
      <c r="OS20" s="27"/>
      <c r="OT20" s="27"/>
      <c r="OU20" s="27"/>
      <c r="OV20" s="27"/>
      <c r="OW20" s="27"/>
      <c r="OX20" s="27"/>
      <c r="OY20" s="27"/>
      <c r="OZ20" s="27"/>
      <c r="PA20" s="27"/>
      <c r="PB20" s="27"/>
      <c r="PC20" s="27"/>
      <c r="PD20" s="27"/>
      <c r="PE20" s="27"/>
      <c r="PF20" s="27"/>
      <c r="PG20" s="27"/>
      <c r="PH20" s="27"/>
      <c r="PI20" s="27"/>
      <c r="PJ20" s="27"/>
      <c r="PK20" s="27"/>
      <c r="PL20" s="27"/>
      <c r="PM20" s="27"/>
      <c r="PN20" s="27"/>
      <c r="PO20" s="27"/>
      <c r="PP20" s="27"/>
      <c r="PQ20" s="27"/>
      <c r="PR20" s="27"/>
      <c r="PS20" s="27"/>
      <c r="PT20" s="27"/>
      <c r="PU20" s="27"/>
      <c r="PV20" s="27"/>
      <c r="PW20" s="27"/>
      <c r="PX20" s="27"/>
      <c r="PY20" s="27"/>
      <c r="PZ20" s="27"/>
      <c r="QA20" s="27"/>
      <c r="QB20" s="27"/>
      <c r="QC20" s="27"/>
      <c r="QD20" s="27"/>
      <c r="QE20" s="27"/>
      <c r="QF20" s="27"/>
      <c r="QG20" s="27"/>
      <c r="QH20" s="27"/>
      <c r="QI20" s="27"/>
      <c r="QJ20" s="27"/>
      <c r="QK20" s="27"/>
      <c r="QL20" s="27"/>
      <c r="QM20" s="27"/>
      <c r="QN20" s="27"/>
      <c r="QO20" s="27"/>
      <c r="QP20" s="27"/>
      <c r="QQ20" s="27"/>
      <c r="QR20" s="27"/>
      <c r="QS20" s="27"/>
      <c r="QT20" s="27"/>
      <c r="QU20" s="27"/>
      <c r="QV20" s="27"/>
      <c r="QW20" s="27"/>
      <c r="QX20" s="27"/>
      <c r="QY20" s="27"/>
      <c r="QZ20" s="27"/>
      <c r="RA20" s="27"/>
      <c r="RB20" s="27"/>
      <c r="RC20" s="27"/>
      <c r="RD20" s="27"/>
      <c r="RE20" s="27"/>
      <c r="RF20" s="27"/>
      <c r="RG20" s="27"/>
      <c r="RH20" s="27"/>
      <c r="RI20" s="27"/>
      <c r="RJ20" s="27"/>
      <c r="RK20" s="27"/>
      <c r="RL20" s="27"/>
      <c r="RM20" s="27"/>
      <c r="RN20" s="27"/>
      <c r="RO20" s="27"/>
      <c r="RP20" s="27"/>
      <c r="RQ20" s="27"/>
      <c r="RR20" s="27"/>
      <c r="RS20" s="27"/>
      <c r="RT20" s="27"/>
      <c r="RU20" s="27"/>
      <c r="RV20" s="27"/>
      <c r="RW20" s="27"/>
      <c r="RX20" s="27"/>
      <c r="RY20" s="27"/>
      <c r="RZ20" s="27"/>
      <c r="SA20" s="27"/>
      <c r="SB20" s="27"/>
      <c r="SC20" s="27"/>
      <c r="SD20" s="27"/>
      <c r="SE20" s="27"/>
      <c r="SF20" s="27"/>
      <c r="SG20" s="27"/>
      <c r="SH20" s="27"/>
      <c r="SI20" s="27"/>
      <c r="SJ20" s="27"/>
      <c r="SK20" s="27"/>
      <c r="SL20" s="27"/>
      <c r="SM20" s="27"/>
      <c r="SN20" s="27"/>
      <c r="SO20" s="27"/>
      <c r="SP20" s="27"/>
      <c r="SQ20" s="27"/>
      <c r="SR20" s="27"/>
      <c r="SS20" s="27"/>
      <c r="ST20" s="27"/>
      <c r="SU20" s="27"/>
      <c r="SV20" s="27"/>
      <c r="SW20" s="27"/>
      <c r="SX20" s="27"/>
      <c r="SY20" s="27"/>
      <c r="SZ20" s="27"/>
      <c r="TA20" s="27"/>
      <c r="TB20" s="27"/>
      <c r="TC20" s="27"/>
      <c r="TD20" s="27"/>
      <c r="TE20" s="27"/>
      <c r="TF20" s="27"/>
      <c r="TG20" s="27"/>
      <c r="TH20" s="27"/>
      <c r="TI20" s="27"/>
      <c r="TJ20" s="27"/>
      <c r="TK20" s="27"/>
      <c r="TL20" s="27"/>
      <c r="TM20" s="27"/>
      <c r="TN20" s="27"/>
      <c r="TO20" s="27"/>
      <c r="TP20" s="27"/>
      <c r="TQ20" s="27"/>
      <c r="TR20" s="27"/>
      <c r="TS20" s="27"/>
      <c r="TT20" s="27"/>
      <c r="TU20" s="27"/>
      <c r="TV20" s="27"/>
      <c r="TW20" s="27"/>
      <c r="TX20" s="27"/>
      <c r="TY20" s="27"/>
      <c r="TZ20" s="27"/>
      <c r="UA20" s="27"/>
      <c r="UB20" s="27"/>
      <c r="UC20" s="27"/>
      <c r="UD20" s="27"/>
      <c r="UE20" s="27"/>
      <c r="UF20" s="27"/>
      <c r="UG20" s="27"/>
      <c r="UH20" s="27"/>
      <c r="UI20" s="27"/>
      <c r="UJ20" s="27"/>
      <c r="UK20" s="27"/>
      <c r="UL20" s="27"/>
      <c r="UM20" s="27"/>
      <c r="UN20" s="27"/>
      <c r="UO20" s="27"/>
      <c r="UP20" s="27"/>
      <c r="UQ20" s="27"/>
      <c r="UR20" s="27"/>
      <c r="US20" s="27"/>
      <c r="UT20" s="27"/>
      <c r="UU20" s="27"/>
      <c r="UV20" s="27"/>
      <c r="UW20" s="27"/>
      <c r="UX20" s="27"/>
      <c r="UY20" s="27"/>
      <c r="UZ20" s="27"/>
      <c r="VA20" s="27"/>
      <c r="VB20" s="27"/>
      <c r="VC20" s="27"/>
      <c r="VD20" s="27"/>
      <c r="VE20" s="27"/>
      <c r="VF20" s="27"/>
      <c r="VG20" s="27"/>
      <c r="VH20" s="27"/>
      <c r="VI20" s="27"/>
      <c r="VJ20" s="27"/>
      <c r="VK20" s="27"/>
      <c r="VL20" s="27"/>
      <c r="VM20" s="27"/>
      <c r="VN20" s="27"/>
      <c r="VO20" s="27"/>
      <c r="VP20" s="27"/>
      <c r="VQ20" s="27"/>
      <c r="VR20" s="27"/>
      <c r="VS20" s="27"/>
      <c r="VT20" s="27"/>
      <c r="VU20" s="27"/>
      <c r="VV20" s="27"/>
      <c r="VW20" s="27"/>
      <c r="VX20" s="27"/>
      <c r="VY20" s="27"/>
      <c r="VZ20" s="27"/>
      <c r="WA20" s="27"/>
      <c r="WB20" s="27"/>
      <c r="WC20" s="27"/>
      <c r="WD20" s="27"/>
      <c r="WE20" s="27"/>
      <c r="WF20" s="27"/>
      <c r="WG20" s="27"/>
      <c r="WH20" s="27"/>
      <c r="WI20" s="27"/>
      <c r="WJ20" s="27"/>
      <c r="WK20" s="27"/>
      <c r="WL20" s="27"/>
      <c r="WM20" s="27"/>
      <c r="WN20" s="27"/>
      <c r="WO20" s="27"/>
      <c r="WP20" s="27"/>
      <c r="WQ20" s="27"/>
      <c r="WR20" s="27"/>
      <c r="WS20" s="27"/>
      <c r="WT20" s="27"/>
      <c r="WU20" s="27"/>
      <c r="WV20" s="27"/>
      <c r="WW20" s="27"/>
      <c r="WX20" s="27"/>
      <c r="WY20" s="27"/>
      <c r="WZ20" s="27"/>
      <c r="XA20" s="27"/>
      <c r="XB20" s="27"/>
      <c r="XC20" s="27"/>
      <c r="XD20" s="27"/>
      <c r="XE20" s="27"/>
      <c r="XF20" s="27"/>
      <c r="XG20" s="27"/>
      <c r="XH20" s="27"/>
      <c r="XI20" s="27"/>
      <c r="XJ20" s="27"/>
      <c r="XK20" s="27"/>
      <c r="XL20" s="27"/>
      <c r="XM20" s="27"/>
      <c r="XN20" s="27"/>
      <c r="XO20" s="27"/>
      <c r="XP20" s="27"/>
      <c r="XQ20" s="27"/>
      <c r="XR20" s="27"/>
      <c r="XS20" s="27"/>
      <c r="XT20" s="27"/>
      <c r="XU20" s="27"/>
      <c r="XV20" s="27"/>
      <c r="XW20" s="27"/>
      <c r="XX20" s="27"/>
      <c r="XY20" s="27"/>
      <c r="XZ20" s="27"/>
      <c r="YA20" s="27"/>
      <c r="YB20" s="27"/>
      <c r="YC20" s="27"/>
      <c r="YD20" s="27"/>
      <c r="YE20" s="27"/>
      <c r="YF20" s="27"/>
      <c r="YG20" s="27"/>
      <c r="YH20" s="27"/>
      <c r="YI20" s="27"/>
      <c r="YJ20" s="27"/>
      <c r="YK20" s="27"/>
      <c r="YL20" s="27"/>
      <c r="YM20" s="27"/>
      <c r="YN20" s="27"/>
      <c r="YO20" s="27"/>
      <c r="YP20" s="27"/>
      <c r="YQ20" s="27"/>
      <c r="YR20" s="27"/>
      <c r="YS20" s="27"/>
      <c r="YT20" s="27"/>
      <c r="YU20" s="27"/>
      <c r="YV20" s="27"/>
      <c r="YW20" s="27"/>
      <c r="YX20" s="27"/>
      <c r="YY20" s="27"/>
      <c r="YZ20" s="27"/>
      <c r="ZA20" s="27"/>
      <c r="ZB20" s="27"/>
      <c r="ZC20" s="27"/>
      <c r="ZD20" s="27"/>
      <c r="ZE20" s="27"/>
      <c r="ZF20" s="27"/>
      <c r="ZG20" s="27"/>
      <c r="ZH20" s="27"/>
      <c r="ZI20" s="27"/>
      <c r="ZJ20" s="27"/>
      <c r="ZK20" s="27"/>
      <c r="ZL20" s="27"/>
      <c r="ZM20" s="27"/>
      <c r="ZN20" s="27"/>
      <c r="ZO20" s="27"/>
      <c r="ZP20" s="27"/>
      <c r="ZQ20" s="27"/>
      <c r="ZR20" s="27"/>
      <c r="ZS20" s="27"/>
      <c r="ZT20" s="27"/>
      <c r="ZU20" s="27"/>
      <c r="ZV20" s="27"/>
      <c r="ZW20" s="27"/>
      <c r="ZX20" s="27"/>
      <c r="ZY20" s="27"/>
      <c r="ZZ20" s="27"/>
      <c r="AAA20" s="27"/>
      <c r="AAB20" s="27"/>
      <c r="AAC20" s="27"/>
      <c r="AAD20" s="27"/>
      <c r="AAE20" s="27"/>
      <c r="AAF20" s="27"/>
      <c r="AAG20" s="27"/>
      <c r="AAH20" s="27"/>
      <c r="AAI20" s="27"/>
      <c r="AAJ20" s="27"/>
      <c r="AAK20" s="27"/>
      <c r="AAL20" s="27"/>
      <c r="AAM20" s="27"/>
      <c r="AAN20" s="27"/>
      <c r="AAO20" s="27"/>
      <c r="AAP20" s="27"/>
      <c r="AAQ20" s="27"/>
      <c r="AAR20" s="27"/>
      <c r="AAS20" s="27"/>
      <c r="AAT20" s="27"/>
      <c r="AAU20" s="27"/>
      <c r="AAV20" s="27"/>
      <c r="AAW20" s="27"/>
      <c r="AAX20" s="27"/>
      <c r="AAY20" s="27"/>
      <c r="AAZ20" s="27"/>
      <c r="ABA20" s="27"/>
      <c r="ABB20" s="27"/>
      <c r="ABC20" s="27"/>
      <c r="ABD20" s="27"/>
      <c r="ABE20" s="27"/>
      <c r="ABF20" s="27"/>
      <c r="ABG20" s="27"/>
      <c r="ABH20" s="27"/>
      <c r="ABI20" s="27"/>
      <c r="ABJ20" s="27"/>
      <c r="ABK20" s="27"/>
      <c r="ABL20" s="27"/>
      <c r="ABM20" s="27"/>
      <c r="ABN20" s="27"/>
      <c r="ABO20" s="27"/>
      <c r="ABP20" s="27"/>
      <c r="ABQ20" s="27"/>
      <c r="ABR20" s="27"/>
      <c r="ABS20" s="27"/>
      <c r="ABT20" s="27"/>
      <c r="ABU20" s="27"/>
      <c r="ABV20" s="27"/>
      <c r="ABW20" s="27"/>
      <c r="ABX20" s="27"/>
      <c r="ABY20" s="27"/>
      <c r="ABZ20" s="27"/>
      <c r="ACA20" s="27"/>
      <c r="ACB20" s="27"/>
      <c r="ACC20" s="27"/>
      <c r="ACD20" s="27"/>
      <c r="ACE20" s="27"/>
      <c r="ACF20" s="27"/>
      <c r="ACG20" s="27"/>
      <c r="ACH20" s="27"/>
      <c r="ACI20" s="27"/>
      <c r="ACJ20" s="27"/>
      <c r="ACK20" s="27"/>
      <c r="ACL20" s="27"/>
      <c r="ACM20" s="27"/>
      <c r="ACN20" s="27"/>
      <c r="ACO20" s="27"/>
      <c r="ACP20" s="27"/>
      <c r="ACQ20" s="27"/>
      <c r="ACR20" s="27"/>
      <c r="ACS20" s="27"/>
      <c r="ACT20" s="27"/>
      <c r="ACU20" s="27"/>
      <c r="ACV20" s="27"/>
      <c r="ACW20" s="27"/>
      <c r="ACX20" s="27"/>
      <c r="ACY20" s="27"/>
      <c r="ACZ20" s="27"/>
      <c r="ADA20" s="27"/>
      <c r="ADB20" s="27"/>
      <c r="ADC20" s="27"/>
      <c r="ADD20" s="27"/>
      <c r="ADE20" s="27"/>
      <c r="ADF20" s="27"/>
      <c r="ADG20" s="27"/>
      <c r="ADH20" s="27"/>
      <c r="ADI20" s="27"/>
      <c r="ADJ20" s="27"/>
      <c r="ADK20" s="27"/>
      <c r="ADL20" s="27"/>
      <c r="ADM20" s="27"/>
      <c r="ADN20" s="27"/>
      <c r="ADO20" s="27"/>
      <c r="ADP20" s="27"/>
      <c r="ADQ20" s="27"/>
      <c r="ADR20" s="27"/>
      <c r="ADS20" s="27"/>
      <c r="ADT20" s="27"/>
      <c r="ADU20" s="27"/>
      <c r="ADV20" s="27"/>
      <c r="ADW20" s="27"/>
      <c r="ADX20" s="27"/>
      <c r="ADY20" s="27"/>
      <c r="ADZ20" s="27"/>
      <c r="AEA20" s="27"/>
      <c r="AEB20" s="27"/>
      <c r="AEC20" s="27"/>
      <c r="AED20" s="27"/>
      <c r="AEE20" s="27"/>
      <c r="AEF20" s="27"/>
      <c r="AEG20" s="27"/>
      <c r="AEH20" s="27"/>
      <c r="AEI20" s="27"/>
      <c r="AEJ20" s="27"/>
      <c r="AEK20" s="27"/>
      <c r="AEL20" s="27"/>
      <c r="AEM20" s="27"/>
      <c r="AEN20" s="27"/>
      <c r="AEO20" s="27"/>
      <c r="AEP20" s="27"/>
      <c r="AEQ20" s="27"/>
      <c r="AER20" s="27"/>
      <c r="AES20" s="27"/>
      <c r="AET20" s="27"/>
      <c r="AEU20" s="27"/>
      <c r="AEV20" s="27"/>
      <c r="AEW20" s="27"/>
      <c r="AEX20" s="27"/>
      <c r="AEY20" s="27"/>
      <c r="AEZ20" s="27"/>
      <c r="AFA20" s="27"/>
      <c r="AFB20" s="27"/>
      <c r="AFC20" s="27"/>
      <c r="AFD20" s="27"/>
      <c r="AFE20" s="27"/>
      <c r="AFF20" s="27"/>
      <c r="AFG20" s="27"/>
      <c r="AFH20" s="27"/>
      <c r="AFI20" s="27"/>
      <c r="AFJ20" s="27"/>
      <c r="AFK20" s="27"/>
      <c r="AFL20" s="27"/>
      <c r="AFM20" s="27"/>
      <c r="AFN20" s="27"/>
      <c r="AFO20" s="27"/>
      <c r="AFP20" s="27"/>
      <c r="AFQ20" s="27"/>
      <c r="AFR20" s="27"/>
      <c r="AFS20" s="27"/>
      <c r="AFT20" s="27"/>
      <c r="AFU20" s="27"/>
      <c r="AFV20" s="27"/>
      <c r="AFW20" s="27"/>
      <c r="AFX20" s="27"/>
      <c r="AFY20" s="27"/>
      <c r="AFZ20" s="27"/>
      <c r="AGA20" s="27"/>
      <c r="AGB20" s="27"/>
      <c r="AGC20" s="27"/>
      <c r="AGD20" s="27"/>
      <c r="AGE20" s="27"/>
      <c r="AGF20" s="27"/>
      <c r="AGG20" s="27"/>
      <c r="AGH20" s="27"/>
      <c r="AGI20" s="27"/>
      <c r="AGJ20" s="27"/>
      <c r="AGK20" s="27"/>
      <c r="AGL20" s="27"/>
      <c r="AGM20" s="27"/>
      <c r="AGN20" s="27"/>
      <c r="AGO20" s="27"/>
      <c r="AGP20" s="27"/>
      <c r="AGQ20" s="27"/>
      <c r="AGR20" s="27"/>
      <c r="AGS20" s="27"/>
      <c r="AGT20" s="27"/>
      <c r="AGU20" s="27"/>
      <c r="AGV20" s="27"/>
      <c r="AGW20" s="27"/>
      <c r="AGX20" s="27"/>
      <c r="AGY20" s="27"/>
      <c r="AGZ20" s="27"/>
      <c r="AHA20" s="27"/>
      <c r="AHB20" s="27"/>
      <c r="AHC20" s="27"/>
      <c r="AHD20" s="27"/>
      <c r="AHE20" s="27"/>
      <c r="AHF20" s="27"/>
      <c r="AHG20" s="27"/>
      <c r="AHH20" s="27"/>
      <c r="AHI20" s="27"/>
      <c r="AHJ20" s="27"/>
      <c r="AHK20" s="27"/>
      <c r="AHL20" s="27"/>
      <c r="AHM20" s="27"/>
      <c r="AHN20" s="27"/>
      <c r="AHO20" s="27"/>
      <c r="AHP20" s="27"/>
      <c r="AHQ20" s="27"/>
      <c r="AHR20" s="27"/>
      <c r="AHS20" s="27"/>
      <c r="AHT20" s="27"/>
      <c r="AHU20" s="27"/>
      <c r="AHV20" s="27"/>
      <c r="AHW20" s="27"/>
      <c r="AHX20" s="27"/>
      <c r="AHY20" s="27"/>
      <c r="AHZ20" s="27"/>
      <c r="AIA20" s="27"/>
      <c r="AIB20" s="27"/>
      <c r="AIC20" s="27"/>
      <c r="AID20" s="27"/>
      <c r="AIE20" s="27"/>
      <c r="AIF20" s="27"/>
      <c r="AIG20" s="27"/>
      <c r="AIH20" s="27"/>
      <c r="AII20" s="27"/>
      <c r="AIJ20" s="27"/>
      <c r="AIK20" s="27"/>
      <c r="AIL20" s="27"/>
      <c r="AIM20" s="27"/>
      <c r="AIN20" s="27"/>
      <c r="AIO20" s="27"/>
      <c r="AIP20" s="27"/>
      <c r="AIQ20" s="27"/>
      <c r="AIR20" s="27"/>
      <c r="AIS20" s="27"/>
      <c r="AIT20" s="27"/>
      <c r="AIU20" s="27"/>
      <c r="AIV20" s="27"/>
      <c r="AIW20" s="27"/>
      <c r="AIX20" s="27"/>
      <c r="AIY20" s="27"/>
      <c r="AIZ20" s="27"/>
      <c r="AJA20" s="27"/>
      <c r="AJB20" s="27"/>
      <c r="AJC20" s="27"/>
      <c r="AJD20" s="27"/>
      <c r="AJE20" s="27"/>
      <c r="AJF20" s="27"/>
      <c r="AJG20" s="27"/>
      <c r="AJH20" s="27"/>
      <c r="AJI20" s="27"/>
      <c r="AJJ20" s="27"/>
      <c r="AJK20" s="27"/>
      <c r="AJL20" s="27"/>
      <c r="AJM20" s="27"/>
      <c r="AJN20" s="27"/>
      <c r="AJO20" s="27"/>
      <c r="AJP20" s="27"/>
      <c r="AJQ20" s="27"/>
      <c r="AJR20" s="27"/>
      <c r="AJS20" s="27"/>
      <c r="AJT20" s="27"/>
      <c r="AJU20" s="27"/>
      <c r="AJV20" s="27"/>
      <c r="AJW20" s="27"/>
      <c r="AJX20" s="27"/>
      <c r="AJY20" s="27"/>
      <c r="AJZ20" s="27"/>
      <c r="AKA20" s="27"/>
      <c r="AKB20" s="27"/>
      <c r="AKC20" s="27"/>
      <c r="AKD20" s="27"/>
      <c r="AKE20" s="27"/>
      <c r="AKF20" s="27"/>
      <c r="AKG20" s="27"/>
      <c r="AKH20" s="27"/>
      <c r="AKI20" s="27"/>
      <c r="AKJ20" s="27"/>
      <c r="AKK20" s="27"/>
      <c r="AKL20" s="27"/>
      <c r="AKM20" s="27"/>
      <c r="AKN20" s="27"/>
      <c r="AKO20" s="27"/>
      <c r="AKP20" s="27"/>
      <c r="AKQ20" s="27"/>
      <c r="AKR20" s="27"/>
      <c r="AKS20" s="27"/>
      <c r="AKT20" s="27"/>
      <c r="AKU20" s="27"/>
      <c r="AKV20" s="27"/>
      <c r="AKW20" s="27"/>
      <c r="AKX20" s="27"/>
      <c r="AKY20" s="27"/>
      <c r="AKZ20" s="27"/>
      <c r="ALA20" s="27"/>
      <c r="ALB20" s="27"/>
      <c r="ALC20" s="27"/>
      <c r="ALD20" s="27"/>
      <c r="ALE20" s="27"/>
      <c r="ALF20" s="27"/>
      <c r="ALG20" s="27"/>
      <c r="ALH20" s="27"/>
      <c r="ALI20" s="27"/>
      <c r="ALJ20" s="27"/>
      <c r="ALK20" s="27"/>
      <c r="ALL20" s="27"/>
      <c r="ALM20" s="27"/>
      <c r="ALN20" s="27"/>
      <c r="ALO20" s="27"/>
      <c r="ALP20" s="27"/>
      <c r="ALQ20" s="27"/>
      <c r="ALR20" s="27"/>
      <c r="ALS20" s="27"/>
      <c r="ALT20" s="27"/>
      <c r="ALU20" s="27"/>
      <c r="ALV20" s="27"/>
      <c r="ALW20" s="27"/>
      <c r="ALX20" s="27"/>
      <c r="ALY20" s="27"/>
      <c r="ALZ20" s="27"/>
      <c r="AMA20" s="27"/>
      <c r="AMB20" s="27"/>
      <c r="AMC20" s="27"/>
      <c r="AMD20" s="27"/>
    </row>
    <row r="21" spans="1:1018" s="32" customFormat="1" ht="18" customHeight="1" x14ac:dyDescent="0.25">
      <c r="A21" s="23">
        <v>2</v>
      </c>
      <c r="B21" s="11">
        <v>1026</v>
      </c>
      <c r="C21" s="14">
        <f>IFERROR((VLOOKUP(B21,INSCRITOS!A:B,2,0)),"")</f>
        <v>105697</v>
      </c>
      <c r="D21" s="14" t="str">
        <f>IFERROR((VLOOKUP(B21,INSCRITOS!A:C,3,0)),"")</f>
        <v>BEN</v>
      </c>
      <c r="E21" s="20" t="str">
        <f>IFERROR((VLOOKUP(B21,INSCRITOS!A:D,4,0)),"")</f>
        <v>Rafaela das Neves Pratas</v>
      </c>
      <c r="F21" s="14" t="str">
        <f>IFERROR((VLOOKUP(B21,INSCRITOS!A:F,6,0)),"")</f>
        <v>F</v>
      </c>
      <c r="G21" s="20" t="str">
        <f>IFERROR((VLOOKUP(B21,INSCRITOS!A:H,8,0)),"")</f>
        <v>REPSOL TRIATLO</v>
      </c>
      <c r="H21" s="15">
        <v>99</v>
      </c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  <c r="IW21" s="27"/>
      <c r="IX21" s="27"/>
      <c r="IY21" s="27"/>
      <c r="IZ21" s="27"/>
      <c r="JA21" s="27"/>
      <c r="JB21" s="27"/>
      <c r="JC21" s="27"/>
      <c r="JD21" s="27"/>
      <c r="JE21" s="27"/>
      <c r="JF21" s="27"/>
      <c r="JG21" s="27"/>
      <c r="JH21" s="27"/>
      <c r="JI21" s="27"/>
      <c r="JJ21" s="27"/>
      <c r="JK21" s="27"/>
      <c r="JL21" s="27"/>
      <c r="JM21" s="27"/>
      <c r="JN21" s="27"/>
      <c r="JO21" s="27"/>
      <c r="JP21" s="27"/>
      <c r="JQ21" s="27"/>
      <c r="JR21" s="27"/>
      <c r="JS21" s="27"/>
      <c r="JT21" s="27"/>
      <c r="JU21" s="27"/>
      <c r="JV21" s="27"/>
      <c r="JW21" s="27"/>
      <c r="JX21" s="27"/>
      <c r="JY21" s="27"/>
      <c r="JZ21" s="27"/>
      <c r="KA21" s="27"/>
      <c r="KB21" s="27"/>
      <c r="KC21" s="27"/>
      <c r="KD21" s="27"/>
      <c r="KE21" s="27"/>
      <c r="KF21" s="27"/>
      <c r="KG21" s="27"/>
      <c r="KH21" s="27"/>
      <c r="KI21" s="27"/>
      <c r="KJ21" s="27"/>
      <c r="KK21" s="27"/>
      <c r="KL21" s="27"/>
      <c r="KM21" s="27"/>
      <c r="KN21" s="27"/>
      <c r="KO21" s="27"/>
      <c r="KP21" s="27"/>
      <c r="KQ21" s="27"/>
      <c r="KR21" s="27"/>
      <c r="KS21" s="27"/>
      <c r="KT21" s="27"/>
      <c r="KU21" s="27"/>
      <c r="KV21" s="27"/>
      <c r="KW21" s="27"/>
      <c r="KX21" s="27"/>
      <c r="KY21" s="27"/>
      <c r="KZ21" s="27"/>
      <c r="LA21" s="27"/>
      <c r="LB21" s="27"/>
      <c r="LC21" s="27"/>
      <c r="LD21" s="27"/>
      <c r="LE21" s="27"/>
      <c r="LF21" s="27"/>
      <c r="LG21" s="27"/>
      <c r="LH21" s="27"/>
      <c r="LI21" s="27"/>
      <c r="LJ21" s="27"/>
      <c r="LK21" s="27"/>
      <c r="LL21" s="27"/>
      <c r="LM21" s="27"/>
      <c r="LN21" s="27"/>
      <c r="LO21" s="27"/>
      <c r="LP21" s="27"/>
      <c r="LQ21" s="27"/>
      <c r="LR21" s="27"/>
      <c r="LS21" s="27"/>
      <c r="LT21" s="27"/>
      <c r="LU21" s="27"/>
      <c r="LV21" s="27"/>
      <c r="LW21" s="27"/>
      <c r="LX21" s="27"/>
      <c r="LY21" s="27"/>
      <c r="LZ21" s="27"/>
      <c r="MA21" s="27"/>
      <c r="MB21" s="27"/>
      <c r="MC21" s="27"/>
      <c r="MD21" s="27"/>
      <c r="ME21" s="27"/>
      <c r="MF21" s="27"/>
      <c r="MG21" s="27"/>
      <c r="MH21" s="27"/>
      <c r="MI21" s="27"/>
      <c r="MJ21" s="27"/>
      <c r="MK21" s="27"/>
      <c r="ML21" s="27"/>
      <c r="MM21" s="27"/>
      <c r="MN21" s="27"/>
      <c r="MO21" s="27"/>
      <c r="MP21" s="27"/>
      <c r="MQ21" s="27"/>
      <c r="MR21" s="27"/>
      <c r="MS21" s="27"/>
      <c r="MT21" s="27"/>
      <c r="MU21" s="27"/>
      <c r="MV21" s="27"/>
      <c r="MW21" s="27"/>
      <c r="MX21" s="27"/>
      <c r="MY21" s="27"/>
      <c r="MZ21" s="27"/>
      <c r="NA21" s="27"/>
      <c r="NB21" s="27"/>
      <c r="NC21" s="27"/>
      <c r="ND21" s="27"/>
      <c r="NE21" s="27"/>
      <c r="NF21" s="27"/>
      <c r="NG21" s="27"/>
      <c r="NH21" s="27"/>
      <c r="NI21" s="27"/>
      <c r="NJ21" s="27"/>
      <c r="NK21" s="27"/>
      <c r="NL21" s="27"/>
      <c r="NM21" s="27"/>
      <c r="NN21" s="27"/>
      <c r="NO21" s="27"/>
      <c r="NP21" s="27"/>
      <c r="NQ21" s="27"/>
      <c r="NR21" s="27"/>
      <c r="NS21" s="27"/>
      <c r="NT21" s="27"/>
      <c r="NU21" s="27"/>
      <c r="NV21" s="27"/>
      <c r="NW21" s="27"/>
      <c r="NX21" s="27"/>
      <c r="NY21" s="27"/>
      <c r="NZ21" s="27"/>
      <c r="OA21" s="27"/>
      <c r="OB21" s="27"/>
      <c r="OC21" s="27"/>
      <c r="OD21" s="27"/>
      <c r="OE21" s="27"/>
      <c r="OF21" s="27"/>
      <c r="OG21" s="27"/>
      <c r="OH21" s="27"/>
      <c r="OI21" s="27"/>
      <c r="OJ21" s="27"/>
      <c r="OK21" s="27"/>
      <c r="OL21" s="27"/>
      <c r="OM21" s="27"/>
      <c r="ON21" s="27"/>
      <c r="OO21" s="27"/>
      <c r="OP21" s="27"/>
      <c r="OQ21" s="27"/>
      <c r="OR21" s="27"/>
      <c r="OS21" s="27"/>
      <c r="OT21" s="27"/>
      <c r="OU21" s="27"/>
      <c r="OV21" s="27"/>
      <c r="OW21" s="27"/>
      <c r="OX21" s="27"/>
      <c r="OY21" s="27"/>
      <c r="OZ21" s="27"/>
      <c r="PA21" s="27"/>
      <c r="PB21" s="27"/>
      <c r="PC21" s="27"/>
      <c r="PD21" s="27"/>
      <c r="PE21" s="27"/>
      <c r="PF21" s="27"/>
      <c r="PG21" s="27"/>
      <c r="PH21" s="27"/>
      <c r="PI21" s="27"/>
      <c r="PJ21" s="27"/>
      <c r="PK21" s="27"/>
      <c r="PL21" s="27"/>
      <c r="PM21" s="27"/>
      <c r="PN21" s="27"/>
      <c r="PO21" s="27"/>
      <c r="PP21" s="27"/>
      <c r="PQ21" s="27"/>
      <c r="PR21" s="27"/>
      <c r="PS21" s="27"/>
      <c r="PT21" s="27"/>
      <c r="PU21" s="27"/>
      <c r="PV21" s="27"/>
      <c r="PW21" s="27"/>
      <c r="PX21" s="27"/>
      <c r="PY21" s="27"/>
      <c r="PZ21" s="27"/>
      <c r="QA21" s="27"/>
      <c r="QB21" s="27"/>
      <c r="QC21" s="27"/>
      <c r="QD21" s="27"/>
      <c r="QE21" s="27"/>
      <c r="QF21" s="27"/>
      <c r="QG21" s="27"/>
      <c r="QH21" s="27"/>
      <c r="QI21" s="27"/>
      <c r="QJ21" s="27"/>
      <c r="QK21" s="27"/>
      <c r="QL21" s="27"/>
      <c r="QM21" s="27"/>
      <c r="QN21" s="27"/>
      <c r="QO21" s="27"/>
      <c r="QP21" s="27"/>
      <c r="QQ21" s="27"/>
      <c r="QR21" s="27"/>
      <c r="QS21" s="27"/>
      <c r="QT21" s="27"/>
      <c r="QU21" s="27"/>
      <c r="QV21" s="27"/>
      <c r="QW21" s="27"/>
      <c r="QX21" s="27"/>
      <c r="QY21" s="27"/>
      <c r="QZ21" s="27"/>
      <c r="RA21" s="27"/>
      <c r="RB21" s="27"/>
      <c r="RC21" s="27"/>
      <c r="RD21" s="27"/>
      <c r="RE21" s="27"/>
      <c r="RF21" s="27"/>
      <c r="RG21" s="27"/>
      <c r="RH21" s="27"/>
      <c r="RI21" s="27"/>
      <c r="RJ21" s="27"/>
      <c r="RK21" s="27"/>
      <c r="RL21" s="27"/>
      <c r="RM21" s="27"/>
      <c r="RN21" s="27"/>
      <c r="RO21" s="27"/>
      <c r="RP21" s="27"/>
      <c r="RQ21" s="27"/>
      <c r="RR21" s="27"/>
      <c r="RS21" s="27"/>
      <c r="RT21" s="27"/>
      <c r="RU21" s="27"/>
      <c r="RV21" s="27"/>
      <c r="RW21" s="27"/>
      <c r="RX21" s="27"/>
      <c r="RY21" s="27"/>
      <c r="RZ21" s="27"/>
      <c r="SA21" s="27"/>
      <c r="SB21" s="27"/>
      <c r="SC21" s="27"/>
      <c r="SD21" s="27"/>
      <c r="SE21" s="27"/>
      <c r="SF21" s="27"/>
      <c r="SG21" s="27"/>
      <c r="SH21" s="27"/>
      <c r="SI21" s="27"/>
      <c r="SJ21" s="27"/>
      <c r="SK21" s="27"/>
      <c r="SL21" s="27"/>
      <c r="SM21" s="27"/>
      <c r="SN21" s="27"/>
      <c r="SO21" s="27"/>
      <c r="SP21" s="27"/>
      <c r="SQ21" s="27"/>
      <c r="SR21" s="27"/>
      <c r="SS21" s="27"/>
      <c r="ST21" s="27"/>
      <c r="SU21" s="27"/>
      <c r="SV21" s="27"/>
      <c r="SW21" s="27"/>
      <c r="SX21" s="27"/>
      <c r="SY21" s="27"/>
      <c r="SZ21" s="27"/>
      <c r="TA21" s="27"/>
      <c r="TB21" s="27"/>
      <c r="TC21" s="27"/>
      <c r="TD21" s="27"/>
      <c r="TE21" s="27"/>
      <c r="TF21" s="27"/>
      <c r="TG21" s="27"/>
      <c r="TH21" s="27"/>
      <c r="TI21" s="27"/>
      <c r="TJ21" s="27"/>
      <c r="TK21" s="27"/>
      <c r="TL21" s="27"/>
      <c r="TM21" s="27"/>
      <c r="TN21" s="27"/>
      <c r="TO21" s="27"/>
      <c r="TP21" s="27"/>
      <c r="TQ21" s="27"/>
      <c r="TR21" s="27"/>
      <c r="TS21" s="27"/>
      <c r="TT21" s="27"/>
      <c r="TU21" s="27"/>
      <c r="TV21" s="27"/>
      <c r="TW21" s="27"/>
      <c r="TX21" s="27"/>
      <c r="TY21" s="27"/>
      <c r="TZ21" s="27"/>
      <c r="UA21" s="27"/>
      <c r="UB21" s="27"/>
      <c r="UC21" s="27"/>
      <c r="UD21" s="27"/>
      <c r="UE21" s="27"/>
      <c r="UF21" s="27"/>
      <c r="UG21" s="27"/>
      <c r="UH21" s="27"/>
      <c r="UI21" s="27"/>
      <c r="UJ21" s="27"/>
      <c r="UK21" s="27"/>
      <c r="UL21" s="27"/>
      <c r="UM21" s="27"/>
      <c r="UN21" s="27"/>
      <c r="UO21" s="27"/>
      <c r="UP21" s="27"/>
      <c r="UQ21" s="27"/>
      <c r="UR21" s="27"/>
      <c r="US21" s="27"/>
      <c r="UT21" s="27"/>
      <c r="UU21" s="27"/>
      <c r="UV21" s="27"/>
      <c r="UW21" s="27"/>
      <c r="UX21" s="27"/>
      <c r="UY21" s="27"/>
      <c r="UZ21" s="27"/>
      <c r="VA21" s="27"/>
      <c r="VB21" s="27"/>
      <c r="VC21" s="27"/>
      <c r="VD21" s="27"/>
      <c r="VE21" s="27"/>
      <c r="VF21" s="27"/>
      <c r="VG21" s="27"/>
      <c r="VH21" s="27"/>
      <c r="VI21" s="27"/>
      <c r="VJ21" s="27"/>
      <c r="VK21" s="27"/>
      <c r="VL21" s="27"/>
      <c r="VM21" s="27"/>
      <c r="VN21" s="27"/>
      <c r="VO21" s="27"/>
      <c r="VP21" s="27"/>
      <c r="VQ21" s="27"/>
      <c r="VR21" s="27"/>
      <c r="VS21" s="27"/>
      <c r="VT21" s="27"/>
      <c r="VU21" s="27"/>
      <c r="VV21" s="27"/>
      <c r="VW21" s="27"/>
      <c r="VX21" s="27"/>
      <c r="VY21" s="27"/>
      <c r="VZ21" s="27"/>
      <c r="WA21" s="27"/>
      <c r="WB21" s="27"/>
      <c r="WC21" s="27"/>
      <c r="WD21" s="27"/>
      <c r="WE21" s="27"/>
      <c r="WF21" s="27"/>
      <c r="WG21" s="27"/>
      <c r="WH21" s="27"/>
      <c r="WI21" s="27"/>
      <c r="WJ21" s="27"/>
      <c r="WK21" s="27"/>
      <c r="WL21" s="27"/>
      <c r="WM21" s="27"/>
      <c r="WN21" s="27"/>
      <c r="WO21" s="27"/>
      <c r="WP21" s="27"/>
      <c r="WQ21" s="27"/>
      <c r="WR21" s="27"/>
      <c r="WS21" s="27"/>
      <c r="WT21" s="27"/>
      <c r="WU21" s="27"/>
      <c r="WV21" s="27"/>
      <c r="WW21" s="27"/>
      <c r="WX21" s="27"/>
      <c r="WY21" s="27"/>
      <c r="WZ21" s="27"/>
      <c r="XA21" s="27"/>
      <c r="XB21" s="27"/>
      <c r="XC21" s="27"/>
      <c r="XD21" s="27"/>
      <c r="XE21" s="27"/>
      <c r="XF21" s="27"/>
      <c r="XG21" s="27"/>
      <c r="XH21" s="27"/>
      <c r="XI21" s="27"/>
      <c r="XJ21" s="27"/>
      <c r="XK21" s="27"/>
      <c r="XL21" s="27"/>
      <c r="XM21" s="27"/>
      <c r="XN21" s="27"/>
      <c r="XO21" s="27"/>
      <c r="XP21" s="27"/>
      <c r="XQ21" s="27"/>
      <c r="XR21" s="27"/>
      <c r="XS21" s="27"/>
      <c r="XT21" s="27"/>
      <c r="XU21" s="27"/>
      <c r="XV21" s="27"/>
      <c r="XW21" s="27"/>
      <c r="XX21" s="27"/>
      <c r="XY21" s="27"/>
      <c r="XZ21" s="27"/>
      <c r="YA21" s="27"/>
      <c r="YB21" s="27"/>
      <c r="YC21" s="27"/>
      <c r="YD21" s="27"/>
      <c r="YE21" s="27"/>
      <c r="YF21" s="27"/>
      <c r="YG21" s="27"/>
      <c r="YH21" s="27"/>
      <c r="YI21" s="27"/>
      <c r="YJ21" s="27"/>
      <c r="YK21" s="27"/>
      <c r="YL21" s="27"/>
      <c r="YM21" s="27"/>
      <c r="YN21" s="27"/>
      <c r="YO21" s="27"/>
      <c r="YP21" s="27"/>
      <c r="YQ21" s="27"/>
      <c r="YR21" s="27"/>
      <c r="YS21" s="27"/>
      <c r="YT21" s="27"/>
      <c r="YU21" s="27"/>
      <c r="YV21" s="27"/>
      <c r="YW21" s="27"/>
      <c r="YX21" s="27"/>
      <c r="YY21" s="27"/>
      <c r="YZ21" s="27"/>
      <c r="ZA21" s="27"/>
      <c r="ZB21" s="27"/>
      <c r="ZC21" s="27"/>
      <c r="ZD21" s="27"/>
      <c r="ZE21" s="27"/>
      <c r="ZF21" s="27"/>
      <c r="ZG21" s="27"/>
      <c r="ZH21" s="27"/>
      <c r="ZI21" s="27"/>
      <c r="ZJ21" s="27"/>
      <c r="ZK21" s="27"/>
      <c r="ZL21" s="27"/>
      <c r="ZM21" s="27"/>
      <c r="ZN21" s="27"/>
      <c r="ZO21" s="27"/>
      <c r="ZP21" s="27"/>
      <c r="ZQ21" s="27"/>
      <c r="ZR21" s="27"/>
      <c r="ZS21" s="27"/>
      <c r="ZT21" s="27"/>
      <c r="ZU21" s="27"/>
      <c r="ZV21" s="27"/>
      <c r="ZW21" s="27"/>
      <c r="ZX21" s="27"/>
      <c r="ZY21" s="27"/>
      <c r="ZZ21" s="27"/>
      <c r="AAA21" s="27"/>
      <c r="AAB21" s="27"/>
      <c r="AAC21" s="27"/>
      <c r="AAD21" s="27"/>
      <c r="AAE21" s="27"/>
      <c r="AAF21" s="27"/>
      <c r="AAG21" s="27"/>
      <c r="AAH21" s="27"/>
      <c r="AAI21" s="27"/>
      <c r="AAJ21" s="27"/>
      <c r="AAK21" s="27"/>
      <c r="AAL21" s="27"/>
      <c r="AAM21" s="27"/>
      <c r="AAN21" s="27"/>
      <c r="AAO21" s="27"/>
      <c r="AAP21" s="27"/>
      <c r="AAQ21" s="27"/>
      <c r="AAR21" s="27"/>
      <c r="AAS21" s="27"/>
      <c r="AAT21" s="27"/>
      <c r="AAU21" s="27"/>
      <c r="AAV21" s="27"/>
      <c r="AAW21" s="27"/>
      <c r="AAX21" s="27"/>
      <c r="AAY21" s="27"/>
      <c r="AAZ21" s="27"/>
      <c r="ABA21" s="27"/>
      <c r="ABB21" s="27"/>
      <c r="ABC21" s="27"/>
      <c r="ABD21" s="27"/>
      <c r="ABE21" s="27"/>
      <c r="ABF21" s="27"/>
      <c r="ABG21" s="27"/>
      <c r="ABH21" s="27"/>
      <c r="ABI21" s="27"/>
      <c r="ABJ21" s="27"/>
      <c r="ABK21" s="27"/>
      <c r="ABL21" s="27"/>
      <c r="ABM21" s="27"/>
      <c r="ABN21" s="27"/>
      <c r="ABO21" s="27"/>
      <c r="ABP21" s="27"/>
      <c r="ABQ21" s="27"/>
      <c r="ABR21" s="27"/>
      <c r="ABS21" s="27"/>
      <c r="ABT21" s="27"/>
      <c r="ABU21" s="27"/>
      <c r="ABV21" s="27"/>
      <c r="ABW21" s="27"/>
      <c r="ABX21" s="27"/>
      <c r="ABY21" s="27"/>
      <c r="ABZ21" s="27"/>
      <c r="ACA21" s="27"/>
      <c r="ACB21" s="27"/>
      <c r="ACC21" s="27"/>
      <c r="ACD21" s="27"/>
      <c r="ACE21" s="27"/>
      <c r="ACF21" s="27"/>
      <c r="ACG21" s="27"/>
      <c r="ACH21" s="27"/>
      <c r="ACI21" s="27"/>
      <c r="ACJ21" s="27"/>
      <c r="ACK21" s="27"/>
      <c r="ACL21" s="27"/>
      <c r="ACM21" s="27"/>
      <c r="ACN21" s="27"/>
      <c r="ACO21" s="27"/>
      <c r="ACP21" s="27"/>
      <c r="ACQ21" s="27"/>
      <c r="ACR21" s="27"/>
      <c r="ACS21" s="27"/>
      <c r="ACT21" s="27"/>
      <c r="ACU21" s="27"/>
      <c r="ACV21" s="27"/>
      <c r="ACW21" s="27"/>
      <c r="ACX21" s="27"/>
      <c r="ACY21" s="27"/>
      <c r="ACZ21" s="27"/>
      <c r="ADA21" s="27"/>
      <c r="ADB21" s="27"/>
      <c r="ADC21" s="27"/>
      <c r="ADD21" s="27"/>
      <c r="ADE21" s="27"/>
      <c r="ADF21" s="27"/>
      <c r="ADG21" s="27"/>
      <c r="ADH21" s="27"/>
      <c r="ADI21" s="27"/>
      <c r="ADJ21" s="27"/>
      <c r="ADK21" s="27"/>
      <c r="ADL21" s="27"/>
      <c r="ADM21" s="27"/>
      <c r="ADN21" s="27"/>
      <c r="ADO21" s="27"/>
      <c r="ADP21" s="27"/>
      <c r="ADQ21" s="27"/>
      <c r="ADR21" s="27"/>
      <c r="ADS21" s="27"/>
      <c r="ADT21" s="27"/>
      <c r="ADU21" s="27"/>
      <c r="ADV21" s="27"/>
      <c r="ADW21" s="27"/>
      <c r="ADX21" s="27"/>
      <c r="ADY21" s="27"/>
      <c r="ADZ21" s="27"/>
      <c r="AEA21" s="27"/>
      <c r="AEB21" s="27"/>
      <c r="AEC21" s="27"/>
      <c r="AED21" s="27"/>
      <c r="AEE21" s="27"/>
      <c r="AEF21" s="27"/>
      <c r="AEG21" s="27"/>
      <c r="AEH21" s="27"/>
      <c r="AEI21" s="27"/>
      <c r="AEJ21" s="27"/>
      <c r="AEK21" s="27"/>
      <c r="AEL21" s="27"/>
      <c r="AEM21" s="27"/>
      <c r="AEN21" s="27"/>
      <c r="AEO21" s="27"/>
      <c r="AEP21" s="27"/>
      <c r="AEQ21" s="27"/>
      <c r="AER21" s="27"/>
      <c r="AES21" s="27"/>
      <c r="AET21" s="27"/>
      <c r="AEU21" s="27"/>
      <c r="AEV21" s="27"/>
      <c r="AEW21" s="27"/>
      <c r="AEX21" s="27"/>
      <c r="AEY21" s="27"/>
      <c r="AEZ21" s="27"/>
      <c r="AFA21" s="27"/>
      <c r="AFB21" s="27"/>
      <c r="AFC21" s="27"/>
      <c r="AFD21" s="27"/>
      <c r="AFE21" s="27"/>
      <c r="AFF21" s="27"/>
      <c r="AFG21" s="27"/>
      <c r="AFH21" s="27"/>
      <c r="AFI21" s="27"/>
      <c r="AFJ21" s="27"/>
      <c r="AFK21" s="27"/>
      <c r="AFL21" s="27"/>
      <c r="AFM21" s="27"/>
      <c r="AFN21" s="27"/>
      <c r="AFO21" s="27"/>
      <c r="AFP21" s="27"/>
      <c r="AFQ21" s="27"/>
      <c r="AFR21" s="27"/>
      <c r="AFS21" s="27"/>
      <c r="AFT21" s="27"/>
      <c r="AFU21" s="27"/>
      <c r="AFV21" s="27"/>
      <c r="AFW21" s="27"/>
      <c r="AFX21" s="27"/>
      <c r="AFY21" s="27"/>
      <c r="AFZ21" s="27"/>
      <c r="AGA21" s="27"/>
      <c r="AGB21" s="27"/>
      <c r="AGC21" s="27"/>
      <c r="AGD21" s="27"/>
      <c r="AGE21" s="27"/>
      <c r="AGF21" s="27"/>
      <c r="AGG21" s="27"/>
      <c r="AGH21" s="27"/>
      <c r="AGI21" s="27"/>
      <c r="AGJ21" s="27"/>
      <c r="AGK21" s="27"/>
      <c r="AGL21" s="27"/>
      <c r="AGM21" s="27"/>
      <c r="AGN21" s="27"/>
      <c r="AGO21" s="27"/>
      <c r="AGP21" s="27"/>
      <c r="AGQ21" s="27"/>
      <c r="AGR21" s="27"/>
      <c r="AGS21" s="27"/>
      <c r="AGT21" s="27"/>
      <c r="AGU21" s="27"/>
      <c r="AGV21" s="27"/>
      <c r="AGW21" s="27"/>
      <c r="AGX21" s="27"/>
      <c r="AGY21" s="27"/>
      <c r="AGZ21" s="27"/>
      <c r="AHA21" s="27"/>
      <c r="AHB21" s="27"/>
      <c r="AHC21" s="27"/>
      <c r="AHD21" s="27"/>
      <c r="AHE21" s="27"/>
      <c r="AHF21" s="27"/>
      <c r="AHG21" s="27"/>
      <c r="AHH21" s="27"/>
      <c r="AHI21" s="27"/>
      <c r="AHJ21" s="27"/>
      <c r="AHK21" s="27"/>
      <c r="AHL21" s="27"/>
      <c r="AHM21" s="27"/>
      <c r="AHN21" s="27"/>
      <c r="AHO21" s="27"/>
      <c r="AHP21" s="27"/>
      <c r="AHQ21" s="27"/>
      <c r="AHR21" s="27"/>
      <c r="AHS21" s="27"/>
      <c r="AHT21" s="27"/>
      <c r="AHU21" s="27"/>
      <c r="AHV21" s="27"/>
      <c r="AHW21" s="27"/>
      <c r="AHX21" s="27"/>
      <c r="AHY21" s="27"/>
      <c r="AHZ21" s="27"/>
      <c r="AIA21" s="27"/>
      <c r="AIB21" s="27"/>
      <c r="AIC21" s="27"/>
      <c r="AID21" s="27"/>
      <c r="AIE21" s="27"/>
      <c r="AIF21" s="27"/>
      <c r="AIG21" s="27"/>
      <c r="AIH21" s="27"/>
      <c r="AII21" s="27"/>
      <c r="AIJ21" s="27"/>
      <c r="AIK21" s="27"/>
      <c r="AIL21" s="27"/>
      <c r="AIM21" s="27"/>
      <c r="AIN21" s="27"/>
      <c r="AIO21" s="27"/>
      <c r="AIP21" s="27"/>
      <c r="AIQ21" s="27"/>
      <c r="AIR21" s="27"/>
      <c r="AIS21" s="27"/>
      <c r="AIT21" s="27"/>
      <c r="AIU21" s="27"/>
      <c r="AIV21" s="27"/>
      <c r="AIW21" s="27"/>
      <c r="AIX21" s="27"/>
      <c r="AIY21" s="27"/>
      <c r="AIZ21" s="27"/>
      <c r="AJA21" s="27"/>
      <c r="AJB21" s="27"/>
      <c r="AJC21" s="27"/>
      <c r="AJD21" s="27"/>
      <c r="AJE21" s="27"/>
      <c r="AJF21" s="27"/>
      <c r="AJG21" s="27"/>
      <c r="AJH21" s="27"/>
      <c r="AJI21" s="27"/>
      <c r="AJJ21" s="27"/>
      <c r="AJK21" s="27"/>
      <c r="AJL21" s="27"/>
      <c r="AJM21" s="27"/>
      <c r="AJN21" s="27"/>
      <c r="AJO21" s="27"/>
      <c r="AJP21" s="27"/>
      <c r="AJQ21" s="27"/>
      <c r="AJR21" s="27"/>
      <c r="AJS21" s="27"/>
      <c r="AJT21" s="27"/>
      <c r="AJU21" s="27"/>
      <c r="AJV21" s="27"/>
      <c r="AJW21" s="27"/>
      <c r="AJX21" s="27"/>
      <c r="AJY21" s="27"/>
      <c r="AJZ21" s="27"/>
      <c r="AKA21" s="27"/>
      <c r="AKB21" s="27"/>
      <c r="AKC21" s="27"/>
      <c r="AKD21" s="27"/>
      <c r="AKE21" s="27"/>
      <c r="AKF21" s="27"/>
      <c r="AKG21" s="27"/>
      <c r="AKH21" s="27"/>
      <c r="AKI21" s="27"/>
      <c r="AKJ21" s="27"/>
      <c r="AKK21" s="27"/>
      <c r="AKL21" s="27"/>
      <c r="AKM21" s="27"/>
      <c r="AKN21" s="27"/>
      <c r="AKO21" s="27"/>
      <c r="AKP21" s="27"/>
      <c r="AKQ21" s="27"/>
      <c r="AKR21" s="27"/>
      <c r="AKS21" s="27"/>
      <c r="AKT21" s="27"/>
      <c r="AKU21" s="27"/>
      <c r="AKV21" s="27"/>
      <c r="AKW21" s="27"/>
      <c r="AKX21" s="27"/>
      <c r="AKY21" s="27"/>
      <c r="AKZ21" s="27"/>
      <c r="ALA21" s="27"/>
      <c r="ALB21" s="27"/>
      <c r="ALC21" s="27"/>
      <c r="ALD21" s="27"/>
      <c r="ALE21" s="27"/>
      <c r="ALF21" s="27"/>
      <c r="ALG21" s="27"/>
      <c r="ALH21" s="27"/>
      <c r="ALI21" s="27"/>
      <c r="ALJ21" s="27"/>
      <c r="ALK21" s="27"/>
      <c r="ALL21" s="27"/>
      <c r="ALM21" s="27"/>
      <c r="ALN21" s="27"/>
      <c r="ALO21" s="27"/>
      <c r="ALP21" s="27"/>
      <c r="ALQ21" s="27"/>
      <c r="ALR21" s="27"/>
      <c r="ALS21" s="27"/>
      <c r="ALT21" s="27"/>
      <c r="ALU21" s="27"/>
      <c r="ALV21" s="27"/>
      <c r="ALW21" s="27"/>
      <c r="ALX21" s="27"/>
      <c r="ALY21" s="27"/>
      <c r="ALZ21" s="27"/>
      <c r="AMA21" s="27"/>
      <c r="AMB21" s="27"/>
      <c r="AMC21" s="27"/>
      <c r="AMD21" s="27"/>
    </row>
    <row r="22" spans="1:1018" s="32" customFormat="1" ht="18" customHeight="1" x14ac:dyDescent="0.25">
      <c r="A22" s="40"/>
      <c r="B22" s="45"/>
      <c r="C22" s="16"/>
      <c r="D22" s="16"/>
      <c r="E22" s="21"/>
      <c r="F22" s="16"/>
      <c r="G22" s="21"/>
      <c r="H22" s="41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  <c r="IW22" s="27"/>
      <c r="IX22" s="27"/>
      <c r="IY22" s="27"/>
      <c r="IZ22" s="27"/>
      <c r="JA22" s="27"/>
      <c r="JB22" s="27"/>
      <c r="JC22" s="27"/>
      <c r="JD22" s="27"/>
      <c r="JE22" s="27"/>
      <c r="JF22" s="27"/>
      <c r="JG22" s="27"/>
      <c r="JH22" s="27"/>
      <c r="JI22" s="27"/>
      <c r="JJ22" s="27"/>
      <c r="JK22" s="27"/>
      <c r="JL22" s="27"/>
      <c r="JM22" s="27"/>
      <c r="JN22" s="27"/>
      <c r="JO22" s="27"/>
      <c r="JP22" s="27"/>
      <c r="JQ22" s="27"/>
      <c r="JR22" s="27"/>
      <c r="JS22" s="27"/>
      <c r="JT22" s="27"/>
      <c r="JU22" s="27"/>
      <c r="JV22" s="27"/>
      <c r="JW22" s="27"/>
      <c r="JX22" s="27"/>
      <c r="JY22" s="27"/>
      <c r="JZ22" s="27"/>
      <c r="KA22" s="27"/>
      <c r="KB22" s="27"/>
      <c r="KC22" s="27"/>
      <c r="KD22" s="27"/>
      <c r="KE22" s="27"/>
      <c r="KF22" s="27"/>
      <c r="KG22" s="27"/>
      <c r="KH22" s="27"/>
      <c r="KI22" s="27"/>
      <c r="KJ22" s="27"/>
      <c r="KK22" s="27"/>
      <c r="KL22" s="27"/>
      <c r="KM22" s="27"/>
      <c r="KN22" s="27"/>
      <c r="KO22" s="27"/>
      <c r="KP22" s="27"/>
      <c r="KQ22" s="27"/>
      <c r="KR22" s="27"/>
      <c r="KS22" s="27"/>
      <c r="KT22" s="27"/>
      <c r="KU22" s="27"/>
      <c r="KV22" s="27"/>
      <c r="KW22" s="27"/>
      <c r="KX22" s="27"/>
      <c r="KY22" s="27"/>
      <c r="KZ22" s="27"/>
      <c r="LA22" s="27"/>
      <c r="LB22" s="27"/>
      <c r="LC22" s="27"/>
      <c r="LD22" s="27"/>
      <c r="LE22" s="27"/>
      <c r="LF22" s="27"/>
      <c r="LG22" s="27"/>
      <c r="LH22" s="27"/>
      <c r="LI22" s="27"/>
      <c r="LJ22" s="27"/>
      <c r="LK22" s="27"/>
      <c r="LL22" s="27"/>
      <c r="LM22" s="27"/>
      <c r="LN22" s="27"/>
      <c r="LO22" s="27"/>
      <c r="LP22" s="27"/>
      <c r="LQ22" s="27"/>
      <c r="LR22" s="27"/>
      <c r="LS22" s="27"/>
      <c r="LT22" s="27"/>
      <c r="LU22" s="27"/>
      <c r="LV22" s="27"/>
      <c r="LW22" s="27"/>
      <c r="LX22" s="27"/>
      <c r="LY22" s="27"/>
      <c r="LZ22" s="27"/>
      <c r="MA22" s="27"/>
      <c r="MB22" s="27"/>
      <c r="MC22" s="27"/>
      <c r="MD22" s="27"/>
      <c r="ME22" s="27"/>
      <c r="MF22" s="27"/>
      <c r="MG22" s="27"/>
      <c r="MH22" s="27"/>
      <c r="MI22" s="27"/>
      <c r="MJ22" s="27"/>
      <c r="MK22" s="27"/>
      <c r="ML22" s="27"/>
      <c r="MM22" s="27"/>
      <c r="MN22" s="27"/>
      <c r="MO22" s="27"/>
      <c r="MP22" s="27"/>
      <c r="MQ22" s="27"/>
      <c r="MR22" s="27"/>
      <c r="MS22" s="27"/>
      <c r="MT22" s="27"/>
      <c r="MU22" s="27"/>
      <c r="MV22" s="27"/>
      <c r="MW22" s="27"/>
      <c r="MX22" s="27"/>
      <c r="MY22" s="27"/>
      <c r="MZ22" s="27"/>
      <c r="NA22" s="27"/>
      <c r="NB22" s="27"/>
      <c r="NC22" s="27"/>
      <c r="ND22" s="27"/>
      <c r="NE22" s="27"/>
      <c r="NF22" s="27"/>
      <c r="NG22" s="27"/>
      <c r="NH22" s="27"/>
      <c r="NI22" s="27"/>
      <c r="NJ22" s="27"/>
      <c r="NK22" s="27"/>
      <c r="NL22" s="27"/>
      <c r="NM22" s="27"/>
      <c r="NN22" s="27"/>
      <c r="NO22" s="27"/>
      <c r="NP22" s="27"/>
      <c r="NQ22" s="27"/>
      <c r="NR22" s="27"/>
      <c r="NS22" s="27"/>
      <c r="NT22" s="27"/>
      <c r="NU22" s="27"/>
      <c r="NV22" s="27"/>
      <c r="NW22" s="27"/>
      <c r="NX22" s="27"/>
      <c r="NY22" s="27"/>
      <c r="NZ22" s="27"/>
      <c r="OA22" s="27"/>
      <c r="OB22" s="27"/>
      <c r="OC22" s="27"/>
      <c r="OD22" s="27"/>
      <c r="OE22" s="27"/>
      <c r="OF22" s="27"/>
      <c r="OG22" s="27"/>
      <c r="OH22" s="27"/>
      <c r="OI22" s="27"/>
      <c r="OJ22" s="27"/>
      <c r="OK22" s="27"/>
      <c r="OL22" s="27"/>
      <c r="OM22" s="27"/>
      <c r="ON22" s="27"/>
      <c r="OO22" s="27"/>
      <c r="OP22" s="27"/>
      <c r="OQ22" s="27"/>
      <c r="OR22" s="27"/>
      <c r="OS22" s="27"/>
      <c r="OT22" s="27"/>
      <c r="OU22" s="27"/>
      <c r="OV22" s="27"/>
      <c r="OW22" s="27"/>
      <c r="OX22" s="27"/>
      <c r="OY22" s="27"/>
      <c r="OZ22" s="27"/>
      <c r="PA22" s="27"/>
      <c r="PB22" s="27"/>
      <c r="PC22" s="27"/>
      <c r="PD22" s="27"/>
      <c r="PE22" s="27"/>
      <c r="PF22" s="27"/>
      <c r="PG22" s="27"/>
      <c r="PH22" s="27"/>
      <c r="PI22" s="27"/>
      <c r="PJ22" s="27"/>
      <c r="PK22" s="27"/>
      <c r="PL22" s="27"/>
      <c r="PM22" s="27"/>
      <c r="PN22" s="27"/>
      <c r="PO22" s="27"/>
      <c r="PP22" s="27"/>
      <c r="PQ22" s="27"/>
      <c r="PR22" s="27"/>
      <c r="PS22" s="27"/>
      <c r="PT22" s="27"/>
      <c r="PU22" s="27"/>
      <c r="PV22" s="27"/>
      <c r="PW22" s="27"/>
      <c r="PX22" s="27"/>
      <c r="PY22" s="27"/>
      <c r="PZ22" s="27"/>
      <c r="QA22" s="27"/>
      <c r="QB22" s="27"/>
      <c r="QC22" s="27"/>
      <c r="QD22" s="27"/>
      <c r="QE22" s="27"/>
      <c r="QF22" s="27"/>
      <c r="QG22" s="27"/>
      <c r="QH22" s="27"/>
      <c r="QI22" s="27"/>
      <c r="QJ22" s="27"/>
      <c r="QK22" s="27"/>
      <c r="QL22" s="27"/>
      <c r="QM22" s="27"/>
      <c r="QN22" s="27"/>
      <c r="QO22" s="27"/>
      <c r="QP22" s="27"/>
      <c r="QQ22" s="27"/>
      <c r="QR22" s="27"/>
      <c r="QS22" s="27"/>
      <c r="QT22" s="27"/>
      <c r="QU22" s="27"/>
      <c r="QV22" s="27"/>
      <c r="QW22" s="27"/>
      <c r="QX22" s="27"/>
      <c r="QY22" s="27"/>
      <c r="QZ22" s="27"/>
      <c r="RA22" s="27"/>
      <c r="RB22" s="27"/>
      <c r="RC22" s="27"/>
      <c r="RD22" s="27"/>
      <c r="RE22" s="27"/>
      <c r="RF22" s="27"/>
      <c r="RG22" s="27"/>
      <c r="RH22" s="27"/>
      <c r="RI22" s="27"/>
      <c r="RJ22" s="27"/>
      <c r="RK22" s="27"/>
      <c r="RL22" s="27"/>
      <c r="RM22" s="27"/>
      <c r="RN22" s="27"/>
      <c r="RO22" s="27"/>
      <c r="RP22" s="27"/>
      <c r="RQ22" s="27"/>
      <c r="RR22" s="27"/>
      <c r="RS22" s="27"/>
      <c r="RT22" s="27"/>
      <c r="RU22" s="27"/>
      <c r="RV22" s="27"/>
      <c r="RW22" s="27"/>
      <c r="RX22" s="27"/>
      <c r="RY22" s="27"/>
      <c r="RZ22" s="27"/>
      <c r="SA22" s="27"/>
      <c r="SB22" s="27"/>
      <c r="SC22" s="27"/>
      <c r="SD22" s="27"/>
      <c r="SE22" s="27"/>
      <c r="SF22" s="27"/>
      <c r="SG22" s="27"/>
      <c r="SH22" s="27"/>
      <c r="SI22" s="27"/>
      <c r="SJ22" s="27"/>
      <c r="SK22" s="27"/>
      <c r="SL22" s="27"/>
      <c r="SM22" s="27"/>
      <c r="SN22" s="27"/>
      <c r="SO22" s="27"/>
      <c r="SP22" s="27"/>
      <c r="SQ22" s="27"/>
      <c r="SR22" s="27"/>
      <c r="SS22" s="27"/>
      <c r="ST22" s="27"/>
      <c r="SU22" s="27"/>
      <c r="SV22" s="27"/>
      <c r="SW22" s="27"/>
      <c r="SX22" s="27"/>
      <c r="SY22" s="27"/>
      <c r="SZ22" s="27"/>
      <c r="TA22" s="27"/>
      <c r="TB22" s="27"/>
      <c r="TC22" s="27"/>
      <c r="TD22" s="27"/>
      <c r="TE22" s="27"/>
      <c r="TF22" s="27"/>
      <c r="TG22" s="27"/>
      <c r="TH22" s="27"/>
      <c r="TI22" s="27"/>
      <c r="TJ22" s="27"/>
      <c r="TK22" s="27"/>
      <c r="TL22" s="27"/>
      <c r="TM22" s="27"/>
      <c r="TN22" s="27"/>
      <c r="TO22" s="27"/>
      <c r="TP22" s="27"/>
      <c r="TQ22" s="27"/>
      <c r="TR22" s="27"/>
      <c r="TS22" s="27"/>
      <c r="TT22" s="27"/>
      <c r="TU22" s="27"/>
      <c r="TV22" s="27"/>
      <c r="TW22" s="27"/>
      <c r="TX22" s="27"/>
      <c r="TY22" s="27"/>
      <c r="TZ22" s="27"/>
      <c r="UA22" s="27"/>
      <c r="UB22" s="27"/>
      <c r="UC22" s="27"/>
      <c r="UD22" s="27"/>
      <c r="UE22" s="27"/>
      <c r="UF22" s="27"/>
      <c r="UG22" s="27"/>
      <c r="UH22" s="27"/>
      <c r="UI22" s="27"/>
      <c r="UJ22" s="27"/>
      <c r="UK22" s="27"/>
      <c r="UL22" s="27"/>
      <c r="UM22" s="27"/>
      <c r="UN22" s="27"/>
      <c r="UO22" s="27"/>
      <c r="UP22" s="27"/>
      <c r="UQ22" s="27"/>
      <c r="UR22" s="27"/>
      <c r="US22" s="27"/>
      <c r="UT22" s="27"/>
      <c r="UU22" s="27"/>
      <c r="UV22" s="27"/>
      <c r="UW22" s="27"/>
      <c r="UX22" s="27"/>
      <c r="UY22" s="27"/>
      <c r="UZ22" s="27"/>
      <c r="VA22" s="27"/>
      <c r="VB22" s="27"/>
      <c r="VC22" s="27"/>
      <c r="VD22" s="27"/>
      <c r="VE22" s="27"/>
      <c r="VF22" s="27"/>
      <c r="VG22" s="27"/>
      <c r="VH22" s="27"/>
      <c r="VI22" s="27"/>
      <c r="VJ22" s="27"/>
      <c r="VK22" s="27"/>
      <c r="VL22" s="27"/>
      <c r="VM22" s="27"/>
      <c r="VN22" s="27"/>
      <c r="VO22" s="27"/>
      <c r="VP22" s="27"/>
      <c r="VQ22" s="27"/>
      <c r="VR22" s="27"/>
      <c r="VS22" s="27"/>
      <c r="VT22" s="27"/>
      <c r="VU22" s="27"/>
      <c r="VV22" s="27"/>
      <c r="VW22" s="27"/>
      <c r="VX22" s="27"/>
      <c r="VY22" s="27"/>
      <c r="VZ22" s="27"/>
      <c r="WA22" s="27"/>
      <c r="WB22" s="27"/>
      <c r="WC22" s="27"/>
      <c r="WD22" s="27"/>
      <c r="WE22" s="27"/>
      <c r="WF22" s="27"/>
      <c r="WG22" s="27"/>
      <c r="WH22" s="27"/>
      <c r="WI22" s="27"/>
      <c r="WJ22" s="27"/>
      <c r="WK22" s="27"/>
      <c r="WL22" s="27"/>
      <c r="WM22" s="27"/>
      <c r="WN22" s="27"/>
      <c r="WO22" s="27"/>
      <c r="WP22" s="27"/>
      <c r="WQ22" s="27"/>
      <c r="WR22" s="27"/>
      <c r="WS22" s="27"/>
      <c r="WT22" s="27"/>
      <c r="WU22" s="27"/>
      <c r="WV22" s="27"/>
      <c r="WW22" s="27"/>
      <c r="WX22" s="27"/>
      <c r="WY22" s="27"/>
      <c r="WZ22" s="27"/>
      <c r="XA22" s="27"/>
      <c r="XB22" s="27"/>
      <c r="XC22" s="27"/>
      <c r="XD22" s="27"/>
      <c r="XE22" s="27"/>
      <c r="XF22" s="27"/>
      <c r="XG22" s="27"/>
      <c r="XH22" s="27"/>
      <c r="XI22" s="27"/>
      <c r="XJ22" s="27"/>
      <c r="XK22" s="27"/>
      <c r="XL22" s="27"/>
      <c r="XM22" s="27"/>
      <c r="XN22" s="27"/>
      <c r="XO22" s="27"/>
      <c r="XP22" s="27"/>
      <c r="XQ22" s="27"/>
      <c r="XR22" s="27"/>
      <c r="XS22" s="27"/>
      <c r="XT22" s="27"/>
      <c r="XU22" s="27"/>
      <c r="XV22" s="27"/>
      <c r="XW22" s="27"/>
      <c r="XX22" s="27"/>
      <c r="XY22" s="27"/>
      <c r="XZ22" s="27"/>
      <c r="YA22" s="27"/>
      <c r="YB22" s="27"/>
      <c r="YC22" s="27"/>
      <c r="YD22" s="27"/>
      <c r="YE22" s="27"/>
      <c r="YF22" s="27"/>
      <c r="YG22" s="27"/>
      <c r="YH22" s="27"/>
      <c r="YI22" s="27"/>
      <c r="YJ22" s="27"/>
      <c r="YK22" s="27"/>
      <c r="YL22" s="27"/>
      <c r="YM22" s="27"/>
      <c r="YN22" s="27"/>
      <c r="YO22" s="27"/>
      <c r="YP22" s="27"/>
      <c r="YQ22" s="27"/>
      <c r="YR22" s="27"/>
      <c r="YS22" s="27"/>
      <c r="YT22" s="27"/>
      <c r="YU22" s="27"/>
      <c r="YV22" s="27"/>
      <c r="YW22" s="27"/>
      <c r="YX22" s="27"/>
      <c r="YY22" s="27"/>
      <c r="YZ22" s="27"/>
      <c r="ZA22" s="27"/>
      <c r="ZB22" s="27"/>
      <c r="ZC22" s="27"/>
      <c r="ZD22" s="27"/>
      <c r="ZE22" s="27"/>
      <c r="ZF22" s="27"/>
      <c r="ZG22" s="27"/>
      <c r="ZH22" s="27"/>
      <c r="ZI22" s="27"/>
      <c r="ZJ22" s="27"/>
      <c r="ZK22" s="27"/>
      <c r="ZL22" s="27"/>
      <c r="ZM22" s="27"/>
      <c r="ZN22" s="27"/>
      <c r="ZO22" s="27"/>
      <c r="ZP22" s="27"/>
      <c r="ZQ22" s="27"/>
      <c r="ZR22" s="27"/>
      <c r="ZS22" s="27"/>
      <c r="ZT22" s="27"/>
      <c r="ZU22" s="27"/>
      <c r="ZV22" s="27"/>
      <c r="ZW22" s="27"/>
      <c r="ZX22" s="27"/>
      <c r="ZY22" s="27"/>
      <c r="ZZ22" s="27"/>
      <c r="AAA22" s="27"/>
      <c r="AAB22" s="27"/>
      <c r="AAC22" s="27"/>
      <c r="AAD22" s="27"/>
      <c r="AAE22" s="27"/>
      <c r="AAF22" s="27"/>
      <c r="AAG22" s="27"/>
      <c r="AAH22" s="27"/>
      <c r="AAI22" s="27"/>
      <c r="AAJ22" s="27"/>
      <c r="AAK22" s="27"/>
      <c r="AAL22" s="27"/>
      <c r="AAM22" s="27"/>
      <c r="AAN22" s="27"/>
      <c r="AAO22" s="27"/>
      <c r="AAP22" s="27"/>
      <c r="AAQ22" s="27"/>
      <c r="AAR22" s="27"/>
      <c r="AAS22" s="27"/>
      <c r="AAT22" s="27"/>
      <c r="AAU22" s="27"/>
      <c r="AAV22" s="27"/>
      <c r="AAW22" s="27"/>
      <c r="AAX22" s="27"/>
      <c r="AAY22" s="27"/>
      <c r="AAZ22" s="27"/>
      <c r="ABA22" s="27"/>
      <c r="ABB22" s="27"/>
      <c r="ABC22" s="27"/>
      <c r="ABD22" s="27"/>
      <c r="ABE22" s="27"/>
      <c r="ABF22" s="27"/>
      <c r="ABG22" s="27"/>
      <c r="ABH22" s="27"/>
      <c r="ABI22" s="27"/>
      <c r="ABJ22" s="27"/>
      <c r="ABK22" s="27"/>
      <c r="ABL22" s="27"/>
      <c r="ABM22" s="27"/>
      <c r="ABN22" s="27"/>
      <c r="ABO22" s="27"/>
      <c r="ABP22" s="27"/>
      <c r="ABQ22" s="27"/>
      <c r="ABR22" s="27"/>
      <c r="ABS22" s="27"/>
      <c r="ABT22" s="27"/>
      <c r="ABU22" s="27"/>
      <c r="ABV22" s="27"/>
      <c r="ABW22" s="27"/>
      <c r="ABX22" s="27"/>
      <c r="ABY22" s="27"/>
      <c r="ABZ22" s="27"/>
      <c r="ACA22" s="27"/>
      <c r="ACB22" s="27"/>
      <c r="ACC22" s="27"/>
      <c r="ACD22" s="27"/>
      <c r="ACE22" s="27"/>
      <c r="ACF22" s="27"/>
      <c r="ACG22" s="27"/>
      <c r="ACH22" s="27"/>
      <c r="ACI22" s="27"/>
      <c r="ACJ22" s="27"/>
      <c r="ACK22" s="27"/>
      <c r="ACL22" s="27"/>
      <c r="ACM22" s="27"/>
      <c r="ACN22" s="27"/>
      <c r="ACO22" s="27"/>
      <c r="ACP22" s="27"/>
      <c r="ACQ22" s="27"/>
      <c r="ACR22" s="27"/>
      <c r="ACS22" s="27"/>
      <c r="ACT22" s="27"/>
      <c r="ACU22" s="27"/>
      <c r="ACV22" s="27"/>
      <c r="ACW22" s="27"/>
      <c r="ACX22" s="27"/>
      <c r="ACY22" s="27"/>
      <c r="ACZ22" s="27"/>
      <c r="ADA22" s="27"/>
      <c r="ADB22" s="27"/>
      <c r="ADC22" s="27"/>
      <c r="ADD22" s="27"/>
      <c r="ADE22" s="27"/>
      <c r="ADF22" s="27"/>
      <c r="ADG22" s="27"/>
      <c r="ADH22" s="27"/>
      <c r="ADI22" s="27"/>
      <c r="ADJ22" s="27"/>
      <c r="ADK22" s="27"/>
      <c r="ADL22" s="27"/>
      <c r="ADM22" s="27"/>
      <c r="ADN22" s="27"/>
      <c r="ADO22" s="27"/>
      <c r="ADP22" s="27"/>
      <c r="ADQ22" s="27"/>
      <c r="ADR22" s="27"/>
      <c r="ADS22" s="27"/>
      <c r="ADT22" s="27"/>
      <c r="ADU22" s="27"/>
      <c r="ADV22" s="27"/>
      <c r="ADW22" s="27"/>
      <c r="ADX22" s="27"/>
      <c r="ADY22" s="27"/>
      <c r="ADZ22" s="27"/>
      <c r="AEA22" s="27"/>
      <c r="AEB22" s="27"/>
      <c r="AEC22" s="27"/>
      <c r="AED22" s="27"/>
      <c r="AEE22" s="27"/>
      <c r="AEF22" s="27"/>
      <c r="AEG22" s="27"/>
      <c r="AEH22" s="27"/>
      <c r="AEI22" s="27"/>
      <c r="AEJ22" s="27"/>
      <c r="AEK22" s="27"/>
      <c r="AEL22" s="27"/>
      <c r="AEM22" s="27"/>
      <c r="AEN22" s="27"/>
      <c r="AEO22" s="27"/>
      <c r="AEP22" s="27"/>
      <c r="AEQ22" s="27"/>
      <c r="AER22" s="27"/>
      <c r="AES22" s="27"/>
      <c r="AET22" s="27"/>
      <c r="AEU22" s="27"/>
      <c r="AEV22" s="27"/>
      <c r="AEW22" s="27"/>
      <c r="AEX22" s="27"/>
      <c r="AEY22" s="27"/>
      <c r="AEZ22" s="27"/>
      <c r="AFA22" s="27"/>
      <c r="AFB22" s="27"/>
      <c r="AFC22" s="27"/>
      <c r="AFD22" s="27"/>
      <c r="AFE22" s="27"/>
      <c r="AFF22" s="27"/>
      <c r="AFG22" s="27"/>
      <c r="AFH22" s="27"/>
      <c r="AFI22" s="27"/>
      <c r="AFJ22" s="27"/>
      <c r="AFK22" s="27"/>
      <c r="AFL22" s="27"/>
      <c r="AFM22" s="27"/>
      <c r="AFN22" s="27"/>
      <c r="AFO22" s="27"/>
      <c r="AFP22" s="27"/>
      <c r="AFQ22" s="27"/>
      <c r="AFR22" s="27"/>
      <c r="AFS22" s="27"/>
      <c r="AFT22" s="27"/>
      <c r="AFU22" s="27"/>
      <c r="AFV22" s="27"/>
      <c r="AFW22" s="27"/>
      <c r="AFX22" s="27"/>
      <c r="AFY22" s="27"/>
      <c r="AFZ22" s="27"/>
      <c r="AGA22" s="27"/>
      <c r="AGB22" s="27"/>
      <c r="AGC22" s="27"/>
      <c r="AGD22" s="27"/>
      <c r="AGE22" s="27"/>
      <c r="AGF22" s="27"/>
      <c r="AGG22" s="27"/>
      <c r="AGH22" s="27"/>
      <c r="AGI22" s="27"/>
      <c r="AGJ22" s="27"/>
      <c r="AGK22" s="27"/>
      <c r="AGL22" s="27"/>
      <c r="AGM22" s="27"/>
      <c r="AGN22" s="27"/>
      <c r="AGO22" s="27"/>
      <c r="AGP22" s="27"/>
      <c r="AGQ22" s="27"/>
      <c r="AGR22" s="27"/>
      <c r="AGS22" s="27"/>
      <c r="AGT22" s="27"/>
      <c r="AGU22" s="27"/>
      <c r="AGV22" s="27"/>
      <c r="AGW22" s="27"/>
      <c r="AGX22" s="27"/>
      <c r="AGY22" s="27"/>
      <c r="AGZ22" s="27"/>
      <c r="AHA22" s="27"/>
      <c r="AHB22" s="27"/>
      <c r="AHC22" s="27"/>
      <c r="AHD22" s="27"/>
      <c r="AHE22" s="27"/>
      <c r="AHF22" s="27"/>
      <c r="AHG22" s="27"/>
      <c r="AHH22" s="27"/>
      <c r="AHI22" s="27"/>
      <c r="AHJ22" s="27"/>
      <c r="AHK22" s="27"/>
      <c r="AHL22" s="27"/>
      <c r="AHM22" s="27"/>
      <c r="AHN22" s="27"/>
      <c r="AHO22" s="27"/>
      <c r="AHP22" s="27"/>
      <c r="AHQ22" s="27"/>
      <c r="AHR22" s="27"/>
      <c r="AHS22" s="27"/>
      <c r="AHT22" s="27"/>
      <c r="AHU22" s="27"/>
      <c r="AHV22" s="27"/>
      <c r="AHW22" s="27"/>
      <c r="AHX22" s="27"/>
      <c r="AHY22" s="27"/>
      <c r="AHZ22" s="27"/>
      <c r="AIA22" s="27"/>
      <c r="AIB22" s="27"/>
      <c r="AIC22" s="27"/>
      <c r="AID22" s="27"/>
      <c r="AIE22" s="27"/>
      <c r="AIF22" s="27"/>
      <c r="AIG22" s="27"/>
      <c r="AIH22" s="27"/>
      <c r="AII22" s="27"/>
      <c r="AIJ22" s="27"/>
      <c r="AIK22" s="27"/>
      <c r="AIL22" s="27"/>
      <c r="AIM22" s="27"/>
      <c r="AIN22" s="27"/>
      <c r="AIO22" s="27"/>
      <c r="AIP22" s="27"/>
      <c r="AIQ22" s="27"/>
      <c r="AIR22" s="27"/>
      <c r="AIS22" s="27"/>
      <c r="AIT22" s="27"/>
      <c r="AIU22" s="27"/>
      <c r="AIV22" s="27"/>
      <c r="AIW22" s="27"/>
      <c r="AIX22" s="27"/>
      <c r="AIY22" s="27"/>
      <c r="AIZ22" s="27"/>
      <c r="AJA22" s="27"/>
      <c r="AJB22" s="27"/>
      <c r="AJC22" s="27"/>
      <c r="AJD22" s="27"/>
      <c r="AJE22" s="27"/>
      <c r="AJF22" s="27"/>
      <c r="AJG22" s="27"/>
      <c r="AJH22" s="27"/>
      <c r="AJI22" s="27"/>
      <c r="AJJ22" s="27"/>
      <c r="AJK22" s="27"/>
      <c r="AJL22" s="27"/>
      <c r="AJM22" s="27"/>
      <c r="AJN22" s="27"/>
      <c r="AJO22" s="27"/>
      <c r="AJP22" s="27"/>
      <c r="AJQ22" s="27"/>
      <c r="AJR22" s="27"/>
      <c r="AJS22" s="27"/>
      <c r="AJT22" s="27"/>
      <c r="AJU22" s="27"/>
      <c r="AJV22" s="27"/>
      <c r="AJW22" s="27"/>
      <c r="AJX22" s="27"/>
      <c r="AJY22" s="27"/>
      <c r="AJZ22" s="27"/>
      <c r="AKA22" s="27"/>
      <c r="AKB22" s="27"/>
      <c r="AKC22" s="27"/>
      <c r="AKD22" s="27"/>
      <c r="AKE22" s="27"/>
      <c r="AKF22" s="27"/>
      <c r="AKG22" s="27"/>
      <c r="AKH22" s="27"/>
      <c r="AKI22" s="27"/>
      <c r="AKJ22" s="27"/>
      <c r="AKK22" s="27"/>
      <c r="AKL22" s="27"/>
      <c r="AKM22" s="27"/>
      <c r="AKN22" s="27"/>
      <c r="AKO22" s="27"/>
      <c r="AKP22" s="27"/>
      <c r="AKQ22" s="27"/>
      <c r="AKR22" s="27"/>
      <c r="AKS22" s="27"/>
      <c r="AKT22" s="27"/>
      <c r="AKU22" s="27"/>
      <c r="AKV22" s="27"/>
      <c r="AKW22" s="27"/>
      <c r="AKX22" s="27"/>
      <c r="AKY22" s="27"/>
      <c r="AKZ22" s="27"/>
      <c r="ALA22" s="27"/>
      <c r="ALB22" s="27"/>
      <c r="ALC22" s="27"/>
      <c r="ALD22" s="27"/>
      <c r="ALE22" s="27"/>
      <c r="ALF22" s="27"/>
      <c r="ALG22" s="27"/>
      <c r="ALH22" s="27"/>
      <c r="ALI22" s="27"/>
      <c r="ALJ22" s="27"/>
      <c r="ALK22" s="27"/>
      <c r="ALL22" s="27"/>
      <c r="ALM22" s="27"/>
      <c r="ALN22" s="27"/>
      <c r="ALO22" s="27"/>
      <c r="ALP22" s="27"/>
      <c r="ALQ22" s="27"/>
      <c r="ALR22" s="27"/>
      <c r="ALS22" s="27"/>
      <c r="ALT22" s="27"/>
      <c r="ALU22" s="27"/>
      <c r="ALV22" s="27"/>
      <c r="ALW22" s="27"/>
      <c r="ALX22" s="27"/>
      <c r="ALY22" s="27"/>
      <c r="ALZ22" s="27"/>
      <c r="AMA22" s="27"/>
      <c r="AMB22" s="27"/>
      <c r="AMC22" s="27"/>
      <c r="AMD22" s="27"/>
    </row>
    <row r="23" spans="1:1018" ht="18" customHeight="1" x14ac:dyDescent="0.25">
      <c r="A23" s="16"/>
      <c r="C23" s="16"/>
      <c r="D23" s="16"/>
      <c r="F23" s="16"/>
    </row>
    <row r="24" spans="1:1018" ht="18" customHeight="1" x14ac:dyDescent="0.25">
      <c r="A24" s="48" t="s">
        <v>13</v>
      </c>
      <c r="B24" s="48"/>
      <c r="C24" s="48"/>
      <c r="D24" s="48"/>
      <c r="E24" s="48"/>
      <c r="F24" s="48"/>
      <c r="G24" s="48"/>
      <c r="H24" s="48"/>
    </row>
    <row r="25" spans="1:1018" ht="18" customHeight="1" x14ac:dyDescent="0.25">
      <c r="A25" s="19" t="s">
        <v>9</v>
      </c>
      <c r="B25" s="43" t="s">
        <v>10</v>
      </c>
      <c r="C25" s="19" t="s">
        <v>1</v>
      </c>
      <c r="D25" s="19" t="s">
        <v>2</v>
      </c>
      <c r="E25" s="19" t="s">
        <v>3</v>
      </c>
      <c r="F25" s="19" t="s">
        <v>5</v>
      </c>
      <c r="G25" s="19" t="s">
        <v>7</v>
      </c>
      <c r="H25" s="19" t="s">
        <v>11</v>
      </c>
    </row>
    <row r="26" spans="1:1018" ht="18" customHeight="1" x14ac:dyDescent="0.25">
      <c r="A26" s="14">
        <v>1</v>
      </c>
      <c r="B26" s="47">
        <v>201</v>
      </c>
      <c r="C26" s="14">
        <f>IFERROR((VLOOKUP(B26,INSCRITOS!A:B,2,0)),"")</f>
        <v>104184</v>
      </c>
      <c r="D26" s="14" t="str">
        <f>IFERROR((VLOOKUP(B26,INSCRITOS!A:C,3,0)),"")</f>
        <v>INF</v>
      </c>
      <c r="E26" s="20" t="str">
        <f>IFERROR((VLOOKUP(B26,INSCRITOS!A:D,4,0)),"")</f>
        <v>Luis Filipe</v>
      </c>
      <c r="F26" s="14" t="str">
        <f>IFERROR((VLOOKUP(B26,INSCRITOS!A:F,6,0)),"")</f>
        <v>M</v>
      </c>
      <c r="G26" s="20" t="str">
        <f>IFERROR((VLOOKUP(B26,INSCRITOS!A:H,8,0)),"")</f>
        <v>Escola Triatlo Santo António Évora</v>
      </c>
      <c r="H26" s="15">
        <v>100</v>
      </c>
    </row>
    <row r="27" spans="1:1018" ht="18" customHeight="1" x14ac:dyDescent="0.25">
      <c r="A27" s="14">
        <v>2</v>
      </c>
      <c r="B27" s="47">
        <v>510</v>
      </c>
      <c r="C27" s="14">
        <f>IFERROR((VLOOKUP(B27,INSCRITOS!A:B,2,0)),"")</f>
        <v>103550</v>
      </c>
      <c r="D27" s="14" t="str">
        <f>IFERROR((VLOOKUP(B27,INSCRITOS!A:C,3,0)),"")</f>
        <v>INF</v>
      </c>
      <c r="E27" s="20" t="str">
        <f>IFERROR((VLOOKUP(B27,INSCRITOS!A:D,4,0)),"")</f>
        <v>Diogo Gamito</v>
      </c>
      <c r="F27" s="14" t="str">
        <f>IFERROR((VLOOKUP(B27,INSCRITOS!A:F,6,0)),"")</f>
        <v>M</v>
      </c>
      <c r="G27" s="20" t="str">
        <f>IFERROR((VLOOKUP(B27,INSCRITOS!A:H,8,0)),"")</f>
        <v>AMICICLO GRÂNDOLA</v>
      </c>
      <c r="H27" s="15">
        <v>99</v>
      </c>
    </row>
    <row r="28" spans="1:1018" ht="18" customHeight="1" x14ac:dyDescent="0.25">
      <c r="A28" s="14">
        <v>3</v>
      </c>
      <c r="B28" s="47">
        <v>1375</v>
      </c>
      <c r="C28" s="14">
        <f>IFERROR((VLOOKUP(B28,INSCRITOS!A:B,2,0)),"")</f>
        <v>105491</v>
      </c>
      <c r="D28" s="14" t="str">
        <f>IFERROR((VLOOKUP(B28,INSCRITOS!A:C,3,0)),"")</f>
        <v>INF</v>
      </c>
      <c r="E28" s="20" t="str">
        <f>IFERROR((VLOOKUP(B28,INSCRITOS!A:D,4,0)),"")</f>
        <v>José Pedro Mira</v>
      </c>
      <c r="F28" s="14" t="str">
        <f>IFERROR((VLOOKUP(B28,INSCRITOS!A:F,6,0)),"")</f>
        <v>M</v>
      </c>
      <c r="G28" s="20" t="str">
        <f>IFERROR((VLOOKUP(B28,INSCRITOS!A:H,8,0)),"")</f>
        <v>Escola Triatlo Santo António Évora</v>
      </c>
      <c r="H28" s="15">
        <v>98</v>
      </c>
    </row>
    <row r="29" spans="1:1018" ht="18" customHeight="1" x14ac:dyDescent="0.25">
      <c r="A29" s="14">
        <v>4</v>
      </c>
      <c r="B29" s="47">
        <v>681</v>
      </c>
      <c r="C29" s="14">
        <f>IFERROR((VLOOKUP(B29,INSCRITOS!A:B,2,0)),"")</f>
        <v>105151</v>
      </c>
      <c r="D29" s="14" t="str">
        <f>IFERROR((VLOOKUP(B29,INSCRITOS!A:C,3,0)),"")</f>
        <v>INF</v>
      </c>
      <c r="E29" s="20" t="str">
        <f>IFERROR((VLOOKUP(B29,INSCRITOS!A:D,4,0)),"")</f>
        <v>Afonso Machita</v>
      </c>
      <c r="F29" s="14" t="str">
        <f>IFERROR((VLOOKUP(B29,INSCRITOS!A:F,6,0)),"")</f>
        <v>M</v>
      </c>
      <c r="G29" s="20" t="str">
        <f>IFERROR((VLOOKUP(B29,INSCRITOS!A:H,8,0)),"")</f>
        <v>Escola Triatlo Santo António Évora</v>
      </c>
      <c r="H29" s="15">
        <v>97</v>
      </c>
    </row>
    <row r="30" spans="1:1018" ht="18" customHeight="1" x14ac:dyDescent="0.25">
      <c r="A30" s="14">
        <v>5</v>
      </c>
      <c r="B30" s="47">
        <v>5518</v>
      </c>
      <c r="C30" s="14">
        <f>IFERROR((VLOOKUP(B30,INSCRITOS!A:B,2,0)),"")</f>
        <v>0</v>
      </c>
      <c r="D30" s="14" t="str">
        <f>IFERROR((VLOOKUP(B30,INSCRITOS!A:C,3,0)),"")</f>
        <v>INF</v>
      </c>
      <c r="E30" s="20" t="str">
        <f>IFERROR((VLOOKUP(B30,INSCRITOS!A:D,4,0)),"")</f>
        <v>Guilherme Castro</v>
      </c>
      <c r="F30" s="14" t="str">
        <f>IFERROR((VLOOKUP(B30,INSCRITOS!A:F,6,0)),"")</f>
        <v>M</v>
      </c>
      <c r="G30" s="20" t="str">
        <f>IFERROR((VLOOKUP(B30,INSCRITOS!A:H,8,0)),"")</f>
        <v>Não federado</v>
      </c>
      <c r="H30" s="15">
        <v>0</v>
      </c>
    </row>
    <row r="31" spans="1:1018" ht="18" customHeight="1" x14ac:dyDescent="0.25">
      <c r="A31" s="14">
        <v>6</v>
      </c>
      <c r="B31" s="47">
        <v>152</v>
      </c>
      <c r="C31" s="14">
        <f>IFERROR((VLOOKUP(B31,INSCRITOS!A:B,2,0)),"")</f>
        <v>104889</v>
      </c>
      <c r="D31" s="14" t="str">
        <f>IFERROR((VLOOKUP(B31,INSCRITOS!A:C,3,0)),"")</f>
        <v>INF</v>
      </c>
      <c r="E31" s="20" t="str">
        <f>IFERROR((VLOOKUP(B31,INSCRITOS!A:D,4,0)),"")</f>
        <v>Vasco Matias</v>
      </c>
      <c r="F31" s="14" t="str">
        <f>IFERROR((VLOOKUP(B31,INSCRITOS!A:F,6,0)),"")</f>
        <v>M</v>
      </c>
      <c r="G31" s="20" t="str">
        <f>IFERROR((VLOOKUP(B31,INSCRITOS!A:H,8,0)),"")</f>
        <v>Escola Triatlo Santo António Évora</v>
      </c>
      <c r="H31" s="15">
        <v>96</v>
      </c>
    </row>
    <row r="32" spans="1:1018" ht="18" customHeight="1" x14ac:dyDescent="0.25">
      <c r="A32" s="14">
        <v>7</v>
      </c>
      <c r="B32" s="47">
        <v>1154</v>
      </c>
      <c r="C32" s="14">
        <f>IFERROR((VLOOKUP(B32,INSCRITOS!A:B,2,0)),"")</f>
        <v>105989</v>
      </c>
      <c r="D32" s="14" t="str">
        <f>IFERROR((VLOOKUP(B32,INSCRITOS!A:C,3,0)),"")</f>
        <v>INF</v>
      </c>
      <c r="E32" s="20" t="str">
        <f>IFERROR((VLOOKUP(B32,INSCRITOS!A:D,4,0)),"")</f>
        <v>Simão Varela</v>
      </c>
      <c r="F32" s="14" t="str">
        <f>IFERROR((VLOOKUP(B32,INSCRITOS!A:F,6,0)),"")</f>
        <v>M</v>
      </c>
      <c r="G32" s="20" t="str">
        <f>IFERROR((VLOOKUP(B32,INSCRITOS!A:H,8,0)),"")</f>
        <v>Escola Triatlo Santo António Évora</v>
      </c>
      <c r="H32" s="15">
        <v>95</v>
      </c>
    </row>
    <row r="33" spans="1:1018" ht="18" customHeight="1" x14ac:dyDescent="0.25">
      <c r="A33" s="14">
        <v>8</v>
      </c>
      <c r="B33" s="47">
        <v>1227</v>
      </c>
      <c r="C33" s="14">
        <f>IFERROR((VLOOKUP(B33,INSCRITOS!A:B,2,0)),"")</f>
        <v>106102</v>
      </c>
      <c r="D33" s="14" t="str">
        <f>IFERROR((VLOOKUP(B33,INSCRITOS!A:C,3,0)),"")</f>
        <v>INF</v>
      </c>
      <c r="E33" s="20" t="str">
        <f>IFERROR((VLOOKUP(B33,INSCRITOS!A:D,4,0)),"")</f>
        <v>Gonçalo Ventura</v>
      </c>
      <c r="F33" s="14" t="str">
        <f>IFERROR((VLOOKUP(B33,INSCRITOS!A:F,6,0)),"")</f>
        <v>M</v>
      </c>
      <c r="G33" s="20" t="str">
        <f>IFERROR((VLOOKUP(B33,INSCRITOS!A:H,8,0)),"")</f>
        <v>AMICICLO GRÂNDOLA</v>
      </c>
      <c r="H33" s="15">
        <v>94</v>
      </c>
    </row>
    <row r="34" spans="1:1018" ht="18" customHeight="1" x14ac:dyDescent="0.25">
      <c r="A34" s="14">
        <v>9</v>
      </c>
      <c r="B34" s="47">
        <v>5526</v>
      </c>
      <c r="C34" s="14">
        <f>IFERROR((VLOOKUP(B34,INSCRITOS!A:B,2,0)),"")</f>
        <v>0</v>
      </c>
      <c r="D34" s="14" t="str">
        <f>IFERROR((VLOOKUP(B34,INSCRITOS!A:C,3,0)),"")</f>
        <v>INF</v>
      </c>
      <c r="E34" s="20" t="str">
        <f>IFERROR((VLOOKUP(B34,INSCRITOS!A:D,4,0)),"")</f>
        <v>Duarte Moreira Gonçalves</v>
      </c>
      <c r="F34" s="14" t="str">
        <f>IFERROR((VLOOKUP(B34,INSCRITOS!A:F,6,0)),"")</f>
        <v>M</v>
      </c>
      <c r="G34" s="20" t="str">
        <f>IFERROR((VLOOKUP(B34,INSCRITOS!A:H,8,0)),"")</f>
        <v>Não federado</v>
      </c>
      <c r="H34" s="15">
        <v>0</v>
      </c>
    </row>
    <row r="35" spans="1:1018" ht="18" customHeight="1" x14ac:dyDescent="0.25">
      <c r="A35" s="14">
        <v>10</v>
      </c>
      <c r="B35" s="47">
        <v>167</v>
      </c>
      <c r="C35" s="14">
        <f>IFERROR((VLOOKUP(B35,INSCRITOS!A:B,2,0)),"")</f>
        <v>103871</v>
      </c>
      <c r="D35" s="14" t="str">
        <f>IFERROR((VLOOKUP(B35,INSCRITOS!A:C,3,0)),"")</f>
        <v>INF</v>
      </c>
      <c r="E35" s="20" t="str">
        <f>IFERROR((VLOOKUP(B35,INSCRITOS!A:D,4,0)),"")</f>
        <v>Martim Guedes Maquinista</v>
      </c>
      <c r="F35" s="14" t="str">
        <f>IFERROR((VLOOKUP(B35,INSCRITOS!A:F,6,0)),"")</f>
        <v>M</v>
      </c>
      <c r="G35" s="20" t="str">
        <f>IFERROR((VLOOKUP(B35,INSCRITOS!A:H,8,0)),"")</f>
        <v>REPSOL TRIATLO</v>
      </c>
      <c r="H35" s="15">
        <v>93</v>
      </c>
    </row>
    <row r="36" spans="1:1018" ht="18" customHeight="1" x14ac:dyDescent="0.25">
      <c r="A36" s="16"/>
      <c r="C36" s="16"/>
      <c r="D36" s="16"/>
      <c r="F36" s="16"/>
      <c r="H36" s="24"/>
    </row>
    <row r="37" spans="1:1018" ht="18" customHeight="1" x14ac:dyDescent="0.25">
      <c r="A37" s="16"/>
      <c r="C37" s="16"/>
      <c r="D37" s="16"/>
      <c r="F37" s="16"/>
      <c r="H37" s="24"/>
    </row>
    <row r="38" spans="1:1018" ht="18" customHeight="1" x14ac:dyDescent="0.25">
      <c r="A38" s="48" t="s">
        <v>14</v>
      </c>
      <c r="B38" s="48"/>
      <c r="C38" s="48"/>
      <c r="D38" s="48"/>
      <c r="E38" s="48"/>
      <c r="F38" s="48"/>
      <c r="G38" s="48"/>
      <c r="H38" s="48"/>
    </row>
    <row r="39" spans="1:1018" ht="18" customHeight="1" x14ac:dyDescent="0.25">
      <c r="A39" s="19" t="s">
        <v>9</v>
      </c>
      <c r="B39" s="43" t="s">
        <v>10</v>
      </c>
      <c r="C39" s="19" t="s">
        <v>1</v>
      </c>
      <c r="D39" s="19" t="s">
        <v>2</v>
      </c>
      <c r="E39" s="19" t="s">
        <v>3</v>
      </c>
      <c r="F39" s="19" t="s">
        <v>5</v>
      </c>
      <c r="G39" s="19" t="s">
        <v>7</v>
      </c>
      <c r="H39" s="19" t="s">
        <v>11</v>
      </c>
    </row>
    <row r="40" spans="1:1018" ht="18" customHeight="1" x14ac:dyDescent="0.25">
      <c r="A40" s="14">
        <v>1</v>
      </c>
      <c r="B40" s="50">
        <v>1361</v>
      </c>
      <c r="C40" s="14">
        <f>IFERROR((VLOOKUP(B40,INSCRITOS!A:B,2,0)),"")</f>
        <v>105469</v>
      </c>
      <c r="D40" s="14" t="str">
        <f>IFERROR((VLOOKUP(B40,INSCRITOS!A:C,3,0)),"")</f>
        <v>INF</v>
      </c>
      <c r="E40" s="20" t="str">
        <f>IFERROR((VLOOKUP(B40,INSCRITOS!A:D,4,0)),"")</f>
        <v>Nicole Serrão do Rosário</v>
      </c>
      <c r="F40" s="14" t="str">
        <f>IFERROR((VLOOKUP(B40,INSCRITOS!A:F,6,0)),"")</f>
        <v>F</v>
      </c>
      <c r="G40" s="20" t="str">
        <f>IFERROR((VLOOKUP(B40,INSCRITOS!A:H,8,0)),"")</f>
        <v>REPSOL TRIATLO</v>
      </c>
      <c r="H40" s="15">
        <v>100</v>
      </c>
    </row>
    <row r="41" spans="1:1018" ht="18" customHeight="1" x14ac:dyDescent="0.25">
      <c r="A41" s="14">
        <v>2</v>
      </c>
      <c r="B41" s="11">
        <v>5514</v>
      </c>
      <c r="C41" s="14">
        <f>IFERROR((VLOOKUP(B41,INSCRITOS!A:B,2,0)),"")</f>
        <v>104125</v>
      </c>
      <c r="D41" s="14" t="str">
        <f>IFERROR((VLOOKUP(B41,INSCRITOS!A:C,3,0)),"")</f>
        <v>INF</v>
      </c>
      <c r="E41" s="20" t="str">
        <f>IFERROR((VLOOKUP(B41,INSCRITOS!A:D,4,0)),"")</f>
        <v>Laura Sofia Gonçalves Ribeiro</v>
      </c>
      <c r="F41" s="14" t="str">
        <f>IFERROR((VLOOKUP(B41,INSCRITOS!A:F,6,0)),"")</f>
        <v>F</v>
      </c>
      <c r="G41" s="20" t="str">
        <f>IFERROR((VLOOKUP(B41,INSCRITOS!A:H,8,0)),"")</f>
        <v>Lusitano - Setúbal</v>
      </c>
      <c r="H41" s="15">
        <v>99</v>
      </c>
    </row>
    <row r="42" spans="1:1018" s="32" customFormat="1" ht="18" customHeight="1" x14ac:dyDescent="0.25">
      <c r="A42" s="26"/>
      <c r="B42" s="45"/>
      <c r="C42" s="26"/>
      <c r="D42" s="26"/>
      <c r="E42" s="27"/>
      <c r="F42" s="26"/>
      <c r="G42" s="27"/>
      <c r="H42" s="26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  <c r="IW42" s="27"/>
      <c r="IX42" s="27"/>
      <c r="IY42" s="27"/>
      <c r="IZ42" s="27"/>
      <c r="JA42" s="27"/>
      <c r="JB42" s="27"/>
      <c r="JC42" s="27"/>
      <c r="JD42" s="27"/>
      <c r="JE42" s="27"/>
      <c r="JF42" s="27"/>
      <c r="JG42" s="27"/>
      <c r="JH42" s="27"/>
      <c r="JI42" s="27"/>
      <c r="JJ42" s="27"/>
      <c r="JK42" s="27"/>
      <c r="JL42" s="27"/>
      <c r="JM42" s="27"/>
      <c r="JN42" s="27"/>
      <c r="JO42" s="27"/>
      <c r="JP42" s="27"/>
      <c r="JQ42" s="27"/>
      <c r="JR42" s="27"/>
      <c r="JS42" s="27"/>
      <c r="JT42" s="27"/>
      <c r="JU42" s="27"/>
      <c r="JV42" s="27"/>
      <c r="JW42" s="27"/>
      <c r="JX42" s="27"/>
      <c r="JY42" s="27"/>
      <c r="JZ42" s="27"/>
      <c r="KA42" s="27"/>
      <c r="KB42" s="27"/>
      <c r="KC42" s="27"/>
      <c r="KD42" s="27"/>
      <c r="KE42" s="27"/>
      <c r="KF42" s="27"/>
      <c r="KG42" s="27"/>
      <c r="KH42" s="27"/>
      <c r="KI42" s="27"/>
      <c r="KJ42" s="27"/>
      <c r="KK42" s="27"/>
      <c r="KL42" s="27"/>
      <c r="KM42" s="27"/>
      <c r="KN42" s="27"/>
      <c r="KO42" s="27"/>
      <c r="KP42" s="27"/>
      <c r="KQ42" s="27"/>
      <c r="KR42" s="27"/>
      <c r="KS42" s="27"/>
      <c r="KT42" s="27"/>
      <c r="KU42" s="27"/>
      <c r="KV42" s="27"/>
      <c r="KW42" s="27"/>
      <c r="KX42" s="27"/>
      <c r="KY42" s="27"/>
      <c r="KZ42" s="27"/>
      <c r="LA42" s="27"/>
      <c r="LB42" s="27"/>
      <c r="LC42" s="27"/>
      <c r="LD42" s="27"/>
      <c r="LE42" s="27"/>
      <c r="LF42" s="27"/>
      <c r="LG42" s="27"/>
      <c r="LH42" s="27"/>
      <c r="LI42" s="27"/>
      <c r="LJ42" s="27"/>
      <c r="LK42" s="27"/>
      <c r="LL42" s="27"/>
      <c r="LM42" s="27"/>
      <c r="LN42" s="27"/>
      <c r="LO42" s="27"/>
      <c r="LP42" s="27"/>
      <c r="LQ42" s="27"/>
      <c r="LR42" s="27"/>
      <c r="LS42" s="27"/>
      <c r="LT42" s="27"/>
      <c r="LU42" s="27"/>
      <c r="LV42" s="27"/>
      <c r="LW42" s="27"/>
      <c r="LX42" s="27"/>
      <c r="LY42" s="27"/>
      <c r="LZ42" s="27"/>
      <c r="MA42" s="27"/>
      <c r="MB42" s="27"/>
      <c r="MC42" s="27"/>
      <c r="MD42" s="27"/>
      <c r="ME42" s="27"/>
      <c r="MF42" s="27"/>
      <c r="MG42" s="27"/>
      <c r="MH42" s="27"/>
      <c r="MI42" s="27"/>
      <c r="MJ42" s="27"/>
      <c r="MK42" s="27"/>
      <c r="ML42" s="27"/>
      <c r="MM42" s="27"/>
      <c r="MN42" s="27"/>
      <c r="MO42" s="27"/>
      <c r="MP42" s="27"/>
      <c r="MQ42" s="27"/>
      <c r="MR42" s="27"/>
      <c r="MS42" s="27"/>
      <c r="MT42" s="27"/>
      <c r="MU42" s="27"/>
      <c r="MV42" s="27"/>
      <c r="MW42" s="27"/>
      <c r="MX42" s="27"/>
      <c r="MY42" s="27"/>
      <c r="MZ42" s="27"/>
      <c r="NA42" s="27"/>
      <c r="NB42" s="27"/>
      <c r="NC42" s="27"/>
      <c r="ND42" s="27"/>
      <c r="NE42" s="27"/>
      <c r="NF42" s="27"/>
      <c r="NG42" s="27"/>
      <c r="NH42" s="27"/>
      <c r="NI42" s="27"/>
      <c r="NJ42" s="27"/>
      <c r="NK42" s="27"/>
      <c r="NL42" s="27"/>
      <c r="NM42" s="27"/>
      <c r="NN42" s="27"/>
      <c r="NO42" s="27"/>
      <c r="NP42" s="27"/>
      <c r="NQ42" s="27"/>
      <c r="NR42" s="27"/>
      <c r="NS42" s="27"/>
      <c r="NT42" s="27"/>
      <c r="NU42" s="27"/>
      <c r="NV42" s="27"/>
      <c r="NW42" s="27"/>
      <c r="NX42" s="27"/>
      <c r="NY42" s="27"/>
      <c r="NZ42" s="27"/>
      <c r="OA42" s="27"/>
      <c r="OB42" s="27"/>
      <c r="OC42" s="27"/>
      <c r="OD42" s="27"/>
      <c r="OE42" s="27"/>
      <c r="OF42" s="27"/>
      <c r="OG42" s="27"/>
      <c r="OH42" s="27"/>
      <c r="OI42" s="27"/>
      <c r="OJ42" s="27"/>
      <c r="OK42" s="27"/>
      <c r="OL42" s="27"/>
      <c r="OM42" s="27"/>
      <c r="ON42" s="27"/>
      <c r="OO42" s="27"/>
      <c r="OP42" s="27"/>
      <c r="OQ42" s="27"/>
      <c r="OR42" s="27"/>
      <c r="OS42" s="27"/>
      <c r="OT42" s="27"/>
      <c r="OU42" s="27"/>
      <c r="OV42" s="27"/>
      <c r="OW42" s="27"/>
      <c r="OX42" s="27"/>
      <c r="OY42" s="27"/>
      <c r="OZ42" s="27"/>
      <c r="PA42" s="27"/>
      <c r="PB42" s="27"/>
      <c r="PC42" s="27"/>
      <c r="PD42" s="27"/>
      <c r="PE42" s="27"/>
      <c r="PF42" s="27"/>
      <c r="PG42" s="27"/>
      <c r="PH42" s="27"/>
      <c r="PI42" s="27"/>
      <c r="PJ42" s="27"/>
      <c r="PK42" s="27"/>
      <c r="PL42" s="27"/>
      <c r="PM42" s="27"/>
      <c r="PN42" s="27"/>
      <c r="PO42" s="27"/>
      <c r="PP42" s="27"/>
      <c r="PQ42" s="27"/>
      <c r="PR42" s="27"/>
      <c r="PS42" s="27"/>
      <c r="PT42" s="27"/>
      <c r="PU42" s="27"/>
      <c r="PV42" s="27"/>
      <c r="PW42" s="27"/>
      <c r="PX42" s="27"/>
      <c r="PY42" s="27"/>
      <c r="PZ42" s="27"/>
      <c r="QA42" s="27"/>
      <c r="QB42" s="27"/>
      <c r="QC42" s="27"/>
      <c r="QD42" s="27"/>
      <c r="QE42" s="27"/>
      <c r="QF42" s="27"/>
      <c r="QG42" s="27"/>
      <c r="QH42" s="27"/>
      <c r="QI42" s="27"/>
      <c r="QJ42" s="27"/>
      <c r="QK42" s="27"/>
      <c r="QL42" s="27"/>
      <c r="QM42" s="27"/>
      <c r="QN42" s="27"/>
      <c r="QO42" s="27"/>
      <c r="QP42" s="27"/>
      <c r="QQ42" s="27"/>
      <c r="QR42" s="27"/>
      <c r="QS42" s="27"/>
      <c r="QT42" s="27"/>
      <c r="QU42" s="27"/>
      <c r="QV42" s="27"/>
      <c r="QW42" s="27"/>
      <c r="QX42" s="27"/>
      <c r="QY42" s="27"/>
      <c r="QZ42" s="27"/>
      <c r="RA42" s="27"/>
      <c r="RB42" s="27"/>
      <c r="RC42" s="27"/>
      <c r="RD42" s="27"/>
      <c r="RE42" s="27"/>
      <c r="RF42" s="27"/>
      <c r="RG42" s="27"/>
      <c r="RH42" s="27"/>
      <c r="RI42" s="27"/>
      <c r="RJ42" s="27"/>
      <c r="RK42" s="27"/>
      <c r="RL42" s="27"/>
      <c r="RM42" s="27"/>
      <c r="RN42" s="27"/>
      <c r="RO42" s="27"/>
      <c r="RP42" s="27"/>
      <c r="RQ42" s="27"/>
      <c r="RR42" s="27"/>
      <c r="RS42" s="27"/>
      <c r="RT42" s="27"/>
      <c r="RU42" s="27"/>
      <c r="RV42" s="27"/>
      <c r="RW42" s="27"/>
      <c r="RX42" s="27"/>
      <c r="RY42" s="27"/>
      <c r="RZ42" s="27"/>
      <c r="SA42" s="27"/>
      <c r="SB42" s="27"/>
      <c r="SC42" s="27"/>
      <c r="SD42" s="27"/>
      <c r="SE42" s="27"/>
      <c r="SF42" s="27"/>
      <c r="SG42" s="27"/>
      <c r="SH42" s="27"/>
      <c r="SI42" s="27"/>
      <c r="SJ42" s="27"/>
      <c r="SK42" s="27"/>
      <c r="SL42" s="27"/>
      <c r="SM42" s="27"/>
      <c r="SN42" s="27"/>
      <c r="SO42" s="27"/>
      <c r="SP42" s="27"/>
      <c r="SQ42" s="27"/>
      <c r="SR42" s="27"/>
      <c r="SS42" s="27"/>
      <c r="ST42" s="27"/>
      <c r="SU42" s="27"/>
      <c r="SV42" s="27"/>
      <c r="SW42" s="27"/>
      <c r="SX42" s="27"/>
      <c r="SY42" s="27"/>
      <c r="SZ42" s="27"/>
      <c r="TA42" s="27"/>
      <c r="TB42" s="27"/>
      <c r="TC42" s="27"/>
      <c r="TD42" s="27"/>
      <c r="TE42" s="27"/>
      <c r="TF42" s="27"/>
      <c r="TG42" s="27"/>
      <c r="TH42" s="27"/>
      <c r="TI42" s="27"/>
      <c r="TJ42" s="27"/>
      <c r="TK42" s="27"/>
      <c r="TL42" s="27"/>
      <c r="TM42" s="27"/>
      <c r="TN42" s="27"/>
      <c r="TO42" s="27"/>
      <c r="TP42" s="27"/>
      <c r="TQ42" s="27"/>
      <c r="TR42" s="27"/>
      <c r="TS42" s="27"/>
      <c r="TT42" s="27"/>
      <c r="TU42" s="27"/>
      <c r="TV42" s="27"/>
      <c r="TW42" s="27"/>
      <c r="TX42" s="27"/>
      <c r="TY42" s="27"/>
      <c r="TZ42" s="27"/>
      <c r="UA42" s="27"/>
      <c r="UB42" s="27"/>
      <c r="UC42" s="27"/>
      <c r="UD42" s="27"/>
      <c r="UE42" s="27"/>
      <c r="UF42" s="27"/>
      <c r="UG42" s="27"/>
      <c r="UH42" s="27"/>
      <c r="UI42" s="27"/>
      <c r="UJ42" s="27"/>
      <c r="UK42" s="27"/>
      <c r="UL42" s="27"/>
      <c r="UM42" s="27"/>
      <c r="UN42" s="27"/>
      <c r="UO42" s="27"/>
      <c r="UP42" s="27"/>
      <c r="UQ42" s="27"/>
      <c r="UR42" s="27"/>
      <c r="US42" s="27"/>
      <c r="UT42" s="27"/>
      <c r="UU42" s="27"/>
      <c r="UV42" s="27"/>
      <c r="UW42" s="27"/>
      <c r="UX42" s="27"/>
      <c r="UY42" s="27"/>
      <c r="UZ42" s="27"/>
      <c r="VA42" s="27"/>
      <c r="VB42" s="27"/>
      <c r="VC42" s="27"/>
      <c r="VD42" s="27"/>
      <c r="VE42" s="27"/>
      <c r="VF42" s="27"/>
      <c r="VG42" s="27"/>
      <c r="VH42" s="27"/>
      <c r="VI42" s="27"/>
      <c r="VJ42" s="27"/>
      <c r="VK42" s="27"/>
      <c r="VL42" s="27"/>
      <c r="VM42" s="27"/>
      <c r="VN42" s="27"/>
      <c r="VO42" s="27"/>
      <c r="VP42" s="27"/>
      <c r="VQ42" s="27"/>
      <c r="VR42" s="27"/>
      <c r="VS42" s="27"/>
      <c r="VT42" s="27"/>
      <c r="VU42" s="27"/>
      <c r="VV42" s="27"/>
      <c r="VW42" s="27"/>
      <c r="VX42" s="27"/>
      <c r="VY42" s="27"/>
      <c r="VZ42" s="27"/>
      <c r="WA42" s="27"/>
      <c r="WB42" s="27"/>
      <c r="WC42" s="27"/>
      <c r="WD42" s="27"/>
      <c r="WE42" s="27"/>
      <c r="WF42" s="27"/>
      <c r="WG42" s="27"/>
      <c r="WH42" s="27"/>
      <c r="WI42" s="27"/>
      <c r="WJ42" s="27"/>
      <c r="WK42" s="27"/>
      <c r="WL42" s="27"/>
      <c r="WM42" s="27"/>
      <c r="WN42" s="27"/>
      <c r="WO42" s="27"/>
      <c r="WP42" s="27"/>
      <c r="WQ42" s="27"/>
      <c r="WR42" s="27"/>
      <c r="WS42" s="27"/>
      <c r="WT42" s="27"/>
      <c r="WU42" s="27"/>
      <c r="WV42" s="27"/>
      <c r="WW42" s="27"/>
      <c r="WX42" s="27"/>
      <c r="WY42" s="27"/>
      <c r="WZ42" s="27"/>
      <c r="XA42" s="27"/>
      <c r="XB42" s="27"/>
      <c r="XC42" s="27"/>
      <c r="XD42" s="27"/>
      <c r="XE42" s="27"/>
      <c r="XF42" s="27"/>
      <c r="XG42" s="27"/>
      <c r="XH42" s="27"/>
      <c r="XI42" s="27"/>
      <c r="XJ42" s="27"/>
      <c r="XK42" s="27"/>
      <c r="XL42" s="27"/>
      <c r="XM42" s="27"/>
      <c r="XN42" s="27"/>
      <c r="XO42" s="27"/>
      <c r="XP42" s="27"/>
      <c r="XQ42" s="27"/>
      <c r="XR42" s="27"/>
      <c r="XS42" s="27"/>
      <c r="XT42" s="27"/>
      <c r="XU42" s="27"/>
      <c r="XV42" s="27"/>
      <c r="XW42" s="27"/>
      <c r="XX42" s="27"/>
      <c r="XY42" s="27"/>
      <c r="XZ42" s="27"/>
      <c r="YA42" s="27"/>
      <c r="YB42" s="27"/>
      <c r="YC42" s="27"/>
      <c r="YD42" s="27"/>
      <c r="YE42" s="27"/>
      <c r="YF42" s="27"/>
      <c r="YG42" s="27"/>
      <c r="YH42" s="27"/>
      <c r="YI42" s="27"/>
      <c r="YJ42" s="27"/>
      <c r="YK42" s="27"/>
      <c r="YL42" s="27"/>
      <c r="YM42" s="27"/>
      <c r="YN42" s="27"/>
      <c r="YO42" s="27"/>
      <c r="YP42" s="27"/>
      <c r="YQ42" s="27"/>
      <c r="YR42" s="27"/>
      <c r="YS42" s="27"/>
      <c r="YT42" s="27"/>
      <c r="YU42" s="27"/>
      <c r="YV42" s="27"/>
      <c r="YW42" s="27"/>
      <c r="YX42" s="27"/>
      <c r="YY42" s="27"/>
      <c r="YZ42" s="27"/>
      <c r="ZA42" s="27"/>
      <c r="ZB42" s="27"/>
      <c r="ZC42" s="27"/>
      <c r="ZD42" s="27"/>
      <c r="ZE42" s="27"/>
      <c r="ZF42" s="27"/>
      <c r="ZG42" s="27"/>
      <c r="ZH42" s="27"/>
      <c r="ZI42" s="27"/>
      <c r="ZJ42" s="27"/>
      <c r="ZK42" s="27"/>
      <c r="ZL42" s="27"/>
      <c r="ZM42" s="27"/>
      <c r="ZN42" s="27"/>
      <c r="ZO42" s="27"/>
      <c r="ZP42" s="27"/>
      <c r="ZQ42" s="27"/>
      <c r="ZR42" s="27"/>
      <c r="ZS42" s="27"/>
      <c r="ZT42" s="27"/>
      <c r="ZU42" s="27"/>
      <c r="ZV42" s="27"/>
      <c r="ZW42" s="27"/>
      <c r="ZX42" s="27"/>
      <c r="ZY42" s="27"/>
      <c r="ZZ42" s="27"/>
      <c r="AAA42" s="27"/>
      <c r="AAB42" s="27"/>
      <c r="AAC42" s="27"/>
      <c r="AAD42" s="27"/>
      <c r="AAE42" s="27"/>
      <c r="AAF42" s="27"/>
      <c r="AAG42" s="27"/>
      <c r="AAH42" s="27"/>
      <c r="AAI42" s="27"/>
      <c r="AAJ42" s="27"/>
      <c r="AAK42" s="27"/>
      <c r="AAL42" s="27"/>
      <c r="AAM42" s="27"/>
      <c r="AAN42" s="27"/>
      <c r="AAO42" s="27"/>
      <c r="AAP42" s="27"/>
      <c r="AAQ42" s="27"/>
      <c r="AAR42" s="27"/>
      <c r="AAS42" s="27"/>
      <c r="AAT42" s="27"/>
      <c r="AAU42" s="27"/>
      <c r="AAV42" s="27"/>
      <c r="AAW42" s="27"/>
      <c r="AAX42" s="27"/>
      <c r="AAY42" s="27"/>
      <c r="AAZ42" s="27"/>
      <c r="ABA42" s="27"/>
      <c r="ABB42" s="27"/>
      <c r="ABC42" s="27"/>
      <c r="ABD42" s="27"/>
      <c r="ABE42" s="27"/>
      <c r="ABF42" s="27"/>
      <c r="ABG42" s="27"/>
      <c r="ABH42" s="27"/>
      <c r="ABI42" s="27"/>
      <c r="ABJ42" s="27"/>
      <c r="ABK42" s="27"/>
      <c r="ABL42" s="27"/>
      <c r="ABM42" s="27"/>
      <c r="ABN42" s="27"/>
      <c r="ABO42" s="27"/>
      <c r="ABP42" s="27"/>
      <c r="ABQ42" s="27"/>
      <c r="ABR42" s="27"/>
      <c r="ABS42" s="27"/>
      <c r="ABT42" s="27"/>
      <c r="ABU42" s="27"/>
      <c r="ABV42" s="27"/>
      <c r="ABW42" s="27"/>
      <c r="ABX42" s="27"/>
      <c r="ABY42" s="27"/>
      <c r="ABZ42" s="27"/>
      <c r="ACA42" s="27"/>
      <c r="ACB42" s="27"/>
      <c r="ACC42" s="27"/>
      <c r="ACD42" s="27"/>
      <c r="ACE42" s="27"/>
      <c r="ACF42" s="27"/>
      <c r="ACG42" s="27"/>
      <c r="ACH42" s="27"/>
      <c r="ACI42" s="27"/>
      <c r="ACJ42" s="27"/>
      <c r="ACK42" s="27"/>
      <c r="ACL42" s="27"/>
      <c r="ACM42" s="27"/>
      <c r="ACN42" s="27"/>
      <c r="ACO42" s="27"/>
      <c r="ACP42" s="27"/>
      <c r="ACQ42" s="27"/>
      <c r="ACR42" s="27"/>
      <c r="ACS42" s="27"/>
      <c r="ACT42" s="27"/>
      <c r="ACU42" s="27"/>
      <c r="ACV42" s="27"/>
      <c r="ACW42" s="27"/>
      <c r="ACX42" s="27"/>
      <c r="ACY42" s="27"/>
      <c r="ACZ42" s="27"/>
      <c r="ADA42" s="27"/>
      <c r="ADB42" s="27"/>
      <c r="ADC42" s="27"/>
      <c r="ADD42" s="27"/>
      <c r="ADE42" s="27"/>
      <c r="ADF42" s="27"/>
      <c r="ADG42" s="27"/>
      <c r="ADH42" s="27"/>
      <c r="ADI42" s="27"/>
      <c r="ADJ42" s="27"/>
      <c r="ADK42" s="27"/>
      <c r="ADL42" s="27"/>
      <c r="ADM42" s="27"/>
      <c r="ADN42" s="27"/>
      <c r="ADO42" s="27"/>
      <c r="ADP42" s="27"/>
      <c r="ADQ42" s="27"/>
      <c r="ADR42" s="27"/>
      <c r="ADS42" s="27"/>
      <c r="ADT42" s="27"/>
      <c r="ADU42" s="27"/>
      <c r="ADV42" s="27"/>
      <c r="ADW42" s="27"/>
      <c r="ADX42" s="27"/>
      <c r="ADY42" s="27"/>
      <c r="ADZ42" s="27"/>
      <c r="AEA42" s="27"/>
      <c r="AEB42" s="27"/>
      <c r="AEC42" s="27"/>
      <c r="AED42" s="27"/>
      <c r="AEE42" s="27"/>
      <c r="AEF42" s="27"/>
      <c r="AEG42" s="27"/>
      <c r="AEH42" s="27"/>
      <c r="AEI42" s="27"/>
      <c r="AEJ42" s="27"/>
      <c r="AEK42" s="27"/>
      <c r="AEL42" s="27"/>
      <c r="AEM42" s="27"/>
      <c r="AEN42" s="27"/>
      <c r="AEO42" s="27"/>
      <c r="AEP42" s="27"/>
      <c r="AEQ42" s="27"/>
      <c r="AER42" s="27"/>
      <c r="AES42" s="27"/>
      <c r="AET42" s="27"/>
      <c r="AEU42" s="27"/>
      <c r="AEV42" s="27"/>
      <c r="AEW42" s="27"/>
      <c r="AEX42" s="27"/>
      <c r="AEY42" s="27"/>
      <c r="AEZ42" s="27"/>
      <c r="AFA42" s="27"/>
      <c r="AFB42" s="27"/>
      <c r="AFC42" s="27"/>
      <c r="AFD42" s="27"/>
      <c r="AFE42" s="27"/>
      <c r="AFF42" s="27"/>
      <c r="AFG42" s="27"/>
      <c r="AFH42" s="27"/>
      <c r="AFI42" s="27"/>
      <c r="AFJ42" s="27"/>
      <c r="AFK42" s="27"/>
      <c r="AFL42" s="27"/>
      <c r="AFM42" s="27"/>
      <c r="AFN42" s="27"/>
      <c r="AFO42" s="27"/>
      <c r="AFP42" s="27"/>
      <c r="AFQ42" s="27"/>
      <c r="AFR42" s="27"/>
      <c r="AFS42" s="27"/>
      <c r="AFT42" s="27"/>
      <c r="AFU42" s="27"/>
      <c r="AFV42" s="27"/>
      <c r="AFW42" s="27"/>
      <c r="AFX42" s="27"/>
      <c r="AFY42" s="27"/>
      <c r="AFZ42" s="27"/>
      <c r="AGA42" s="27"/>
      <c r="AGB42" s="27"/>
      <c r="AGC42" s="27"/>
      <c r="AGD42" s="27"/>
      <c r="AGE42" s="27"/>
      <c r="AGF42" s="27"/>
      <c r="AGG42" s="27"/>
      <c r="AGH42" s="27"/>
      <c r="AGI42" s="27"/>
      <c r="AGJ42" s="27"/>
      <c r="AGK42" s="27"/>
      <c r="AGL42" s="27"/>
      <c r="AGM42" s="27"/>
      <c r="AGN42" s="27"/>
      <c r="AGO42" s="27"/>
      <c r="AGP42" s="27"/>
      <c r="AGQ42" s="27"/>
      <c r="AGR42" s="27"/>
      <c r="AGS42" s="27"/>
      <c r="AGT42" s="27"/>
      <c r="AGU42" s="27"/>
      <c r="AGV42" s="27"/>
      <c r="AGW42" s="27"/>
      <c r="AGX42" s="27"/>
      <c r="AGY42" s="27"/>
      <c r="AGZ42" s="27"/>
      <c r="AHA42" s="27"/>
      <c r="AHB42" s="27"/>
      <c r="AHC42" s="27"/>
      <c r="AHD42" s="27"/>
      <c r="AHE42" s="27"/>
      <c r="AHF42" s="27"/>
      <c r="AHG42" s="27"/>
      <c r="AHH42" s="27"/>
      <c r="AHI42" s="27"/>
      <c r="AHJ42" s="27"/>
      <c r="AHK42" s="27"/>
      <c r="AHL42" s="27"/>
      <c r="AHM42" s="27"/>
      <c r="AHN42" s="27"/>
      <c r="AHO42" s="27"/>
      <c r="AHP42" s="27"/>
      <c r="AHQ42" s="27"/>
      <c r="AHR42" s="27"/>
      <c r="AHS42" s="27"/>
      <c r="AHT42" s="27"/>
      <c r="AHU42" s="27"/>
      <c r="AHV42" s="27"/>
      <c r="AHW42" s="27"/>
      <c r="AHX42" s="27"/>
      <c r="AHY42" s="27"/>
      <c r="AHZ42" s="27"/>
      <c r="AIA42" s="27"/>
      <c r="AIB42" s="27"/>
      <c r="AIC42" s="27"/>
      <c r="AID42" s="27"/>
      <c r="AIE42" s="27"/>
      <c r="AIF42" s="27"/>
      <c r="AIG42" s="27"/>
      <c r="AIH42" s="27"/>
      <c r="AII42" s="27"/>
      <c r="AIJ42" s="27"/>
      <c r="AIK42" s="27"/>
      <c r="AIL42" s="27"/>
      <c r="AIM42" s="27"/>
      <c r="AIN42" s="27"/>
      <c r="AIO42" s="27"/>
      <c r="AIP42" s="27"/>
      <c r="AIQ42" s="27"/>
      <c r="AIR42" s="27"/>
      <c r="AIS42" s="27"/>
      <c r="AIT42" s="27"/>
      <c r="AIU42" s="27"/>
      <c r="AIV42" s="27"/>
      <c r="AIW42" s="27"/>
      <c r="AIX42" s="27"/>
      <c r="AIY42" s="27"/>
      <c r="AIZ42" s="27"/>
      <c r="AJA42" s="27"/>
      <c r="AJB42" s="27"/>
      <c r="AJC42" s="27"/>
      <c r="AJD42" s="27"/>
      <c r="AJE42" s="27"/>
      <c r="AJF42" s="27"/>
      <c r="AJG42" s="27"/>
      <c r="AJH42" s="27"/>
      <c r="AJI42" s="27"/>
      <c r="AJJ42" s="27"/>
      <c r="AJK42" s="27"/>
      <c r="AJL42" s="27"/>
      <c r="AJM42" s="27"/>
      <c r="AJN42" s="27"/>
      <c r="AJO42" s="27"/>
      <c r="AJP42" s="27"/>
      <c r="AJQ42" s="27"/>
      <c r="AJR42" s="27"/>
      <c r="AJS42" s="27"/>
      <c r="AJT42" s="27"/>
      <c r="AJU42" s="27"/>
      <c r="AJV42" s="27"/>
      <c r="AJW42" s="27"/>
      <c r="AJX42" s="27"/>
      <c r="AJY42" s="27"/>
      <c r="AJZ42" s="27"/>
      <c r="AKA42" s="27"/>
      <c r="AKB42" s="27"/>
      <c r="AKC42" s="27"/>
      <c r="AKD42" s="27"/>
      <c r="AKE42" s="27"/>
      <c r="AKF42" s="27"/>
      <c r="AKG42" s="27"/>
      <c r="AKH42" s="27"/>
      <c r="AKI42" s="27"/>
      <c r="AKJ42" s="27"/>
      <c r="AKK42" s="27"/>
      <c r="AKL42" s="27"/>
      <c r="AKM42" s="27"/>
      <c r="AKN42" s="27"/>
      <c r="AKO42" s="27"/>
      <c r="AKP42" s="27"/>
      <c r="AKQ42" s="27"/>
      <c r="AKR42" s="27"/>
      <c r="AKS42" s="27"/>
      <c r="AKT42" s="27"/>
      <c r="AKU42" s="27"/>
      <c r="AKV42" s="27"/>
      <c r="AKW42" s="27"/>
      <c r="AKX42" s="27"/>
      <c r="AKY42" s="27"/>
      <c r="AKZ42" s="27"/>
      <c r="ALA42" s="27"/>
      <c r="ALB42" s="27"/>
      <c r="ALC42" s="27"/>
      <c r="ALD42" s="27"/>
      <c r="ALE42" s="27"/>
      <c r="ALF42" s="27"/>
      <c r="ALG42" s="27"/>
      <c r="ALH42" s="27"/>
      <c r="ALI42" s="27"/>
      <c r="ALJ42" s="27"/>
      <c r="ALK42" s="27"/>
      <c r="ALL42" s="27"/>
      <c r="ALM42" s="27"/>
      <c r="ALN42" s="27"/>
      <c r="ALO42" s="27"/>
      <c r="ALP42" s="27"/>
      <c r="ALQ42" s="27"/>
      <c r="ALR42" s="27"/>
      <c r="ALS42" s="27"/>
      <c r="ALT42" s="27"/>
      <c r="ALU42" s="27"/>
      <c r="ALV42" s="27"/>
      <c r="ALW42" s="27"/>
      <c r="ALX42" s="27"/>
      <c r="ALY42" s="27"/>
      <c r="ALZ42" s="27"/>
      <c r="AMA42" s="27"/>
      <c r="AMB42" s="27"/>
      <c r="AMC42" s="27"/>
      <c r="AMD42" s="27"/>
    </row>
    <row r="43" spans="1:1018" ht="18" customHeight="1" x14ac:dyDescent="0.25">
      <c r="A43" s="30"/>
      <c r="B43" s="44"/>
      <c r="C43" s="30"/>
      <c r="D43" s="30"/>
      <c r="E43" s="30"/>
      <c r="F43" s="30"/>
      <c r="G43" s="30"/>
      <c r="H43" s="31"/>
    </row>
    <row r="44" spans="1:1018" ht="18" customHeight="1" x14ac:dyDescent="0.25">
      <c r="A44" s="48" t="s">
        <v>15</v>
      </c>
      <c r="B44" s="48"/>
      <c r="C44" s="48"/>
      <c r="D44" s="48"/>
      <c r="E44" s="48"/>
      <c r="F44" s="48"/>
      <c r="G44" s="48"/>
      <c r="H44" s="48"/>
    </row>
    <row r="45" spans="1:1018" ht="18" customHeight="1" x14ac:dyDescent="0.25">
      <c r="A45" s="19" t="s">
        <v>9</v>
      </c>
      <c r="B45" s="43" t="s">
        <v>10</v>
      </c>
      <c r="C45" s="19" t="s">
        <v>1</v>
      </c>
      <c r="D45" s="19" t="s">
        <v>2</v>
      </c>
      <c r="E45" s="19" t="s">
        <v>3</v>
      </c>
      <c r="F45" s="19" t="s">
        <v>5</v>
      </c>
      <c r="G45" s="19" t="s">
        <v>7</v>
      </c>
      <c r="H45" s="19" t="s">
        <v>11</v>
      </c>
    </row>
    <row r="46" spans="1:1018" ht="18" customHeight="1" x14ac:dyDescent="0.25">
      <c r="A46" s="14">
        <v>1</v>
      </c>
      <c r="B46" s="47">
        <v>210</v>
      </c>
      <c r="C46" s="14">
        <f>IFERROR((VLOOKUP(B46,INSCRITOS!A:B,2,0)),"")</f>
        <v>104185</v>
      </c>
      <c r="D46" s="14" t="str">
        <f>IFERROR((VLOOKUP(B46,INSCRITOS!A:C,3,0)),"")</f>
        <v>INI</v>
      </c>
      <c r="E46" s="20" t="str">
        <f>IFERROR((VLOOKUP(B46,INSCRITOS!A:D,4,0)),"")</f>
        <v>Francisco Magro</v>
      </c>
      <c r="F46" s="14" t="str">
        <f>IFERROR((VLOOKUP(B46,INSCRITOS!A:F,6,0)),"")</f>
        <v>M</v>
      </c>
      <c r="G46" s="20" t="str">
        <f>IFERROR((VLOOKUP(B46,INSCRITOS!A:H,8,0)),"")</f>
        <v>Escola Triatlo Santo António Évora</v>
      </c>
      <c r="H46" s="15">
        <v>100</v>
      </c>
    </row>
    <row r="47" spans="1:1018" ht="18" customHeight="1" x14ac:dyDescent="0.25">
      <c r="A47" s="14">
        <v>2</v>
      </c>
      <c r="B47" s="47">
        <v>678</v>
      </c>
      <c r="C47" s="14">
        <f>IFERROR((VLOOKUP(B47,INSCRITOS!A:B,2,0)),"")</f>
        <v>103704</v>
      </c>
      <c r="D47" s="14" t="str">
        <f>IFERROR((VLOOKUP(B47,INSCRITOS!A:C,3,0)),"")</f>
        <v>INI</v>
      </c>
      <c r="E47" s="20" t="str">
        <f>IFERROR((VLOOKUP(B47,INSCRITOS!A:D,4,0)),"")</f>
        <v>João Padeiro</v>
      </c>
      <c r="F47" s="14" t="str">
        <f>IFERROR((VLOOKUP(B47,INSCRITOS!A:F,6,0)),"")</f>
        <v>M</v>
      </c>
      <c r="G47" s="20" t="str">
        <f>IFERROR((VLOOKUP(B47,INSCRITOS!A:H,8,0)),"")</f>
        <v>Escola Triatlo Santo António Évora</v>
      </c>
      <c r="H47" s="15">
        <v>99</v>
      </c>
    </row>
    <row r="48" spans="1:1018" ht="18" customHeight="1" x14ac:dyDescent="0.25">
      <c r="A48" s="14">
        <v>3</v>
      </c>
      <c r="B48" s="47">
        <v>984</v>
      </c>
      <c r="C48" s="14">
        <f>IFERROR((VLOOKUP(B48,INSCRITOS!A:B,2,0)),"")</f>
        <v>102410</v>
      </c>
      <c r="D48" s="14" t="str">
        <f>IFERROR((VLOOKUP(B48,INSCRITOS!A:C,3,0)),"")</f>
        <v>INI</v>
      </c>
      <c r="E48" s="20" t="str">
        <f>IFERROR((VLOOKUP(B48,INSCRITOS!A:D,4,0)),"")</f>
        <v>Dinis Figueiredo</v>
      </c>
      <c r="F48" s="14" t="str">
        <f>IFERROR((VLOOKUP(B48,INSCRITOS!A:F,6,0)),"")</f>
        <v>M</v>
      </c>
      <c r="G48" s="20" t="str">
        <f>IFERROR((VLOOKUP(B48,INSCRITOS!A:H,8,0)),"")</f>
        <v>Escola Triatlo Santo António Évora</v>
      </c>
      <c r="H48" s="15">
        <v>98</v>
      </c>
    </row>
    <row r="49" spans="1:8" ht="18" customHeight="1" x14ac:dyDescent="0.25">
      <c r="A49" s="14">
        <v>4</v>
      </c>
      <c r="B49" s="47">
        <v>535</v>
      </c>
      <c r="C49" s="14">
        <f>IFERROR((VLOOKUP(B49,INSCRITOS!A:B,2,0)),"")</f>
        <v>105108</v>
      </c>
      <c r="D49" s="14" t="str">
        <f>IFERROR((VLOOKUP(B49,INSCRITOS!A:C,3,0)),"")</f>
        <v>INI</v>
      </c>
      <c r="E49" s="20" t="str">
        <f>IFERROR((VLOOKUP(B49,INSCRITOS!A:D,4,0)),"")</f>
        <v>João André Pimenta Vitorino da Assunção Gonçalves</v>
      </c>
      <c r="F49" s="14" t="str">
        <f>IFERROR((VLOOKUP(B49,INSCRITOS!A:F,6,0)),"")</f>
        <v>M</v>
      </c>
      <c r="G49" s="20" t="str">
        <f>IFERROR((VLOOKUP(B49,INSCRITOS!A:H,8,0)),"")</f>
        <v>REPSOL TRIATLO</v>
      </c>
      <c r="H49" s="15">
        <v>97</v>
      </c>
    </row>
    <row r="50" spans="1:8" ht="18" customHeight="1" x14ac:dyDescent="0.25">
      <c r="A50" s="14">
        <v>5</v>
      </c>
      <c r="B50" s="47">
        <v>552</v>
      </c>
      <c r="C50" s="14">
        <f>IFERROR((VLOOKUP(B50,INSCRITOS!A:B,2,0)),"")</f>
        <v>101694</v>
      </c>
      <c r="D50" s="14" t="str">
        <f>IFERROR((VLOOKUP(B50,INSCRITOS!A:C,3,0)),"")</f>
        <v>INI</v>
      </c>
      <c r="E50" s="20" t="str">
        <f>IFERROR((VLOOKUP(B50,INSCRITOS!A:D,4,0)),"")</f>
        <v>Tomás Pascoal</v>
      </c>
      <c r="F50" s="14" t="str">
        <f>IFERROR((VLOOKUP(B50,INSCRITOS!A:F,6,0)),"")</f>
        <v>M</v>
      </c>
      <c r="G50" s="20" t="str">
        <f>IFERROR((VLOOKUP(B50,INSCRITOS!A:H,8,0)),"")</f>
        <v>Escola Triatlo Santo António Évora</v>
      </c>
      <c r="H50" s="15">
        <v>96</v>
      </c>
    </row>
    <row r="51" spans="1:8" ht="18" customHeight="1" x14ac:dyDescent="0.25">
      <c r="A51" s="14">
        <v>6</v>
      </c>
      <c r="B51" s="47">
        <v>73</v>
      </c>
      <c r="C51" s="14">
        <f>IFERROR((VLOOKUP(B51,INSCRITOS!A:B,2,0)),"")</f>
        <v>101936</v>
      </c>
      <c r="D51" s="14" t="str">
        <f>IFERROR((VLOOKUP(B51,INSCRITOS!A:C,3,0)),"")</f>
        <v>INI</v>
      </c>
      <c r="E51" s="20" t="str">
        <f>IFERROR((VLOOKUP(B51,INSCRITOS!A:D,4,0)),"")</f>
        <v>Artur Joaquim Ameixa Ogando</v>
      </c>
      <c r="F51" s="14" t="str">
        <f>IFERROR((VLOOKUP(B51,INSCRITOS!A:F,6,0)),"")</f>
        <v>M</v>
      </c>
      <c r="G51" s="20" t="str">
        <f>IFERROR((VLOOKUP(B51,INSCRITOS!A:H,8,0)),"")</f>
        <v>Lusitano - Setúbal</v>
      </c>
      <c r="H51" s="15">
        <v>95</v>
      </c>
    </row>
    <row r="52" spans="1:8" ht="18" customHeight="1" x14ac:dyDescent="0.25">
      <c r="A52" s="14">
        <v>7</v>
      </c>
      <c r="B52" s="47">
        <v>1225</v>
      </c>
      <c r="C52" s="14">
        <f>IFERROR((VLOOKUP(B52,INSCRITOS!A:B,2,0)),"")</f>
        <v>106100</v>
      </c>
      <c r="D52" s="14" t="str">
        <f>IFERROR((VLOOKUP(B52,INSCRITOS!A:C,3,0)),"")</f>
        <v>INI</v>
      </c>
      <c r="E52" s="20" t="str">
        <f>IFERROR((VLOOKUP(B52,INSCRITOS!A:D,4,0)),"")</f>
        <v>Gabriel Gonçalves</v>
      </c>
      <c r="F52" s="14" t="str">
        <f>IFERROR((VLOOKUP(B52,INSCRITOS!A:F,6,0)),"")</f>
        <v>M</v>
      </c>
      <c r="G52" s="20" t="str">
        <f>IFERROR((VLOOKUP(B52,INSCRITOS!A:H,8,0)),"")</f>
        <v>AMICICLO GRÂNDOLA</v>
      </c>
      <c r="H52" s="15">
        <v>94</v>
      </c>
    </row>
    <row r="53" spans="1:8" ht="18" customHeight="1" x14ac:dyDescent="0.25">
      <c r="A53" s="14">
        <v>8</v>
      </c>
      <c r="B53" s="47">
        <v>802</v>
      </c>
      <c r="C53" s="14">
        <f>IFERROR((VLOOKUP(B53,INSCRITOS!A:B,2,0)),"")</f>
        <v>102281</v>
      </c>
      <c r="D53" s="14" t="str">
        <f>IFERROR((VLOOKUP(B53,INSCRITOS!A:C,3,0)),"")</f>
        <v>INI</v>
      </c>
      <c r="E53" s="20" t="str">
        <f>IFERROR((VLOOKUP(B53,INSCRITOS!A:D,4,0)),"")</f>
        <v>Guilherme José Caixeirinho Gomes</v>
      </c>
      <c r="F53" s="14" t="str">
        <f>IFERROR((VLOOKUP(B53,INSCRITOS!A:F,6,0)),"")</f>
        <v>M</v>
      </c>
      <c r="G53" s="20" t="str">
        <f>IFERROR((VLOOKUP(B53,INSCRITOS!A:H,8,0)),"")</f>
        <v>Lusitano - Setúbal</v>
      </c>
      <c r="H53" s="15">
        <v>93</v>
      </c>
    </row>
    <row r="54" spans="1:8" ht="18" customHeight="1" x14ac:dyDescent="0.25">
      <c r="A54" s="14">
        <v>9</v>
      </c>
      <c r="B54" s="47">
        <v>747</v>
      </c>
      <c r="C54" s="14">
        <f>IFERROR((VLOOKUP(B54,INSCRITOS!A:B,2,0)),"")</f>
        <v>102409</v>
      </c>
      <c r="D54" s="14" t="str">
        <f>IFERROR((VLOOKUP(B54,INSCRITOS!A:C,3,0)),"")</f>
        <v>INI</v>
      </c>
      <c r="E54" s="20" t="str">
        <f>IFERROR((VLOOKUP(B54,INSCRITOS!A:D,4,0)),"")</f>
        <v>André Nepomuceno</v>
      </c>
      <c r="F54" s="14" t="str">
        <f>IFERROR((VLOOKUP(B54,INSCRITOS!A:F,6,0)),"")</f>
        <v>M</v>
      </c>
      <c r="G54" s="20" t="str">
        <f>IFERROR((VLOOKUP(B54,INSCRITOS!A:H,8,0)),"")</f>
        <v>Escola Triatlo Santo António Évora</v>
      </c>
      <c r="H54" s="15">
        <v>92</v>
      </c>
    </row>
    <row r="55" spans="1:8" ht="18" customHeight="1" x14ac:dyDescent="0.25">
      <c r="A55" s="14">
        <v>10</v>
      </c>
      <c r="B55" s="47">
        <v>188</v>
      </c>
      <c r="C55" s="14">
        <f>IFERROR((VLOOKUP(B55,INSCRITOS!A:B,2,0)),"")</f>
        <v>104887</v>
      </c>
      <c r="D55" s="14" t="str">
        <f>IFERROR((VLOOKUP(B55,INSCRITOS!A:C,3,0)),"")</f>
        <v>INI</v>
      </c>
      <c r="E55" s="20" t="str">
        <f>IFERROR((VLOOKUP(B55,INSCRITOS!A:D,4,0)),"")</f>
        <v>Tiago Franco da Cruz Lopes</v>
      </c>
      <c r="F55" s="14" t="str">
        <f>IFERROR((VLOOKUP(B55,INSCRITOS!A:F,6,0)),"")</f>
        <v>M</v>
      </c>
      <c r="G55" s="20" t="str">
        <f>IFERROR((VLOOKUP(B55,INSCRITOS!A:H,8,0)),"")</f>
        <v>Lusitano - Setúbal</v>
      </c>
      <c r="H55" s="15">
        <v>91</v>
      </c>
    </row>
    <row r="56" spans="1:8" ht="18" customHeight="1" x14ac:dyDescent="0.25">
      <c r="A56" s="16"/>
      <c r="C56" s="16"/>
      <c r="D56" s="16"/>
      <c r="F56" s="16"/>
      <c r="H56" s="24"/>
    </row>
    <row r="57" spans="1:8" ht="18" customHeight="1" x14ac:dyDescent="0.25">
      <c r="A57" s="26"/>
      <c r="C57" s="16"/>
      <c r="D57" s="16"/>
      <c r="F57" s="16"/>
    </row>
    <row r="58" spans="1:8" ht="18" customHeight="1" x14ac:dyDescent="0.25">
      <c r="A58" s="48" t="s">
        <v>16</v>
      </c>
      <c r="B58" s="48"/>
      <c r="C58" s="48"/>
      <c r="D58" s="48"/>
      <c r="E58" s="48"/>
      <c r="F58" s="48"/>
      <c r="G58" s="48"/>
      <c r="H58" s="48"/>
    </row>
    <row r="59" spans="1:8" ht="18" customHeight="1" x14ac:dyDescent="0.25">
      <c r="A59" s="19" t="s">
        <v>9</v>
      </c>
      <c r="B59" s="43" t="s">
        <v>10</v>
      </c>
      <c r="C59" s="19" t="s">
        <v>1</v>
      </c>
      <c r="D59" s="19" t="s">
        <v>2</v>
      </c>
      <c r="E59" s="19" t="s">
        <v>3</v>
      </c>
      <c r="F59" s="19" t="s">
        <v>5</v>
      </c>
      <c r="G59" s="19" t="s">
        <v>7</v>
      </c>
      <c r="H59" s="19" t="s">
        <v>11</v>
      </c>
    </row>
    <row r="60" spans="1:8" ht="18" customHeight="1" x14ac:dyDescent="0.25">
      <c r="A60" s="14">
        <v>1</v>
      </c>
      <c r="B60" s="47">
        <v>189</v>
      </c>
      <c r="C60" s="14">
        <f>IFERROR((VLOOKUP(B60,INSCRITOS!A:B,2,0)),"")</f>
        <v>104890</v>
      </c>
      <c r="D60" s="14" t="str">
        <f>IFERROR((VLOOKUP(B60,INSCRITOS!A:C,3,0)),"")</f>
        <v>INI</v>
      </c>
      <c r="E60" s="20" t="str">
        <f>IFERROR((VLOOKUP(B60,INSCRITOS!A:D,4,0)),"")</f>
        <v>Beatriz Godinho Borregana</v>
      </c>
      <c r="F60" s="14" t="str">
        <f>IFERROR((VLOOKUP(B60,INSCRITOS!A:F,6,0)),"")</f>
        <v>F</v>
      </c>
      <c r="G60" s="20" t="str">
        <f>IFERROR((VLOOKUP(B60,INSCRITOS!A:H,8,0)),"")</f>
        <v>Lusitano - Setúbal</v>
      </c>
      <c r="H60" s="15">
        <v>100</v>
      </c>
    </row>
    <row r="61" spans="1:8" ht="18" customHeight="1" x14ac:dyDescent="0.25">
      <c r="A61" s="14">
        <v>2</v>
      </c>
      <c r="B61" s="47">
        <v>732</v>
      </c>
      <c r="C61" s="14">
        <f>IFERROR((VLOOKUP(B61,INSCRITOS!A:B,2,0)),"")</f>
        <v>104562</v>
      </c>
      <c r="D61" s="14" t="str">
        <f>IFERROR((VLOOKUP(B61,INSCRITOS!A:C,3,0)),"")</f>
        <v>INI</v>
      </c>
      <c r="E61" s="20" t="str">
        <f>IFERROR((VLOOKUP(B61,INSCRITOS!A:D,4,0)),"")</f>
        <v>Beatriz Gatto Pereira dos Santos</v>
      </c>
      <c r="F61" s="14" t="str">
        <f>IFERROR((VLOOKUP(B61,INSCRITOS!A:F,6,0)),"")</f>
        <v>F</v>
      </c>
      <c r="G61" s="20" t="str">
        <f>IFERROR((VLOOKUP(B61,INSCRITOS!A:H,8,0)),"")</f>
        <v>Lusitano - Setúbal</v>
      </c>
      <c r="H61" s="15">
        <v>99</v>
      </c>
    </row>
    <row r="62" spans="1:8" ht="18" customHeight="1" x14ac:dyDescent="0.25">
      <c r="A62" s="14">
        <v>3</v>
      </c>
      <c r="B62" s="47">
        <v>708</v>
      </c>
      <c r="C62" s="14">
        <f>IFERROR((VLOOKUP(B62,INSCRITOS!A:B,2,0)),"")</f>
        <v>105160</v>
      </c>
      <c r="D62" s="14" t="str">
        <f>IFERROR((VLOOKUP(B62,INSCRITOS!A:C,3,0)),"")</f>
        <v>INI</v>
      </c>
      <c r="E62" s="20" t="str">
        <f>IFERROR((VLOOKUP(B62,INSCRITOS!A:D,4,0)),"")</f>
        <v>Mariana Mateus Poeira</v>
      </c>
      <c r="F62" s="14" t="str">
        <f>IFERROR((VLOOKUP(B62,INSCRITOS!A:F,6,0)),"")</f>
        <v>F</v>
      </c>
      <c r="G62" s="20" t="str">
        <f>IFERROR((VLOOKUP(B62,INSCRITOS!A:H,8,0)),"")</f>
        <v>Lusitano - Setúbal</v>
      </c>
      <c r="H62" s="15">
        <v>98</v>
      </c>
    </row>
    <row r="63" spans="1:8" ht="18" customHeight="1" x14ac:dyDescent="0.25">
      <c r="A63" s="14">
        <v>4</v>
      </c>
      <c r="B63" s="47">
        <v>170</v>
      </c>
      <c r="C63" s="14">
        <f>IFERROR((VLOOKUP(B63,INSCRITOS!A:B,2,0)),"")</f>
        <v>104886</v>
      </c>
      <c r="D63" s="14" t="str">
        <f>IFERROR((VLOOKUP(B63,INSCRITOS!A:C,3,0)),"")</f>
        <v>INI</v>
      </c>
      <c r="E63" s="20" t="str">
        <f>IFERROR((VLOOKUP(B63,INSCRITOS!A:D,4,0)),"")</f>
        <v>Maria Franco da Cruz Lopes</v>
      </c>
      <c r="F63" s="14" t="str">
        <f>IFERROR((VLOOKUP(B63,INSCRITOS!A:F,6,0)),"")</f>
        <v>F</v>
      </c>
      <c r="G63" s="20" t="str">
        <f>IFERROR((VLOOKUP(B63,INSCRITOS!A:H,8,0)),"")</f>
        <v>Lusitano - Setúbal</v>
      </c>
      <c r="H63" s="15">
        <v>97</v>
      </c>
    </row>
    <row r="64" spans="1:8" ht="18" customHeight="1" x14ac:dyDescent="0.25">
      <c r="A64" s="14">
        <v>5</v>
      </c>
      <c r="B64" s="47">
        <v>1012</v>
      </c>
      <c r="C64" s="14">
        <f>IFERROR((VLOOKUP(B64,INSCRITOS!A:B,2,0)),"")</f>
        <v>105555</v>
      </c>
      <c r="D64" s="14" t="str">
        <f>IFERROR((VLOOKUP(B64,INSCRITOS!A:C,3,0)),"")</f>
        <v>INI</v>
      </c>
      <c r="E64" s="20" t="str">
        <f>IFERROR((VLOOKUP(B64,INSCRITOS!A:D,4,0)),"")</f>
        <v>Íris das Neves Pratas</v>
      </c>
      <c r="F64" s="14" t="str">
        <f>IFERROR((VLOOKUP(B64,INSCRITOS!A:F,6,0)),"")</f>
        <v>F</v>
      </c>
      <c r="G64" s="20" t="str">
        <f>IFERROR((VLOOKUP(B64,INSCRITOS!A:H,8,0)),"")</f>
        <v>REPSOL TRIATLO</v>
      </c>
      <c r="H64" s="15">
        <v>96</v>
      </c>
    </row>
    <row r="65" spans="1:8" ht="18" customHeight="1" x14ac:dyDescent="0.25">
      <c r="A65" s="14">
        <v>6</v>
      </c>
      <c r="B65" s="47">
        <v>5530</v>
      </c>
      <c r="C65" s="14">
        <f>IFERROR((VLOOKUP(B65,INSCRITOS!A:B,2,0)),"")</f>
        <v>0</v>
      </c>
      <c r="D65" s="14" t="str">
        <f>IFERROR((VLOOKUP(B65,INSCRITOS!A:C,3,0)),"")</f>
        <v>INI</v>
      </c>
      <c r="E65" s="20" t="str">
        <f>IFERROR((VLOOKUP(B65,INSCRITOS!A:D,4,0)),"")</f>
        <v>Diana Galinhola</v>
      </c>
      <c r="F65" s="14" t="str">
        <f>IFERROR((VLOOKUP(B65,INSCRITOS!A:F,6,0)),"")</f>
        <v>F</v>
      </c>
      <c r="G65" s="20" t="str">
        <f>IFERROR((VLOOKUP(B65,INSCRITOS!A:H,8,0)),"")</f>
        <v>Escola Triatlo Santo António Évora</v>
      </c>
      <c r="H65" s="15">
        <v>95</v>
      </c>
    </row>
    <row r="66" spans="1:8" ht="18" customHeight="1" x14ac:dyDescent="0.25">
      <c r="A66" s="16"/>
      <c r="C66" s="16"/>
      <c r="D66" s="16"/>
      <c r="F66" s="16"/>
    </row>
    <row r="67" spans="1:8" ht="18" customHeight="1" x14ac:dyDescent="0.25">
      <c r="A67" s="16"/>
      <c r="C67" s="16"/>
      <c r="D67" s="16"/>
      <c r="F67" s="16"/>
    </row>
    <row r="68" spans="1:8" ht="18" customHeight="1" x14ac:dyDescent="0.25">
      <c r="A68" s="48" t="s">
        <v>17</v>
      </c>
      <c r="B68" s="48"/>
      <c r="C68" s="48"/>
      <c r="D68" s="48"/>
      <c r="E68" s="48"/>
      <c r="F68" s="48"/>
      <c r="G68" s="48"/>
      <c r="H68" s="48"/>
    </row>
    <row r="69" spans="1:8" ht="18" customHeight="1" x14ac:dyDescent="0.25">
      <c r="A69" s="19" t="s">
        <v>9</v>
      </c>
      <c r="B69" s="43" t="s">
        <v>10</v>
      </c>
      <c r="C69" s="19" t="s">
        <v>1</v>
      </c>
      <c r="D69" s="19" t="s">
        <v>2</v>
      </c>
      <c r="E69" s="19" t="s">
        <v>3</v>
      </c>
      <c r="F69" s="19" t="s">
        <v>5</v>
      </c>
      <c r="G69" s="19" t="s">
        <v>7</v>
      </c>
      <c r="H69" s="19" t="s">
        <v>11</v>
      </c>
    </row>
    <row r="70" spans="1:8" ht="18" customHeight="1" x14ac:dyDescent="0.25">
      <c r="A70" s="14">
        <v>1</v>
      </c>
      <c r="B70" s="50">
        <v>418</v>
      </c>
      <c r="C70" s="14">
        <f>IFERROR((VLOOKUP(B70,INSCRITOS!A:B,2,0)),"")</f>
        <v>104300</v>
      </c>
      <c r="D70" s="14" t="str">
        <f>IFERROR((VLOOKUP(B70,INSCRITOS!A:C,3,0)),"")</f>
        <v>JUV</v>
      </c>
      <c r="E70" s="20" t="str">
        <f>IFERROR((VLOOKUP(B70,INSCRITOS!A:D,4,0)),"")</f>
        <v>Pedro Matos</v>
      </c>
      <c r="F70" s="14" t="str">
        <f>IFERROR((VLOOKUP(B70,INSCRITOS!A:F,6,0)),"")</f>
        <v>M</v>
      </c>
      <c r="G70" s="20" t="str">
        <f>IFERROR((VLOOKUP(B70,INSCRITOS!A:H,8,0)),"")</f>
        <v>Escola Triatlo Santo António Évora</v>
      </c>
      <c r="H70" s="15">
        <v>100</v>
      </c>
    </row>
    <row r="71" spans="1:8" ht="18" customHeight="1" x14ac:dyDescent="0.25">
      <c r="A71" s="14">
        <f>A70+1</f>
        <v>2</v>
      </c>
      <c r="B71" s="50">
        <v>685</v>
      </c>
      <c r="C71" s="14">
        <f>IFERROR((VLOOKUP(B71,INSCRITOS!A:B,2,0)),"")</f>
        <v>105153</v>
      </c>
      <c r="D71" s="14" t="str">
        <f>IFERROR((VLOOKUP(B71,INSCRITOS!A:C,3,0)),"")</f>
        <v>JUV</v>
      </c>
      <c r="E71" s="20" t="str">
        <f>IFERROR((VLOOKUP(B71,INSCRITOS!A:D,4,0)),"")</f>
        <v>Gonçalo Raposo</v>
      </c>
      <c r="F71" s="14" t="str">
        <f>IFERROR((VLOOKUP(B71,INSCRITOS!A:F,6,0)),"")</f>
        <v>M</v>
      </c>
      <c r="G71" s="20" t="str">
        <f>IFERROR((VLOOKUP(B71,INSCRITOS!A:H,8,0)),"")</f>
        <v>Escola Triatlo Santo António Évora</v>
      </c>
      <c r="H71" s="15">
        <v>99</v>
      </c>
    </row>
    <row r="72" spans="1:8" ht="18" customHeight="1" x14ac:dyDescent="0.25">
      <c r="A72" s="14">
        <f t="shared" ref="A72:A78" si="0">A71+1</f>
        <v>3</v>
      </c>
      <c r="B72" s="50">
        <v>1376</v>
      </c>
      <c r="C72" s="14">
        <f>IFERROR((VLOOKUP(B72,INSCRITOS!A:B,2,0)),"")</f>
        <v>105492</v>
      </c>
      <c r="D72" s="14" t="str">
        <f>IFERROR((VLOOKUP(B72,INSCRITOS!A:C,3,0)),"")</f>
        <v>JUV</v>
      </c>
      <c r="E72" s="20" t="str">
        <f>IFERROR((VLOOKUP(B72,INSCRITOS!A:D,4,0)),"")</f>
        <v>Pedro Cintra</v>
      </c>
      <c r="F72" s="14" t="str">
        <f>IFERROR((VLOOKUP(B72,INSCRITOS!A:F,6,0)),"")</f>
        <v>M</v>
      </c>
      <c r="G72" s="20" t="str">
        <f>IFERROR((VLOOKUP(B72,INSCRITOS!A:H,8,0)),"")</f>
        <v>Escola Triatlo Santo António Évora</v>
      </c>
      <c r="H72" s="15">
        <v>98</v>
      </c>
    </row>
    <row r="73" spans="1:8" ht="18" customHeight="1" x14ac:dyDescent="0.25">
      <c r="A73" s="14">
        <f t="shared" si="0"/>
        <v>4</v>
      </c>
      <c r="B73" s="11">
        <v>15</v>
      </c>
      <c r="C73" s="14">
        <f>IFERROR((VLOOKUP(B73,INSCRITOS!A:B,2,0)),"")</f>
        <v>101659</v>
      </c>
      <c r="D73" s="14" t="str">
        <f>IFERROR((VLOOKUP(B73,INSCRITOS!A:C,3,0)),"")</f>
        <v>JUV</v>
      </c>
      <c r="E73" s="20" t="str">
        <f>IFERROR((VLOOKUP(B73,INSCRITOS!A:D,4,0)),"")</f>
        <v>Diogo Nepomuceno</v>
      </c>
      <c r="F73" s="14" t="str">
        <f>IFERROR((VLOOKUP(B73,INSCRITOS!A:F,6,0)),"")</f>
        <v>M</v>
      </c>
      <c r="G73" s="20" t="str">
        <f>IFERROR((VLOOKUP(B73,INSCRITOS!A:H,8,0)),"")</f>
        <v>Escola Triatlo Santo António Évora</v>
      </c>
      <c r="H73" s="15">
        <v>97</v>
      </c>
    </row>
    <row r="74" spans="1:8" ht="18" customHeight="1" x14ac:dyDescent="0.25">
      <c r="A74" s="14">
        <f t="shared" si="0"/>
        <v>5</v>
      </c>
      <c r="B74" s="11">
        <v>891</v>
      </c>
      <c r="C74" s="14">
        <f>IFERROR((VLOOKUP(B74,INSCRITOS!A:B,2,0)),"")</f>
        <v>101938</v>
      </c>
      <c r="D74" s="14" t="str">
        <f>IFERROR((VLOOKUP(B74,INSCRITOS!A:C,3,0)),"")</f>
        <v>JUV</v>
      </c>
      <c r="E74" s="20" t="str">
        <f>IFERROR((VLOOKUP(B74,INSCRITOS!A:D,4,0)),"")</f>
        <v>César Silva Amândio</v>
      </c>
      <c r="F74" s="14" t="str">
        <f>IFERROR((VLOOKUP(B74,INSCRITOS!A:F,6,0)),"")</f>
        <v>M</v>
      </c>
      <c r="G74" s="20" t="str">
        <f>IFERROR((VLOOKUP(B74,INSCRITOS!A:H,8,0)),"")</f>
        <v>Lusitano - Setúbal</v>
      </c>
      <c r="H74" s="15">
        <v>96</v>
      </c>
    </row>
    <row r="75" spans="1:8" ht="18" customHeight="1" x14ac:dyDescent="0.25">
      <c r="A75" s="14">
        <f t="shared" si="0"/>
        <v>6</v>
      </c>
      <c r="B75" s="11">
        <v>328</v>
      </c>
      <c r="C75" s="14">
        <f>IFERROR((VLOOKUP(B75,INSCRITOS!A:B,2,0)),"")</f>
        <v>103416</v>
      </c>
      <c r="D75" s="14" t="str">
        <f>IFERROR((VLOOKUP(B75,INSCRITOS!A:C,3,0)),"")</f>
        <v>JUV</v>
      </c>
      <c r="E75" s="20" t="str">
        <f>IFERROR((VLOOKUP(B75,INSCRITOS!A:D,4,0)),"")</f>
        <v>Filipe Alexandre da Silva Carvalho</v>
      </c>
      <c r="F75" s="14" t="str">
        <f>IFERROR((VLOOKUP(B75,INSCRITOS!A:F,6,0)),"")</f>
        <v>M</v>
      </c>
      <c r="G75" s="20" t="str">
        <f>IFERROR((VLOOKUP(B75,INSCRITOS!A:H,8,0)),"")</f>
        <v>Lusitano - Setúbal</v>
      </c>
      <c r="H75" s="15">
        <v>95</v>
      </c>
    </row>
    <row r="76" spans="1:8" ht="18" customHeight="1" x14ac:dyDescent="0.25">
      <c r="A76" s="14">
        <f t="shared" si="0"/>
        <v>7</v>
      </c>
      <c r="B76" s="11">
        <v>43</v>
      </c>
      <c r="C76" s="14">
        <f>IFERROR((VLOOKUP(B76,INSCRITOS!A:B,2,0)),"")</f>
        <v>104124</v>
      </c>
      <c r="D76" s="14" t="str">
        <f>IFERROR((VLOOKUP(B76,INSCRITOS!A:C,3,0)),"")</f>
        <v>JUV</v>
      </c>
      <c r="E76" s="20" t="str">
        <f>IFERROR((VLOOKUP(B76,INSCRITOS!A:D,4,0)),"")</f>
        <v>Pedro Jorge Gonçalves Ribeiro</v>
      </c>
      <c r="F76" s="14" t="str">
        <f>IFERROR((VLOOKUP(B76,INSCRITOS!A:F,6,0)),"")</f>
        <v>M</v>
      </c>
      <c r="G76" s="20" t="str">
        <f>IFERROR((VLOOKUP(B76,INSCRITOS!A:H,8,0)),"")</f>
        <v>Lusitano - Setúbal</v>
      </c>
      <c r="H76" s="15">
        <v>94</v>
      </c>
    </row>
    <row r="77" spans="1:8" ht="18" customHeight="1" x14ac:dyDescent="0.25">
      <c r="A77" s="14">
        <f t="shared" si="0"/>
        <v>8</v>
      </c>
      <c r="B77" s="11">
        <v>1337</v>
      </c>
      <c r="C77" s="14">
        <f>IFERROR((VLOOKUP(B77,INSCRITOS!A:B,2,0)),"")</f>
        <v>105409</v>
      </c>
      <c r="D77" s="14" t="str">
        <f>IFERROR((VLOOKUP(B77,INSCRITOS!A:C,3,0)),"")</f>
        <v>JUV</v>
      </c>
      <c r="E77" s="20" t="str">
        <f>IFERROR((VLOOKUP(B77,INSCRITOS!A:D,4,0)),"")</f>
        <v>Hugo André Raminhos Cavaco Nunes</v>
      </c>
      <c r="F77" s="14" t="str">
        <f>IFERROR((VLOOKUP(B77,INSCRITOS!A:F,6,0)),"")</f>
        <v>M</v>
      </c>
      <c r="G77" s="20" t="str">
        <f>IFERROR((VLOOKUP(B77,INSCRITOS!A:H,8,0)),"")</f>
        <v>REPSOL TRIATLO</v>
      </c>
      <c r="H77" s="15">
        <v>93</v>
      </c>
    </row>
    <row r="78" spans="1:8" ht="18" customHeight="1" x14ac:dyDescent="0.25">
      <c r="A78" s="14">
        <f t="shared" si="0"/>
        <v>9</v>
      </c>
      <c r="B78" s="11">
        <v>851</v>
      </c>
      <c r="C78" s="14">
        <f>IFERROR((VLOOKUP(B78,INSCRITOS!A:B,2,0)),"")</f>
        <v>102043</v>
      </c>
      <c r="D78" s="14" t="str">
        <f>IFERROR((VLOOKUP(B78,INSCRITOS!A:C,3,0)),"")</f>
        <v>JUV</v>
      </c>
      <c r="E78" s="20" t="str">
        <f>IFERROR((VLOOKUP(B78,INSCRITOS!A:D,4,0)),"")</f>
        <v>Dinis de São Miguel Nunes Shevchun</v>
      </c>
      <c r="F78" s="14" t="str">
        <f>IFERROR((VLOOKUP(B78,INSCRITOS!A:F,6,0)),"")</f>
        <v>M</v>
      </c>
      <c r="G78" s="20" t="str">
        <f>IFERROR((VLOOKUP(B78,INSCRITOS!A:H,8,0)),"")</f>
        <v>REPSOL TRIATLO</v>
      </c>
      <c r="H78" s="15">
        <v>92</v>
      </c>
    </row>
    <row r="79" spans="1:8" s="21" customFormat="1" ht="18" customHeight="1" x14ac:dyDescent="0.25">
      <c r="A79" s="16"/>
      <c r="B79" s="46"/>
      <c r="C79" s="16"/>
      <c r="D79" s="16"/>
      <c r="F79" s="16"/>
      <c r="H79" s="16"/>
    </row>
    <row r="80" spans="1:8" s="21" customFormat="1" ht="18" customHeight="1" x14ac:dyDescent="0.25">
      <c r="A80" s="16"/>
      <c r="B80" s="46"/>
      <c r="C80" s="16"/>
      <c r="D80" s="16"/>
      <c r="F80" s="16"/>
      <c r="H80" s="25"/>
    </row>
    <row r="81" spans="1:8" ht="18" customHeight="1" x14ac:dyDescent="0.25">
      <c r="A81" s="48" t="s">
        <v>18</v>
      </c>
      <c r="B81" s="48"/>
      <c r="C81" s="48"/>
      <c r="D81" s="48"/>
      <c r="E81" s="48"/>
      <c r="F81" s="48"/>
      <c r="G81" s="48"/>
      <c r="H81" s="48"/>
    </row>
    <row r="82" spans="1:8" ht="18" customHeight="1" x14ac:dyDescent="0.25">
      <c r="A82" s="19" t="s">
        <v>9</v>
      </c>
      <c r="B82" s="43" t="s">
        <v>10</v>
      </c>
      <c r="C82" s="19" t="s">
        <v>1</v>
      </c>
      <c r="D82" s="19" t="s">
        <v>2</v>
      </c>
      <c r="E82" s="19" t="s">
        <v>3</v>
      </c>
      <c r="F82" s="19" t="s">
        <v>5</v>
      </c>
      <c r="G82" s="19" t="s">
        <v>7</v>
      </c>
      <c r="H82" s="19" t="s">
        <v>11</v>
      </c>
    </row>
    <row r="83" spans="1:8" ht="18" customHeight="1" x14ac:dyDescent="0.25">
      <c r="A83" s="14">
        <v>1</v>
      </c>
      <c r="B83" s="47">
        <v>5525</v>
      </c>
      <c r="C83" s="14">
        <f>IFERROR((VLOOKUP(B83,INSCRITOS!A:B,2,0)),"")</f>
        <v>101669</v>
      </c>
      <c r="D83" s="14" t="str">
        <f>IFERROR((VLOOKUP(B83,INSCRITOS!A:C,3,0)),"")</f>
        <v>JUV</v>
      </c>
      <c r="E83" s="20" t="str">
        <f>IFERROR((VLOOKUP(B83,INSCRITOS!A:D,4,0)),"")</f>
        <v>Inês Santos</v>
      </c>
      <c r="F83" s="14" t="str">
        <f>IFERROR((VLOOKUP(B83,INSCRITOS!A:F,6,0)),"")</f>
        <v>F</v>
      </c>
      <c r="G83" s="20" t="str">
        <f>IFERROR((VLOOKUP(B83,INSCRITOS!A:H,8,0)),"")</f>
        <v>Escola Triatlo Santo António Évora</v>
      </c>
      <c r="H83" s="15">
        <v>100</v>
      </c>
    </row>
    <row r="84" spans="1:8" ht="18" customHeight="1" x14ac:dyDescent="0.25">
      <c r="A84" s="14">
        <v>2</v>
      </c>
      <c r="B84" s="47">
        <v>1071</v>
      </c>
      <c r="C84" s="14">
        <f>IFERROR((VLOOKUP(B84,INSCRITOS!A:B,2,0)),"")</f>
        <v>105828</v>
      </c>
      <c r="D84" s="14" t="str">
        <f>IFERROR((VLOOKUP(B84,INSCRITOS!A:C,3,0)),"")</f>
        <v>JUV</v>
      </c>
      <c r="E84" s="20" t="str">
        <f>IFERROR((VLOOKUP(B84,INSCRITOS!A:D,4,0)),"")</f>
        <v>Diana Mira</v>
      </c>
      <c r="F84" s="14" t="str">
        <f>IFERROR((VLOOKUP(B84,INSCRITOS!A:F,6,0)),"")</f>
        <v>F</v>
      </c>
      <c r="G84" s="20" t="str">
        <f>IFERROR((VLOOKUP(B84,INSCRITOS!A:H,8,0)),"")</f>
        <v>Escola Triatlo Santo António Évora</v>
      </c>
      <c r="H84" s="15">
        <v>99</v>
      </c>
    </row>
    <row r="85" spans="1:8" x14ac:dyDescent="0.25">
      <c r="A85" s="14">
        <v>3</v>
      </c>
      <c r="B85" s="47">
        <v>5524</v>
      </c>
      <c r="C85" s="14">
        <f>IFERROR((VLOOKUP(B85,INSCRITOS!A:B,2,0)),"")</f>
        <v>0</v>
      </c>
      <c r="D85" s="14" t="str">
        <f>IFERROR((VLOOKUP(B85,INSCRITOS!A:C,3,0)),"")</f>
        <v>JUV</v>
      </c>
      <c r="E85" s="20" t="str">
        <f>IFERROR((VLOOKUP(B85,INSCRITOS!A:D,4,0)),"")</f>
        <v>Ana Bárbara Gonçalves</v>
      </c>
      <c r="F85" s="14" t="str">
        <f>IFERROR((VLOOKUP(B85,INSCRITOS!A:F,6,0)),"")</f>
        <v>F</v>
      </c>
      <c r="G85" s="20" t="str">
        <f>IFERROR((VLOOKUP(B85,INSCRITOS!A:H,8,0)),"")</f>
        <v>AMICICLO GRÂNDOLA</v>
      </c>
      <c r="H85" s="15">
        <v>98</v>
      </c>
    </row>
    <row r="86" spans="1:8" x14ac:dyDescent="0.25">
      <c r="A86" s="16"/>
      <c r="C86" s="16"/>
      <c r="D86" s="16"/>
      <c r="F86" s="16"/>
      <c r="H86" s="41"/>
    </row>
    <row r="87" spans="1:8" x14ac:dyDescent="0.25">
      <c r="A87" s="16"/>
      <c r="C87" s="16"/>
      <c r="D87" s="16"/>
      <c r="F87" s="16"/>
      <c r="H87" s="41"/>
    </row>
    <row r="88" spans="1:8" x14ac:dyDescent="0.25">
      <c r="A88" s="48" t="s">
        <v>27</v>
      </c>
      <c r="B88" s="48"/>
      <c r="C88" s="48"/>
      <c r="D88" s="48"/>
      <c r="E88" s="48"/>
      <c r="F88" s="48"/>
      <c r="G88" s="48"/>
      <c r="H88" s="48"/>
    </row>
    <row r="89" spans="1:8" x14ac:dyDescent="0.25">
      <c r="A89" s="19" t="s">
        <v>9</v>
      </c>
      <c r="B89" s="43" t="s">
        <v>0</v>
      </c>
      <c r="C89" s="19" t="s">
        <v>1</v>
      </c>
      <c r="D89" s="19" t="s">
        <v>2</v>
      </c>
      <c r="E89" s="19" t="s">
        <v>3</v>
      </c>
      <c r="F89" s="19" t="s">
        <v>5</v>
      </c>
      <c r="G89" s="19" t="s">
        <v>7</v>
      </c>
      <c r="H89" s="19" t="s">
        <v>11</v>
      </c>
    </row>
    <row r="90" spans="1:8" x14ac:dyDescent="0.25">
      <c r="A90" s="14">
        <v>1</v>
      </c>
      <c r="B90" s="11">
        <v>1532</v>
      </c>
      <c r="C90" s="14">
        <f>IFERROR((VLOOKUP(B90,INSCRITOS!A:B,2,0)),"")</f>
        <v>104439</v>
      </c>
      <c r="D90" s="14" t="str">
        <f>IFERROR((VLOOKUP(B90,INSCRITOS!A:C,3,0)),"")</f>
        <v>CAD</v>
      </c>
      <c r="E90" s="20" t="str">
        <f>IFERROR((VLOOKUP(B90,INSCRITOS!A:D,4,0)),"")</f>
        <v>Pedro Matias</v>
      </c>
      <c r="F90" s="14" t="str">
        <f>IFERROR((VLOOKUP(B90,INSCRITOS!A:F,6,0)),"")</f>
        <v>M</v>
      </c>
      <c r="G90" s="20" t="str">
        <f>IFERROR((VLOOKUP(B90,INSCRITOS!A:H,8,0)),"")</f>
        <v>REPSOL TRIATLO</v>
      </c>
      <c r="H90" s="15">
        <v>100</v>
      </c>
    </row>
    <row r="91" spans="1:8" x14ac:dyDescent="0.25">
      <c r="A91" s="16"/>
      <c r="C91" s="16"/>
      <c r="D91" s="16"/>
      <c r="F91" s="16"/>
    </row>
    <row r="93" spans="1:8" x14ac:dyDescent="0.25">
      <c r="D93" s="95" t="s">
        <v>19</v>
      </c>
      <c r="E93" s="96"/>
      <c r="F93" s="97"/>
    </row>
    <row r="95" spans="1:8" x14ac:dyDescent="0.25">
      <c r="D95" s="37" t="s">
        <v>26</v>
      </c>
      <c r="E95" s="37" t="s">
        <v>7</v>
      </c>
      <c r="F95" s="37" t="s">
        <v>11</v>
      </c>
    </row>
    <row r="96" spans="1:8" x14ac:dyDescent="0.25">
      <c r="D96" s="38">
        <v>1</v>
      </c>
      <c r="E96" s="20" t="s">
        <v>104</v>
      </c>
      <c r="F96" s="20">
        <v>1757</v>
      </c>
    </row>
    <row r="97" spans="4:6" x14ac:dyDescent="0.25">
      <c r="D97" s="38">
        <v>2</v>
      </c>
      <c r="E97" s="20" t="s">
        <v>65</v>
      </c>
      <c r="F97" s="20">
        <v>1246</v>
      </c>
    </row>
    <row r="98" spans="4:6" x14ac:dyDescent="0.25">
      <c r="D98" s="38">
        <v>3</v>
      </c>
      <c r="E98" s="20" t="s">
        <v>51</v>
      </c>
      <c r="F98" s="20">
        <v>959</v>
      </c>
    </row>
    <row r="99" spans="4:6" x14ac:dyDescent="0.25">
      <c r="D99" s="38">
        <v>4</v>
      </c>
      <c r="E99" s="20" t="s">
        <v>52</v>
      </c>
      <c r="F99" s="20">
        <v>484</v>
      </c>
    </row>
  </sheetData>
  <autoFilter ref="G1:G108"/>
  <sortState ref="D282:F296">
    <sortCondition descending="1" ref="F282:F296"/>
  </sortState>
  <mergeCells count="1">
    <mergeCell ref="D93:F93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98" firstPageNumber="0" fitToHeight="0" orientation="landscape" r:id="rId1"/>
  <rowBreaks count="7" manualBreakCount="7">
    <brk id="17" max="7" man="1"/>
    <brk id="23" max="7" man="1"/>
    <brk id="37" max="7" man="1"/>
    <brk id="43" max="7" man="1"/>
    <brk id="57" max="7" man="1"/>
    <brk id="67" max="7" man="1"/>
    <brk id="8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3"/>
  <sheetViews>
    <sheetView zoomScaleNormal="100" zoomScaleSheetLayoutView="100" workbookViewId="0">
      <selection activeCell="C11" sqref="C11"/>
    </sheetView>
  </sheetViews>
  <sheetFormatPr defaultRowHeight="15" x14ac:dyDescent="0.25"/>
  <cols>
    <col min="1" max="1" width="9" style="2"/>
    <col min="2" max="2" width="72.5703125" style="2"/>
    <col min="3" max="3" width="9" style="3"/>
    <col min="4" max="1024" width="9.140625" style="2"/>
  </cols>
  <sheetData>
    <row r="1" spans="1:7" s="4" customFormat="1" ht="15.75" customHeight="1" x14ac:dyDescent="0.25">
      <c r="A1" s="28" t="s">
        <v>47</v>
      </c>
      <c r="B1" s="49"/>
      <c r="C1" s="29"/>
      <c r="D1" s="27"/>
      <c r="E1" s="17"/>
      <c r="F1" s="17"/>
      <c r="G1" s="17"/>
    </row>
    <row r="2" spans="1:7" ht="15.75" customHeight="1" x14ac:dyDescent="0.25">
      <c r="A2" s="28" t="s">
        <v>46</v>
      </c>
      <c r="B2" s="49"/>
      <c r="C2" s="29"/>
      <c r="D2" s="27"/>
      <c r="E2" s="17"/>
      <c r="F2" s="17"/>
      <c r="G2" s="17"/>
    </row>
    <row r="3" spans="1:7" ht="15.75" x14ac:dyDescent="0.25">
      <c r="A3" s="1"/>
      <c r="B3" s="1"/>
      <c r="C3" s="1"/>
      <c r="D3" s="1"/>
      <c r="E3" s="1"/>
      <c r="F3" s="1"/>
      <c r="G3" s="5"/>
    </row>
    <row r="4" spans="1:7" ht="15.75" x14ac:dyDescent="0.25">
      <c r="A4" s="98" t="s">
        <v>19</v>
      </c>
      <c r="B4" s="98"/>
      <c r="C4" s="98"/>
      <c r="D4" s="5"/>
      <c r="E4" s="5"/>
      <c r="F4" s="5"/>
    </row>
    <row r="5" spans="1:7" ht="18" customHeight="1" x14ac:dyDescent="0.25">
      <c r="A5" s="6"/>
      <c r="B5"/>
      <c r="C5"/>
    </row>
    <row r="6" spans="1:7" ht="15.75" x14ac:dyDescent="0.25">
      <c r="A6" s="7" t="s">
        <v>9</v>
      </c>
      <c r="B6" s="8" t="s">
        <v>7</v>
      </c>
      <c r="C6" s="7" t="s">
        <v>11</v>
      </c>
    </row>
    <row r="7" spans="1:7" x14ac:dyDescent="0.25">
      <c r="A7" s="9">
        <v>1</v>
      </c>
      <c r="B7" s="54" t="s">
        <v>52</v>
      </c>
      <c r="C7" s="12">
        <f>SUMIF('Escalões Jov'!G:G,'Clubes Jov'!B7,'Escalões Jov'!H:H)</f>
        <v>582</v>
      </c>
      <c r="D7" s="10"/>
    </row>
    <row r="8" spans="1:7" x14ac:dyDescent="0.25">
      <c r="A8" s="9">
        <v>2</v>
      </c>
      <c r="B8" s="34" t="s">
        <v>61</v>
      </c>
      <c r="C8" s="12">
        <f>SUMIF('Escalões Jov'!G:G,'Clubes Jov'!B8,'Escalões Jov'!H:H)</f>
        <v>0</v>
      </c>
      <c r="D8" s="10"/>
    </row>
    <row r="9" spans="1:7" x14ac:dyDescent="0.25">
      <c r="A9" s="9">
        <v>3</v>
      </c>
      <c r="B9" s="53" t="s">
        <v>104</v>
      </c>
      <c r="C9" s="12">
        <f>SUMIF('Escalões Jov'!G:G,'Clubes Jov'!B9,'Escalões Jov'!H:H)</f>
        <v>1956</v>
      </c>
      <c r="D9" s="10"/>
    </row>
    <row r="10" spans="1:7" x14ac:dyDescent="0.25">
      <c r="A10" s="9">
        <v>4</v>
      </c>
      <c r="B10" s="55" t="s">
        <v>65</v>
      </c>
      <c r="C10" s="12">
        <f>SUMIF('Escalões Jov'!G:G,'Clubes Jov'!B10,'Escalões Jov'!H:H)</f>
        <v>1246</v>
      </c>
      <c r="D10" s="10"/>
    </row>
    <row r="11" spans="1:7" x14ac:dyDescent="0.25">
      <c r="A11" s="9">
        <v>5</v>
      </c>
      <c r="B11" s="55" t="s">
        <v>51</v>
      </c>
      <c r="C11" s="12">
        <f>SUMIF('Escalões Jov'!G:G,'Clubes Jov'!B11,'Escalões Jov'!H:H)</f>
        <v>959</v>
      </c>
      <c r="D11" s="10"/>
    </row>
    <row r="12" spans="1:7" ht="15.75" x14ac:dyDescent="0.25">
      <c r="A12" s="13">
        <v>6</v>
      </c>
      <c r="B12" s="39"/>
      <c r="C12" s="12">
        <f>SUMIF('Escalões Jov'!G:G,'Clubes Jov'!B12,'Escalões Jov'!H:H)</f>
        <v>0</v>
      </c>
    </row>
    <row r="13" spans="1:7" ht="15.75" x14ac:dyDescent="0.25">
      <c r="A13" s="13">
        <v>7</v>
      </c>
      <c r="B13" s="39"/>
      <c r="C13" s="12">
        <f>SUMIF('Escalões Jov'!G:G,'Clubes Jov'!B13,'Escalões Jov'!H:H)</f>
        <v>0</v>
      </c>
    </row>
  </sheetData>
  <autoFilter ref="A6:C13"/>
  <sortState ref="B7:C14">
    <sortCondition descending="1" ref="C7:C14"/>
  </sortState>
  <mergeCells count="1">
    <mergeCell ref="A4:C4"/>
  </mergeCells>
  <printOptions horizontalCentered="1"/>
  <pageMargins left="0.70833333333333304" right="0.70833333333333304" top="0.74791666666666701" bottom="0.74791666666666701" header="0.51180555555555496" footer="0.51180555555555496"/>
  <pageSetup paperSize="9" scale="68" firstPageNumber="0" fitToHeight="0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INSCRITOS</vt:lpstr>
      <vt:lpstr>Escalões Jov</vt:lpstr>
      <vt:lpstr>Clubes Jov</vt:lpstr>
      <vt:lpstr>'Clubes Jov'!Área_de_Impressão</vt:lpstr>
      <vt:lpstr>'Escalões Jov'!Área_de_Impressão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2019-03-30T16:00:25Z</cp:lastPrinted>
  <dcterms:created xsi:type="dcterms:W3CDTF">2016-04-26T14:30:14Z</dcterms:created>
  <dcterms:modified xsi:type="dcterms:W3CDTF">2019-03-31T18:59:33Z</dcterms:modified>
  <dc:language>pt-PT</dc:language>
</cp:coreProperties>
</file>