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ALGARVE\2019_03_02_II Aquatlo Jovem do O2 - Alvor\INSCRIÇÕES E RESULTADOS\"/>
    </mc:Choice>
  </mc:AlternateContent>
  <bookViews>
    <workbookView xWindow="0" yWindow="0" windowWidth="19200" windowHeight="11595" tabRatio="801" firstSheet="1" activeTab="1"/>
  </bookViews>
  <sheets>
    <sheet name="INSCRITOS" sheetId="1" state="hidden" r:id="rId1"/>
    <sheet name="Escalões Jov" sheetId="2" r:id="rId2"/>
    <sheet name="Cadetes" sheetId="13" r:id="rId3"/>
    <sheet name="Adaptado" sheetId="20" r:id="rId4"/>
  </sheets>
  <definedNames>
    <definedName name="_xlnm._FilterDatabase" localSheetId="1" hidden="1">'Escalões Jov'!$A$22:$I$22</definedName>
    <definedName name="_xlnm._FilterDatabase" localSheetId="0" hidden="1">INSCRITOS!$A$1:$H$100</definedName>
    <definedName name="_xlnm.Print_Area" localSheetId="1">'Escalões Jov'!$A$1:$I$104</definedName>
    <definedName name="_xlnm.Print_Area" localSheetId="0">INSCRITOS!$A$1:$H$112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C12" i="13" l="1"/>
  <c r="D12" i="13"/>
  <c r="E12" i="13"/>
  <c r="F12" i="13"/>
  <c r="G12" i="13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G6" i="20" l="1"/>
  <c r="F6" i="20"/>
  <c r="E6" i="20"/>
  <c r="D6" i="20"/>
  <c r="C6" i="20"/>
  <c r="C27" i="2" l="1"/>
  <c r="D27" i="2"/>
  <c r="E27" i="2"/>
  <c r="F27" i="2"/>
  <c r="G27" i="2"/>
  <c r="C29" i="2"/>
  <c r="D29" i="2"/>
  <c r="E29" i="2"/>
  <c r="F29" i="2"/>
  <c r="G29" i="2"/>
  <c r="C9" i="2"/>
  <c r="D9" i="2"/>
  <c r="E9" i="2"/>
  <c r="F9" i="2"/>
  <c r="G9" i="2"/>
  <c r="C8" i="2"/>
  <c r="D8" i="2"/>
  <c r="E8" i="2"/>
  <c r="F8" i="2"/>
  <c r="G8" i="2"/>
  <c r="C7" i="2"/>
  <c r="D7" i="2"/>
  <c r="E7" i="2"/>
  <c r="F7" i="2"/>
  <c r="G7" i="2"/>
  <c r="C10" i="2"/>
  <c r="D10" i="2"/>
  <c r="E10" i="2"/>
  <c r="F10" i="2"/>
  <c r="G10" i="2"/>
  <c r="C13" i="2"/>
  <c r="D13" i="2"/>
  <c r="E13" i="2"/>
  <c r="F13" i="2"/>
  <c r="G13" i="2"/>
  <c r="C12" i="2"/>
  <c r="D12" i="2"/>
  <c r="E12" i="2"/>
  <c r="F12" i="2"/>
  <c r="G12" i="2"/>
  <c r="G19" i="13" l="1"/>
  <c r="F19" i="13"/>
  <c r="E19" i="13"/>
  <c r="D19" i="13"/>
  <c r="C19" i="13"/>
  <c r="G18" i="13"/>
  <c r="F18" i="13"/>
  <c r="E18" i="13"/>
  <c r="D18" i="13"/>
  <c r="C18" i="13"/>
  <c r="G13" i="13"/>
  <c r="F13" i="13"/>
  <c r="E13" i="13"/>
  <c r="D13" i="13"/>
  <c r="C13" i="13"/>
  <c r="G9" i="13"/>
  <c r="F9" i="13"/>
  <c r="E9" i="13"/>
  <c r="D9" i="13"/>
  <c r="C9" i="13"/>
  <c r="G11" i="13"/>
  <c r="F11" i="13"/>
  <c r="E11" i="13"/>
  <c r="D11" i="13"/>
  <c r="C11" i="13"/>
  <c r="G8" i="13"/>
  <c r="F8" i="13"/>
  <c r="E8" i="13"/>
  <c r="D8" i="13"/>
  <c r="C8" i="13"/>
  <c r="G7" i="13"/>
  <c r="F7" i="13"/>
  <c r="E7" i="13"/>
  <c r="D7" i="13"/>
  <c r="C7" i="13"/>
  <c r="G6" i="13"/>
  <c r="F6" i="13"/>
  <c r="E6" i="13"/>
  <c r="D6" i="13"/>
  <c r="C6" i="13"/>
  <c r="G10" i="13"/>
  <c r="F10" i="13"/>
  <c r="E10" i="13"/>
  <c r="D10" i="13"/>
  <c r="C10" i="13"/>
  <c r="C88" i="2" l="1"/>
  <c r="D88" i="2"/>
  <c r="E88" i="2"/>
  <c r="F88" i="2"/>
  <c r="G88" i="2"/>
  <c r="C6" i="2"/>
  <c r="D6" i="2"/>
  <c r="E6" i="2"/>
  <c r="F6" i="2"/>
  <c r="G6" i="2"/>
  <c r="F70" i="2" l="1"/>
  <c r="C14" i="2" l="1"/>
  <c r="D14" i="2"/>
  <c r="E14" i="2"/>
  <c r="F14" i="2"/>
  <c r="G14" i="2"/>
  <c r="C11" i="2"/>
  <c r="D11" i="2"/>
  <c r="E11" i="2"/>
  <c r="F11" i="2"/>
  <c r="G11" i="2"/>
  <c r="C89" i="2" l="1"/>
  <c r="D89" i="2"/>
  <c r="E89" i="2"/>
  <c r="F89" i="2"/>
  <c r="G89" i="2"/>
  <c r="C86" i="2"/>
  <c r="D86" i="2"/>
  <c r="E86" i="2"/>
  <c r="F86" i="2"/>
  <c r="G86" i="2"/>
  <c r="C85" i="2"/>
  <c r="D85" i="2"/>
  <c r="E85" i="2"/>
  <c r="F85" i="2"/>
  <c r="G85" i="2"/>
  <c r="C78" i="2"/>
  <c r="D78" i="2"/>
  <c r="E78" i="2"/>
  <c r="F78" i="2"/>
  <c r="G78" i="2"/>
  <c r="C81" i="2"/>
  <c r="D81" i="2"/>
  <c r="E81" i="2"/>
  <c r="F81" i="2"/>
  <c r="G81" i="2"/>
  <c r="C70" i="2"/>
  <c r="D70" i="2"/>
  <c r="E70" i="2"/>
  <c r="G70" i="2"/>
  <c r="C77" i="2"/>
  <c r="D77" i="2"/>
  <c r="E77" i="2"/>
  <c r="F77" i="2"/>
  <c r="G77" i="2"/>
  <c r="C75" i="2"/>
  <c r="D75" i="2"/>
  <c r="E75" i="2"/>
  <c r="F75" i="2"/>
  <c r="G75" i="2"/>
  <c r="C74" i="2"/>
  <c r="D74" i="2"/>
  <c r="E74" i="2"/>
  <c r="F74" i="2"/>
  <c r="G74" i="2"/>
  <c r="C72" i="2"/>
  <c r="D72" i="2"/>
  <c r="E72" i="2"/>
  <c r="F72" i="2"/>
  <c r="G72" i="2"/>
  <c r="C69" i="2"/>
  <c r="D69" i="2"/>
  <c r="E69" i="2"/>
  <c r="F69" i="2"/>
  <c r="G69" i="2"/>
  <c r="D80" i="2"/>
  <c r="E80" i="2"/>
  <c r="F80" i="2"/>
  <c r="G80" i="2"/>
  <c r="C71" i="2"/>
  <c r="D71" i="2"/>
  <c r="E71" i="2"/>
  <c r="F71" i="2"/>
  <c r="G71" i="2"/>
  <c r="C76" i="2"/>
  <c r="D76" i="2"/>
  <c r="E76" i="2"/>
  <c r="F76" i="2"/>
  <c r="G76" i="2"/>
  <c r="C79" i="2"/>
  <c r="D79" i="2"/>
  <c r="E79" i="2"/>
  <c r="F79" i="2"/>
  <c r="G79" i="2"/>
  <c r="C60" i="2"/>
  <c r="D60" i="2"/>
  <c r="E60" i="2"/>
  <c r="F60" i="2"/>
  <c r="G60" i="2"/>
  <c r="C62" i="2"/>
  <c r="D62" i="2"/>
  <c r="E62" i="2"/>
  <c r="F62" i="2"/>
  <c r="G62" i="2"/>
  <c r="C61" i="2"/>
  <c r="D61" i="2"/>
  <c r="E61" i="2"/>
  <c r="F61" i="2"/>
  <c r="G61" i="2"/>
  <c r="C63" i="2"/>
  <c r="D63" i="2"/>
  <c r="E63" i="2"/>
  <c r="F63" i="2"/>
  <c r="G63" i="2"/>
  <c r="C65" i="2"/>
  <c r="D65" i="2"/>
  <c r="E65" i="2"/>
  <c r="F65" i="2"/>
  <c r="G65" i="2"/>
  <c r="C64" i="2"/>
  <c r="D64" i="2"/>
  <c r="E64" i="2"/>
  <c r="F64" i="2"/>
  <c r="G64" i="2"/>
  <c r="C59" i="2"/>
  <c r="D59" i="2"/>
  <c r="E59" i="2"/>
  <c r="F59" i="2"/>
  <c r="G59" i="2"/>
  <c r="C47" i="2"/>
  <c r="D47" i="2"/>
  <c r="E47" i="2"/>
  <c r="F47" i="2"/>
  <c r="G47" i="2"/>
  <c r="C52" i="2"/>
  <c r="D52" i="2"/>
  <c r="E52" i="2"/>
  <c r="F52" i="2"/>
  <c r="G52" i="2"/>
  <c r="C51" i="2"/>
  <c r="D51" i="2"/>
  <c r="E51" i="2"/>
  <c r="F51" i="2"/>
  <c r="G51" i="2"/>
  <c r="C50" i="2"/>
  <c r="D50" i="2"/>
  <c r="E50" i="2"/>
  <c r="F50" i="2"/>
  <c r="G50" i="2"/>
  <c r="C48" i="2"/>
  <c r="D48" i="2"/>
  <c r="E48" i="2"/>
  <c r="F48" i="2"/>
  <c r="G48" i="2"/>
  <c r="C54" i="2"/>
  <c r="D54" i="2"/>
  <c r="E54" i="2"/>
  <c r="F54" i="2"/>
  <c r="G54" i="2"/>
  <c r="C49" i="2"/>
  <c r="D49" i="2"/>
  <c r="E49" i="2"/>
  <c r="F49" i="2"/>
  <c r="G49" i="2"/>
  <c r="C42" i="2"/>
  <c r="D42" i="2"/>
  <c r="E42" i="2"/>
  <c r="F42" i="2"/>
  <c r="G42" i="2"/>
  <c r="C40" i="2"/>
  <c r="D40" i="2"/>
  <c r="E40" i="2"/>
  <c r="F40" i="2"/>
  <c r="G40" i="2"/>
  <c r="C41" i="2"/>
  <c r="D41" i="2"/>
  <c r="E41" i="2"/>
  <c r="F41" i="2"/>
  <c r="G41" i="2"/>
  <c r="C43" i="2"/>
  <c r="D43" i="2"/>
  <c r="E43" i="2"/>
  <c r="F43" i="2"/>
  <c r="G43" i="2"/>
  <c r="C38" i="2"/>
  <c r="D38" i="2"/>
  <c r="E38" i="2"/>
  <c r="F38" i="2"/>
  <c r="G38" i="2"/>
  <c r="C26" i="2"/>
  <c r="D26" i="2"/>
  <c r="E26" i="2"/>
  <c r="F26" i="2"/>
  <c r="G26" i="2"/>
  <c r="C32" i="2"/>
  <c r="D32" i="2"/>
  <c r="E32" i="2"/>
  <c r="F32" i="2"/>
  <c r="G32" i="2"/>
  <c r="C30" i="2"/>
  <c r="D30" i="2"/>
  <c r="E30" i="2"/>
  <c r="F30" i="2"/>
  <c r="G30" i="2"/>
  <c r="C24" i="2"/>
  <c r="D24" i="2"/>
  <c r="E24" i="2"/>
  <c r="F24" i="2"/>
  <c r="G24" i="2"/>
  <c r="C28" i="2"/>
  <c r="D28" i="2"/>
  <c r="E28" i="2"/>
  <c r="F28" i="2"/>
  <c r="G28" i="2"/>
  <c r="C33" i="2"/>
  <c r="D33" i="2"/>
  <c r="E33" i="2"/>
  <c r="F33" i="2"/>
  <c r="G33" i="2"/>
  <c r="C25" i="2"/>
  <c r="D25" i="2"/>
  <c r="E25" i="2"/>
  <c r="F25" i="2"/>
  <c r="G25" i="2"/>
  <c r="C34" i="2"/>
  <c r="D34" i="2"/>
  <c r="E34" i="2"/>
  <c r="F34" i="2"/>
  <c r="G34" i="2"/>
  <c r="C23" i="2"/>
  <c r="D23" i="2"/>
  <c r="E23" i="2"/>
  <c r="F23" i="2"/>
  <c r="G23" i="2"/>
  <c r="C18" i="2"/>
  <c r="D18" i="2"/>
  <c r="E18" i="2"/>
  <c r="F18" i="2"/>
  <c r="G18" i="2"/>
  <c r="G73" i="2" l="1"/>
  <c r="F73" i="2"/>
  <c r="E73" i="2"/>
  <c r="D73" i="2"/>
  <c r="C73" i="2"/>
  <c r="G19" i="2" l="1"/>
  <c r="F19" i="2"/>
  <c r="E19" i="2"/>
  <c r="D19" i="2"/>
  <c r="C19" i="2"/>
  <c r="C53" i="2" l="1"/>
  <c r="D53" i="2"/>
  <c r="E53" i="2"/>
  <c r="F53" i="2"/>
  <c r="G53" i="2"/>
  <c r="C31" i="2" l="1"/>
  <c r="D31" i="2"/>
  <c r="E31" i="2"/>
  <c r="F31" i="2"/>
  <c r="G31" i="2"/>
  <c r="G87" i="2" l="1"/>
  <c r="F87" i="2"/>
  <c r="E87" i="2"/>
  <c r="D87" i="2"/>
  <c r="C87" i="2"/>
  <c r="G58" i="2"/>
  <c r="F58" i="2"/>
  <c r="E58" i="2"/>
  <c r="D58" i="2"/>
  <c r="C58" i="2"/>
  <c r="G39" i="2"/>
  <c r="F39" i="2"/>
  <c r="E39" i="2"/>
  <c r="D39" i="2"/>
  <c r="C39" i="2"/>
</calcChain>
</file>

<file path=xl/sharedStrings.xml><?xml version="1.0" encoding="utf-8"?>
<sst xmlns="http://schemas.openxmlformats.org/spreadsheetml/2006/main" count="673" uniqueCount="183">
  <si>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</si>
  <si>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</si>
  <si>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</si>
  <si>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</si>
  <si>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</si>
  <si>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</si>
  <si>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</si>
  <si>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</si>
  <si>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</si>
  <si>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</si>
  <si>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</si>
  <si>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</si>
  <si>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</si>
  <si>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</si>
  <si>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</si>
  <si>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</si>
  <si>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</si>
  <si>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</si>
  <si>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</si>
  <si>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</si>
  <si>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INF</t>
  </si>
  <si>
    <t>JUV</t>
  </si>
  <si>
    <t>M</t>
  </si>
  <si>
    <t>F</t>
  </si>
  <si>
    <t>CAD</t>
  </si>
  <si>
    <t>Posição</t>
  </si>
  <si>
    <t>CADETES MASCULINOS</t>
  </si>
  <si>
    <t>CADETES FEMININOS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</si>
  <si>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</si>
  <si>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</si>
  <si>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</si>
  <si>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</si>
  <si>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</si>
  <si>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</si>
  <si>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</si>
  <si>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</si>
  <si>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</si>
  <si>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</si>
  <si>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</si>
  <si>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INI</t>
  </si>
  <si>
    <t>INV</t>
  </si>
  <si>
    <t>VAL</t>
  </si>
  <si>
    <t>BEN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</si>
  <si>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</si>
  <si>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</si>
  <si>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</si>
  <si>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II Aquatlo Segmentado de S. Brás de Alportel - Circuito Jovem Algarve - 1ª Etapa</t>
  </si>
  <si>
    <t>16 DE FEVEREIRO DE 2019</t>
  </si>
  <si>
    <t>Rita Ferraz</t>
  </si>
  <si>
    <t>Centro de Ciclismo de Portimão</t>
  </si>
  <si>
    <t>Simão Guerreiro</t>
  </si>
  <si>
    <t>Gabriel Silva</t>
  </si>
  <si>
    <t>O2 Triatlo - S´look</t>
  </si>
  <si>
    <t>José Neves</t>
  </si>
  <si>
    <t>Miguel Guerreiro</t>
  </si>
  <si>
    <t>Vasco Nicolau</t>
  </si>
  <si>
    <t>Viviana Nicolau</t>
  </si>
  <si>
    <t>Bike Clube S. Brás</t>
  </si>
  <si>
    <t>Bárbara Coelho</t>
  </si>
  <si>
    <t>Francisco Silva</t>
  </si>
  <si>
    <t>Rúben Rosa</t>
  </si>
  <si>
    <t>Santiago Almeida</t>
  </si>
  <si>
    <t>Henrique Barros</t>
  </si>
  <si>
    <t>João Manuel Barreto</t>
  </si>
  <si>
    <t>Rodrigo Silva</t>
  </si>
  <si>
    <t>Íris Pratas</t>
  </si>
  <si>
    <t>Dinis Shevchun</t>
  </si>
  <si>
    <t>Hugo Nunes</t>
  </si>
  <si>
    <t>João Gonçalves</t>
  </si>
  <si>
    <t>Martim Maquinista</t>
  </si>
  <si>
    <t>Pedro Matias</t>
  </si>
  <si>
    <t>Nicole Rosário</t>
  </si>
  <si>
    <t>Constança Monteiro</t>
  </si>
  <si>
    <t>David Simonet</t>
  </si>
  <si>
    <t>Gabriel Miravent</t>
  </si>
  <si>
    <t>João Nuno Martins</t>
  </si>
  <si>
    <t>Lourenço Albuquerque</t>
  </si>
  <si>
    <t>Martim Viegas</t>
  </si>
  <si>
    <t>Natacha Santos</t>
  </si>
  <si>
    <t>Simão Viegas</t>
  </si>
  <si>
    <t>Tomás Vilanova</t>
  </si>
  <si>
    <t>Francisco Bacalhau</t>
  </si>
  <si>
    <t>Raquel Augusto</t>
  </si>
  <si>
    <t>Alexandre Arvela</t>
  </si>
  <si>
    <t>Pedro Encarnação</t>
  </si>
  <si>
    <t>Carolina Biletska</t>
  </si>
  <si>
    <t>Melissa Vilarinho</t>
  </si>
  <si>
    <t>Afonso Gouveia</t>
  </si>
  <si>
    <t>Hugo Arvela</t>
  </si>
  <si>
    <t>Violeta Sousa</t>
  </si>
  <si>
    <t>Gonçalo Guerreiro</t>
  </si>
  <si>
    <t>Maria Gouveia</t>
  </si>
  <si>
    <t>Pedro Afonso</t>
  </si>
  <si>
    <t>Filipe Pinto</t>
  </si>
  <si>
    <t>Beatriz Vaz</t>
  </si>
  <si>
    <t>Triatlo de Faro</t>
  </si>
  <si>
    <t>Leonor Lima Cabrita</t>
  </si>
  <si>
    <t>Helena Lima Cabrita</t>
  </si>
  <si>
    <t>Rafael Piteira</t>
  </si>
  <si>
    <t>Triatlo de Faro/ Não federado</t>
  </si>
  <si>
    <t>Vladislav Groshev</t>
  </si>
  <si>
    <t>Dinis Almeida</t>
  </si>
  <si>
    <t>Guilherme Amélio</t>
  </si>
  <si>
    <t>Afonso Almeida</t>
  </si>
  <si>
    <t>Ruben Francisco</t>
  </si>
  <si>
    <t>Rafael Alemão</t>
  </si>
  <si>
    <t>Marta Rodrigues</t>
  </si>
  <si>
    <t>Madalena Cojocaru</t>
  </si>
  <si>
    <t>Afonso Alemão</t>
  </si>
  <si>
    <t>Daniela Kosykhina</t>
  </si>
  <si>
    <t>Gonçalo Alemão</t>
  </si>
  <si>
    <t>Afonso Rochate</t>
  </si>
  <si>
    <t>Vitoria Pita</t>
  </si>
  <si>
    <t>O2 Triatlo-S'look/ Não federado</t>
  </si>
  <si>
    <t>Portinado/ Não federado</t>
  </si>
  <si>
    <t>Madalena Lopes</t>
  </si>
  <si>
    <t>Margarida Passos</t>
  </si>
  <si>
    <t>II Aquatlo do O2 - Alvor - Circuito Jovem Algarve - 2ª Etapa</t>
  </si>
  <si>
    <t>2 DE MARÇO DE 2019</t>
  </si>
  <si>
    <t>Rodrigo Amelio</t>
  </si>
  <si>
    <t>Ana Sabóia</t>
  </si>
  <si>
    <t>Lusitano / Frusoal</t>
  </si>
  <si>
    <t>Filipa Munhóz</t>
  </si>
  <si>
    <t>Gil Cunha</t>
  </si>
  <si>
    <t>Henrique Vairinhos</t>
  </si>
  <si>
    <t>Joao Calvinho</t>
  </si>
  <si>
    <t>João Francisco Mestre</t>
  </si>
  <si>
    <t>Maria Romão</t>
  </si>
  <si>
    <t>Patrícia Gomes</t>
  </si>
  <si>
    <t>Lio Lobo Leolan</t>
  </si>
  <si>
    <t>CCD / INTERMARCHÉ LAGOS</t>
  </si>
  <si>
    <t>PORTINADO</t>
  </si>
  <si>
    <t>Lourenço Pita Neves</t>
  </si>
  <si>
    <t>Fc Ferreiras</t>
  </si>
  <si>
    <t>Andriy Fedorov</t>
  </si>
  <si>
    <t>Eric Sapun</t>
  </si>
  <si>
    <t>Joana Silva</t>
  </si>
  <si>
    <t>Krishkumar Patel</t>
  </si>
  <si>
    <t>Patricia Oliveira</t>
  </si>
  <si>
    <t>Vitaliy Martsynshyn</t>
  </si>
  <si>
    <t>Patricia Abreu Seong</t>
  </si>
  <si>
    <t xml:space="preserve">Francisco Brás Romão </t>
  </si>
  <si>
    <t>Ana Brás Romão</t>
  </si>
  <si>
    <t>Alexandre Martins da Silva</t>
  </si>
  <si>
    <t>João Pedro Vaz Antunes</t>
  </si>
  <si>
    <t>Matilde Pereira</t>
  </si>
  <si>
    <t>Diana Alfinete</t>
  </si>
  <si>
    <t>Miguel Tristão</t>
  </si>
  <si>
    <t>Henrique Pereira</t>
  </si>
  <si>
    <t>João Carrasco</t>
  </si>
  <si>
    <t>Francisco Chaveiro</t>
  </si>
  <si>
    <t>Diogo Santos</t>
  </si>
  <si>
    <t>Diogo Gomes</t>
  </si>
  <si>
    <t>Beatriz Martins</t>
  </si>
  <si>
    <t>Rafael Almeida</t>
  </si>
  <si>
    <t>Gabriel Centeio</t>
  </si>
  <si>
    <t>Leandro Fonseca</t>
  </si>
  <si>
    <t>Beatriz Lourenço</t>
  </si>
  <si>
    <t>Elena Vojinovic</t>
  </si>
  <si>
    <t>Angelina Jones</t>
  </si>
  <si>
    <t>Rui Raposo</t>
  </si>
  <si>
    <t>Ana Margarida Mendes</t>
  </si>
  <si>
    <t>Tiago Barradas</t>
  </si>
  <si>
    <t>Inês Alves</t>
  </si>
  <si>
    <t>João Pedro Marques</t>
  </si>
  <si>
    <t>Veronica Alves Morlet</t>
  </si>
  <si>
    <t>Alexandre Guerreiro</t>
  </si>
  <si>
    <t>Artur Osório</t>
  </si>
  <si>
    <t>Catarina Colaço</t>
  </si>
  <si>
    <t>Fc Ferreiras/ Não federado</t>
  </si>
  <si>
    <t>Não federado</t>
  </si>
  <si>
    <t>ADAPTADO MASCULINO</t>
  </si>
  <si>
    <t>Adaptado</t>
  </si>
  <si>
    <t>REPSOL TRIATLO/ Outra região</t>
  </si>
  <si>
    <t xml:space="preserve">Beatriz Cojocaru </t>
  </si>
  <si>
    <t xml:space="preserve">Gustavo Ganhão </t>
  </si>
  <si>
    <t>Não são atribuídos pontos aos Individuais, não federados e outra região.</t>
  </si>
  <si>
    <t>Só não têm acesso aos pódios os atletas e equipas de outras regiões.</t>
  </si>
  <si>
    <t>Qualquer idade</t>
  </si>
  <si>
    <t>Jessica Ribeiro</t>
  </si>
  <si>
    <t>Tempos</t>
  </si>
  <si>
    <t>Tempo</t>
  </si>
  <si>
    <t>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</si>
</sst>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21212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5" fontId="9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5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14" fontId="17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3" applyFont="1" applyBorder="1" applyAlignment="1">
      <alignment horizontal="left" vertical="center" wrapText="1"/>
    </xf>
    <xf numFmtId="0" fontId="16" fillId="0" borderId="1" xfId="3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 wrapText="1"/>
    </xf>
    <xf numFmtId="20" fontId="5" fillId="0" borderId="1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view="pageBreakPreview" zoomScaleNormal="100" zoomScaleSheetLayoutView="100" workbookViewId="0">
      <pane ySplit="1" topLeftCell="A53" activePane="bottomLeft" state="frozen"/>
      <selection pane="bottomLeft" activeCell="K59" sqref="K59"/>
    </sheetView>
  </sheetViews>
  <sheetFormatPr defaultRowHeight="15" x14ac:dyDescent="0.25"/>
  <cols>
    <col min="1" max="1" width="7.140625" style="24" customWidth="1"/>
    <col min="2" max="2" width="9" style="24" customWidth="1"/>
    <col min="3" max="3" width="12" style="24" bestFit="1" customWidth="1"/>
    <col min="4" max="4" width="34.42578125" style="23" customWidth="1"/>
    <col min="5" max="5" width="14.85546875" style="24" bestFit="1" customWidth="1"/>
    <col min="6" max="6" width="8.140625" style="24" bestFit="1" customWidth="1"/>
    <col min="7" max="7" width="9.7109375" style="24" customWidth="1"/>
    <col min="8" max="8" width="47.5703125" style="25" bestFit="1" customWidth="1"/>
    <col min="9" max="9" width="3.7109375" style="23" customWidth="1"/>
    <col min="10" max="10" width="10.28515625" style="23" bestFit="1" customWidth="1"/>
    <col min="11" max="11" width="41.7109375" style="23" bestFit="1" customWidth="1"/>
    <col min="12" max="16384" width="9.140625" style="23"/>
  </cols>
  <sheetData>
    <row r="1" spans="1:11" ht="18" customHeight="1" x14ac:dyDescent="0.25">
      <c r="A1" s="26" t="s">
        <v>0</v>
      </c>
      <c r="B1" s="27" t="s">
        <v>1</v>
      </c>
      <c r="C1" s="27" t="s">
        <v>2</v>
      </c>
      <c r="D1" s="29" t="s">
        <v>3</v>
      </c>
      <c r="E1" s="27" t="s">
        <v>4</v>
      </c>
      <c r="F1" s="27" t="s">
        <v>5</v>
      </c>
      <c r="G1" s="27" t="s">
        <v>6</v>
      </c>
      <c r="H1" s="28" t="s">
        <v>7</v>
      </c>
    </row>
    <row r="2" spans="1:11" ht="15" customHeight="1" x14ac:dyDescent="0.25">
      <c r="A2" s="60">
        <v>5240</v>
      </c>
      <c r="B2" s="54"/>
      <c r="C2" s="54" t="s">
        <v>172</v>
      </c>
      <c r="D2" s="53" t="s">
        <v>143</v>
      </c>
      <c r="E2" s="49">
        <v>36220</v>
      </c>
      <c r="F2" s="54" t="s">
        <v>22</v>
      </c>
      <c r="G2" s="22"/>
      <c r="H2" s="56" t="s">
        <v>113</v>
      </c>
    </row>
    <row r="3" spans="1:11" ht="15" customHeight="1" x14ac:dyDescent="0.25">
      <c r="A3" s="60">
        <v>5241</v>
      </c>
      <c r="B3" s="54"/>
      <c r="C3" s="54" t="s">
        <v>172</v>
      </c>
      <c r="D3" s="53" t="s">
        <v>144</v>
      </c>
      <c r="E3" s="49">
        <v>32082</v>
      </c>
      <c r="F3" s="54" t="s">
        <v>22</v>
      </c>
      <c r="G3" s="22"/>
      <c r="H3" s="56" t="s">
        <v>113</v>
      </c>
      <c r="J3" s="42" t="s">
        <v>2</v>
      </c>
      <c r="K3" s="42" t="s">
        <v>28</v>
      </c>
    </row>
    <row r="4" spans="1:11" ht="15" customHeight="1" x14ac:dyDescent="0.25">
      <c r="A4" s="1">
        <v>192</v>
      </c>
      <c r="B4" s="1">
        <v>104352</v>
      </c>
      <c r="C4" s="1" t="s">
        <v>42</v>
      </c>
      <c r="D4" s="47" t="s">
        <v>126</v>
      </c>
      <c r="E4" s="48">
        <v>40581</v>
      </c>
      <c r="F4" s="1" t="s">
        <v>22</v>
      </c>
      <c r="G4" s="1" t="s">
        <v>41</v>
      </c>
      <c r="H4" s="47" t="s">
        <v>121</v>
      </c>
      <c r="J4" s="43" t="s">
        <v>29</v>
      </c>
      <c r="K4" s="59" t="s">
        <v>31</v>
      </c>
    </row>
    <row r="5" spans="1:11" ht="15" customHeight="1" x14ac:dyDescent="0.25">
      <c r="A5" s="1">
        <v>209</v>
      </c>
      <c r="B5" s="1">
        <v>104967</v>
      </c>
      <c r="C5" s="1" t="s">
        <v>42</v>
      </c>
      <c r="D5" s="47" t="s">
        <v>79</v>
      </c>
      <c r="E5" s="48">
        <v>40330</v>
      </c>
      <c r="F5" s="1" t="s">
        <v>22</v>
      </c>
      <c r="G5" s="1" t="s">
        <v>41</v>
      </c>
      <c r="H5" s="47" t="s">
        <v>121</v>
      </c>
      <c r="I5" s="46"/>
      <c r="J5" s="43" t="s">
        <v>32</v>
      </c>
      <c r="K5" s="59" t="s">
        <v>33</v>
      </c>
    </row>
    <row r="6" spans="1:11" ht="15" customHeight="1" x14ac:dyDescent="0.25">
      <c r="A6" s="1">
        <v>214</v>
      </c>
      <c r="B6" s="1">
        <v>104970</v>
      </c>
      <c r="C6" s="1" t="s">
        <v>42</v>
      </c>
      <c r="D6" s="47" t="s">
        <v>73</v>
      </c>
      <c r="E6" s="48">
        <v>40244</v>
      </c>
      <c r="F6" s="1" t="s">
        <v>22</v>
      </c>
      <c r="G6" s="1" t="s">
        <v>41</v>
      </c>
      <c r="H6" s="47" t="s">
        <v>121</v>
      </c>
      <c r="J6" s="43" t="s">
        <v>34</v>
      </c>
      <c r="K6" s="59" t="s">
        <v>35</v>
      </c>
    </row>
    <row r="7" spans="1:11" ht="15" customHeight="1" x14ac:dyDescent="0.25">
      <c r="A7" s="1">
        <v>771</v>
      </c>
      <c r="B7" s="1">
        <v>105219</v>
      </c>
      <c r="C7" s="1" t="s">
        <v>42</v>
      </c>
      <c r="D7" s="47" t="s">
        <v>48</v>
      </c>
      <c r="E7" s="48">
        <v>40362</v>
      </c>
      <c r="F7" s="1" t="s">
        <v>23</v>
      </c>
      <c r="G7" s="1" t="s">
        <v>41</v>
      </c>
      <c r="H7" s="47" t="s">
        <v>49</v>
      </c>
      <c r="J7" s="43" t="s">
        <v>30</v>
      </c>
      <c r="K7" s="59" t="s">
        <v>36</v>
      </c>
    </row>
    <row r="8" spans="1:11" ht="15" customHeight="1" x14ac:dyDescent="0.25">
      <c r="A8" s="1">
        <v>1076</v>
      </c>
      <c r="B8" s="1">
        <v>105844</v>
      </c>
      <c r="C8" s="1" t="s">
        <v>42</v>
      </c>
      <c r="D8" s="47" t="s">
        <v>61</v>
      </c>
      <c r="E8" s="48">
        <v>40426</v>
      </c>
      <c r="F8" s="1" t="s">
        <v>22</v>
      </c>
      <c r="G8" s="1" t="s">
        <v>41</v>
      </c>
      <c r="H8" s="47" t="s">
        <v>57</v>
      </c>
      <c r="J8" s="43" t="s">
        <v>37</v>
      </c>
      <c r="K8" s="59" t="s">
        <v>38</v>
      </c>
    </row>
    <row r="9" spans="1:11" ht="15" customHeight="1" x14ac:dyDescent="0.25">
      <c r="A9" s="1">
        <v>1137</v>
      </c>
      <c r="B9" s="1">
        <v>105970</v>
      </c>
      <c r="C9" s="1" t="s">
        <v>42</v>
      </c>
      <c r="D9" s="47" t="s">
        <v>62</v>
      </c>
      <c r="E9" s="48">
        <v>40670</v>
      </c>
      <c r="F9" s="1" t="s">
        <v>22</v>
      </c>
      <c r="G9" s="1" t="s">
        <v>41</v>
      </c>
      <c r="H9" s="47" t="s">
        <v>130</v>
      </c>
      <c r="J9" s="58" t="s">
        <v>172</v>
      </c>
      <c r="K9" s="58" t="s">
        <v>178</v>
      </c>
    </row>
    <row r="10" spans="1:11" ht="15" customHeight="1" x14ac:dyDescent="0.25">
      <c r="A10" s="1">
        <v>1148</v>
      </c>
      <c r="B10" s="1">
        <v>105982</v>
      </c>
      <c r="C10" s="1" t="s">
        <v>42</v>
      </c>
      <c r="D10" s="47" t="s">
        <v>89</v>
      </c>
      <c r="E10" s="48">
        <v>40444</v>
      </c>
      <c r="F10" s="1" t="s">
        <v>23</v>
      </c>
      <c r="G10" s="1" t="s">
        <v>41</v>
      </c>
      <c r="H10" s="47" t="s">
        <v>133</v>
      </c>
      <c r="J10" s="44"/>
      <c r="K10" s="63" t="s">
        <v>176</v>
      </c>
    </row>
    <row r="11" spans="1:11" ht="15" customHeight="1" x14ac:dyDescent="0.25">
      <c r="A11" s="1">
        <v>1151</v>
      </c>
      <c r="B11" s="1">
        <v>105985</v>
      </c>
      <c r="C11" s="1" t="s">
        <v>42</v>
      </c>
      <c r="D11" s="47" t="s">
        <v>90</v>
      </c>
      <c r="E11" s="48">
        <v>40456</v>
      </c>
      <c r="F11" s="1" t="s">
        <v>22</v>
      </c>
      <c r="G11" s="1" t="s">
        <v>41</v>
      </c>
      <c r="H11" s="47" t="s">
        <v>133</v>
      </c>
      <c r="J11" s="44"/>
      <c r="K11" s="63"/>
    </row>
    <row r="12" spans="1:11" ht="15" customHeight="1" x14ac:dyDescent="0.25">
      <c r="A12" s="1">
        <v>1152</v>
      </c>
      <c r="B12" s="1">
        <v>105987</v>
      </c>
      <c r="C12" s="1" t="s">
        <v>42</v>
      </c>
      <c r="D12" s="47" t="s">
        <v>88</v>
      </c>
      <c r="E12" s="48">
        <v>41095</v>
      </c>
      <c r="F12" s="1" t="s">
        <v>22</v>
      </c>
      <c r="G12" s="1" t="s">
        <v>41</v>
      </c>
      <c r="H12" s="47" t="s">
        <v>133</v>
      </c>
      <c r="J12" s="44"/>
      <c r="K12" s="63"/>
    </row>
    <row r="13" spans="1:11" ht="15" customHeight="1" x14ac:dyDescent="0.25">
      <c r="A13" s="1">
        <v>1156</v>
      </c>
      <c r="B13" s="1">
        <v>105991</v>
      </c>
      <c r="C13" s="1" t="s">
        <v>42</v>
      </c>
      <c r="D13" s="47" t="s">
        <v>103</v>
      </c>
      <c r="E13" s="48">
        <v>40259</v>
      </c>
      <c r="F13" s="1" t="s">
        <v>22</v>
      </c>
      <c r="G13" s="1" t="s">
        <v>41</v>
      </c>
      <c r="H13" s="47" t="s">
        <v>52</v>
      </c>
      <c r="J13" s="44"/>
      <c r="K13" s="45"/>
    </row>
    <row r="14" spans="1:11" ht="15" customHeight="1" x14ac:dyDescent="0.25">
      <c r="A14" s="1">
        <v>1173</v>
      </c>
      <c r="B14" s="1">
        <v>106022</v>
      </c>
      <c r="C14" s="1" t="s">
        <v>42</v>
      </c>
      <c r="D14" s="47" t="s">
        <v>135</v>
      </c>
      <c r="E14" s="48">
        <v>40234</v>
      </c>
      <c r="F14" s="1" t="s">
        <v>22</v>
      </c>
      <c r="G14" s="1" t="s">
        <v>41</v>
      </c>
      <c r="H14" s="47" t="s">
        <v>133</v>
      </c>
      <c r="J14" s="44"/>
      <c r="K14" s="63" t="s">
        <v>177</v>
      </c>
    </row>
    <row r="15" spans="1:11" ht="15" customHeight="1" x14ac:dyDescent="0.25">
      <c r="A15" s="1">
        <v>1330</v>
      </c>
      <c r="B15" s="1">
        <v>105412</v>
      </c>
      <c r="C15" s="1" t="s">
        <v>42</v>
      </c>
      <c r="D15" s="47" t="s">
        <v>132</v>
      </c>
      <c r="E15" s="48">
        <v>40484</v>
      </c>
      <c r="F15" s="1" t="s">
        <v>22</v>
      </c>
      <c r="G15" s="1" t="s">
        <v>41</v>
      </c>
      <c r="H15" s="47" t="s">
        <v>131</v>
      </c>
      <c r="J15" s="44"/>
      <c r="K15" s="63"/>
    </row>
    <row r="16" spans="1:11" ht="15" customHeight="1" x14ac:dyDescent="0.25">
      <c r="A16" s="60">
        <v>5204</v>
      </c>
      <c r="B16" s="54"/>
      <c r="C16" s="1" t="s">
        <v>42</v>
      </c>
      <c r="D16" s="53" t="s">
        <v>164</v>
      </c>
      <c r="E16" s="49">
        <v>40191</v>
      </c>
      <c r="F16" s="54" t="s">
        <v>22</v>
      </c>
      <c r="G16" s="22"/>
      <c r="H16" s="56" t="s">
        <v>99</v>
      </c>
      <c r="J16" s="44"/>
      <c r="K16" s="63"/>
    </row>
    <row r="17" spans="1:11" ht="15" customHeight="1" x14ac:dyDescent="0.25">
      <c r="A17" s="1">
        <v>1532</v>
      </c>
      <c r="B17" s="1">
        <v>104439</v>
      </c>
      <c r="C17" s="1" t="s">
        <v>24</v>
      </c>
      <c r="D17" s="47" t="s">
        <v>70</v>
      </c>
      <c r="E17" s="48">
        <v>37985</v>
      </c>
      <c r="F17" s="1" t="s">
        <v>22</v>
      </c>
      <c r="G17" s="1" t="s">
        <v>41</v>
      </c>
      <c r="H17" s="47" t="s">
        <v>173</v>
      </c>
      <c r="J17" s="44"/>
      <c r="K17" s="63" t="s">
        <v>43</v>
      </c>
    </row>
    <row r="18" spans="1:11" ht="15" customHeight="1" x14ac:dyDescent="0.25">
      <c r="A18" s="1">
        <v>1692</v>
      </c>
      <c r="B18" s="1">
        <v>105110</v>
      </c>
      <c r="C18" s="1" t="s">
        <v>24</v>
      </c>
      <c r="D18" s="47" t="s">
        <v>55</v>
      </c>
      <c r="E18" s="48">
        <v>37727</v>
      </c>
      <c r="F18" s="1" t="s">
        <v>22</v>
      </c>
      <c r="G18" s="1" t="s">
        <v>41</v>
      </c>
      <c r="H18" s="47" t="s">
        <v>52</v>
      </c>
      <c r="J18" s="44"/>
      <c r="K18" s="63"/>
    </row>
    <row r="19" spans="1:11" ht="15" customHeight="1" x14ac:dyDescent="0.25">
      <c r="A19" s="1">
        <v>1695</v>
      </c>
      <c r="B19" s="1">
        <v>105986</v>
      </c>
      <c r="C19" s="1" t="s">
        <v>24</v>
      </c>
      <c r="D19" s="47" t="s">
        <v>138</v>
      </c>
      <c r="E19" s="48">
        <v>37909</v>
      </c>
      <c r="F19" s="1" t="s">
        <v>23</v>
      </c>
      <c r="G19" s="1" t="s">
        <v>41</v>
      </c>
      <c r="H19" s="47" t="s">
        <v>133</v>
      </c>
      <c r="J19" s="44"/>
      <c r="K19" s="63"/>
    </row>
    <row r="20" spans="1:11" ht="15" customHeight="1" x14ac:dyDescent="0.25">
      <c r="A20" s="1">
        <v>1696</v>
      </c>
      <c r="B20" s="1">
        <v>105130</v>
      </c>
      <c r="C20" s="1" t="s">
        <v>24</v>
      </c>
      <c r="D20" s="47" t="s">
        <v>86</v>
      </c>
      <c r="E20" s="48">
        <v>37730</v>
      </c>
      <c r="F20" s="1" t="s">
        <v>23</v>
      </c>
      <c r="G20" s="1" t="s">
        <v>41</v>
      </c>
      <c r="H20" s="47" t="s">
        <v>133</v>
      </c>
      <c r="J20" s="44"/>
      <c r="K20" s="50"/>
    </row>
    <row r="21" spans="1:11" ht="15" customHeight="1" x14ac:dyDescent="0.25">
      <c r="A21" s="1">
        <v>1701</v>
      </c>
      <c r="B21" s="1">
        <v>105578</v>
      </c>
      <c r="C21" s="1" t="s">
        <v>24</v>
      </c>
      <c r="D21" s="47" t="s">
        <v>76</v>
      </c>
      <c r="E21" s="48">
        <v>37901</v>
      </c>
      <c r="F21" s="1" t="s">
        <v>22</v>
      </c>
      <c r="G21" s="1" t="s">
        <v>41</v>
      </c>
      <c r="H21" s="47" t="s">
        <v>121</v>
      </c>
      <c r="J21" s="44"/>
      <c r="K21" s="45"/>
    </row>
    <row r="22" spans="1:11" ht="15" customHeight="1" x14ac:dyDescent="0.25">
      <c r="A22" s="1">
        <v>1702</v>
      </c>
      <c r="B22" s="1">
        <v>104248</v>
      </c>
      <c r="C22" s="1" t="s">
        <v>24</v>
      </c>
      <c r="D22" s="47" t="s">
        <v>120</v>
      </c>
      <c r="E22" s="48">
        <v>37959</v>
      </c>
      <c r="F22" s="1" t="s">
        <v>23</v>
      </c>
      <c r="G22" s="1" t="s">
        <v>41</v>
      </c>
      <c r="H22" s="47" t="s">
        <v>121</v>
      </c>
      <c r="J22" s="44"/>
      <c r="K22" s="63" t="s">
        <v>44</v>
      </c>
    </row>
    <row r="23" spans="1:11" ht="15" customHeight="1" x14ac:dyDescent="0.25">
      <c r="A23" s="1">
        <v>1703</v>
      </c>
      <c r="B23" s="1">
        <v>105076</v>
      </c>
      <c r="C23" s="1" t="s">
        <v>24</v>
      </c>
      <c r="D23" s="47" t="s">
        <v>125</v>
      </c>
      <c r="E23" s="48">
        <v>37820</v>
      </c>
      <c r="F23" s="1" t="s">
        <v>22</v>
      </c>
      <c r="G23" s="1" t="s">
        <v>41</v>
      </c>
      <c r="H23" s="47" t="s">
        <v>121</v>
      </c>
      <c r="J23" s="44"/>
      <c r="K23" s="63"/>
    </row>
    <row r="24" spans="1:11" ht="15" customHeight="1" x14ac:dyDescent="0.25">
      <c r="A24" s="22">
        <v>1704</v>
      </c>
      <c r="B24" s="22">
        <v>105413</v>
      </c>
      <c r="C24" s="22" t="s">
        <v>24</v>
      </c>
      <c r="D24" s="57" t="s">
        <v>175</v>
      </c>
      <c r="E24" s="48">
        <v>37802</v>
      </c>
      <c r="F24" s="22" t="s">
        <v>22</v>
      </c>
      <c r="G24" s="22" t="s">
        <v>41</v>
      </c>
      <c r="H24" s="47" t="s">
        <v>131</v>
      </c>
      <c r="J24" s="44"/>
      <c r="K24" s="63"/>
    </row>
    <row r="25" spans="1:11" ht="15" customHeight="1" x14ac:dyDescent="0.25">
      <c r="A25" s="1">
        <v>1958</v>
      </c>
      <c r="B25" s="1">
        <v>105369</v>
      </c>
      <c r="C25" s="1" t="s">
        <v>24</v>
      </c>
      <c r="D25" s="47" t="s">
        <v>53</v>
      </c>
      <c r="E25" s="48">
        <v>37347</v>
      </c>
      <c r="F25" s="1" t="s">
        <v>22</v>
      </c>
      <c r="G25" s="1" t="s">
        <v>41</v>
      </c>
      <c r="H25" s="47" t="s">
        <v>52</v>
      </c>
      <c r="J25" s="44"/>
      <c r="K25" s="44"/>
    </row>
    <row r="26" spans="1:11" ht="15" customHeight="1" x14ac:dyDescent="0.25">
      <c r="A26" s="60">
        <v>5225</v>
      </c>
      <c r="B26" s="54"/>
      <c r="C26" s="1" t="s">
        <v>24</v>
      </c>
      <c r="D26" s="53" t="s">
        <v>140</v>
      </c>
      <c r="E26" s="49">
        <v>37816</v>
      </c>
      <c r="F26" s="54" t="s">
        <v>23</v>
      </c>
      <c r="G26" s="22"/>
      <c r="H26" s="47" t="s">
        <v>169</v>
      </c>
      <c r="J26" s="44"/>
      <c r="K26" s="44"/>
    </row>
    <row r="27" spans="1:11" ht="15" customHeight="1" x14ac:dyDescent="0.25">
      <c r="A27" s="60">
        <v>5226</v>
      </c>
      <c r="B27" s="54"/>
      <c r="C27" s="1" t="s">
        <v>24</v>
      </c>
      <c r="D27" s="51" t="s">
        <v>145</v>
      </c>
      <c r="E27" s="49">
        <v>37856</v>
      </c>
      <c r="F27" s="54" t="s">
        <v>23</v>
      </c>
      <c r="G27" s="22"/>
      <c r="H27" s="56" t="s">
        <v>114</v>
      </c>
      <c r="J27" s="44"/>
      <c r="K27" s="63" t="s">
        <v>45</v>
      </c>
    </row>
    <row r="28" spans="1:11" ht="15" customHeight="1" x14ac:dyDescent="0.25">
      <c r="A28" s="60">
        <v>5228</v>
      </c>
      <c r="B28" s="54"/>
      <c r="C28" s="1" t="s">
        <v>24</v>
      </c>
      <c r="D28" s="51" t="s">
        <v>146</v>
      </c>
      <c r="E28" s="49">
        <v>37845</v>
      </c>
      <c r="F28" s="54" t="s">
        <v>23</v>
      </c>
      <c r="G28" s="22"/>
      <c r="H28" s="56" t="s">
        <v>114</v>
      </c>
      <c r="K28" s="63"/>
    </row>
    <row r="29" spans="1:11" ht="15" customHeight="1" x14ac:dyDescent="0.25">
      <c r="A29" s="60">
        <v>5229</v>
      </c>
      <c r="B29" s="54"/>
      <c r="C29" s="1" t="s">
        <v>24</v>
      </c>
      <c r="D29" s="51" t="s">
        <v>153</v>
      </c>
      <c r="E29" s="49">
        <v>37425</v>
      </c>
      <c r="F29" s="54" t="s">
        <v>23</v>
      </c>
      <c r="G29" s="22"/>
      <c r="H29" s="56" t="s">
        <v>114</v>
      </c>
      <c r="K29" s="63"/>
    </row>
    <row r="30" spans="1:11" ht="15" customHeight="1" x14ac:dyDescent="0.25">
      <c r="A30" s="60">
        <v>5230</v>
      </c>
      <c r="B30" s="54"/>
      <c r="C30" s="1" t="s">
        <v>24</v>
      </c>
      <c r="D30" s="52" t="s">
        <v>147</v>
      </c>
      <c r="E30" s="49">
        <v>37835</v>
      </c>
      <c r="F30" s="54" t="s">
        <v>22</v>
      </c>
      <c r="G30" s="22"/>
      <c r="H30" s="56" t="s">
        <v>114</v>
      </c>
      <c r="K30" s="50"/>
    </row>
    <row r="31" spans="1:11" ht="15" customHeight="1" x14ac:dyDescent="0.25">
      <c r="A31" s="60">
        <v>5231</v>
      </c>
      <c r="B31" s="54"/>
      <c r="C31" s="1" t="s">
        <v>24</v>
      </c>
      <c r="D31" s="52" t="s">
        <v>148</v>
      </c>
      <c r="E31" s="49">
        <v>37834</v>
      </c>
      <c r="F31" s="54" t="s">
        <v>22</v>
      </c>
      <c r="G31" s="22"/>
      <c r="H31" s="56" t="s">
        <v>114</v>
      </c>
    </row>
    <row r="32" spans="1:11" ht="15" customHeight="1" x14ac:dyDescent="0.25">
      <c r="A32" s="60">
        <v>5233</v>
      </c>
      <c r="B32" s="54"/>
      <c r="C32" s="1" t="s">
        <v>24</v>
      </c>
      <c r="D32" s="52" t="s">
        <v>149</v>
      </c>
      <c r="E32" s="49">
        <v>37680</v>
      </c>
      <c r="F32" s="54" t="s">
        <v>22</v>
      </c>
      <c r="G32" s="22"/>
      <c r="H32" s="56" t="s">
        <v>114</v>
      </c>
    </row>
    <row r="33" spans="1:8" ht="15" customHeight="1" x14ac:dyDescent="0.25">
      <c r="A33" s="60">
        <v>5234</v>
      </c>
      <c r="B33" s="54"/>
      <c r="C33" s="1" t="s">
        <v>24</v>
      </c>
      <c r="D33" s="52" t="s">
        <v>150</v>
      </c>
      <c r="E33" s="49">
        <v>37470</v>
      </c>
      <c r="F33" s="54" t="s">
        <v>22</v>
      </c>
      <c r="G33" s="22"/>
      <c r="H33" s="56" t="s">
        <v>114</v>
      </c>
    </row>
    <row r="34" spans="1:8" ht="15" customHeight="1" x14ac:dyDescent="0.25">
      <c r="A34" s="60">
        <v>5235</v>
      </c>
      <c r="B34" s="54"/>
      <c r="C34" s="1" t="s">
        <v>24</v>
      </c>
      <c r="D34" s="52" t="s">
        <v>151</v>
      </c>
      <c r="E34" s="49">
        <v>37454</v>
      </c>
      <c r="F34" s="54" t="s">
        <v>22</v>
      </c>
      <c r="G34" s="22"/>
      <c r="H34" s="56" t="s">
        <v>114</v>
      </c>
    </row>
    <row r="35" spans="1:8" ht="15" customHeight="1" x14ac:dyDescent="0.25">
      <c r="A35" s="60">
        <v>5236</v>
      </c>
      <c r="B35" s="54"/>
      <c r="C35" s="1" t="s">
        <v>24</v>
      </c>
      <c r="D35" s="52" t="s">
        <v>152</v>
      </c>
      <c r="E35" s="49">
        <v>37426</v>
      </c>
      <c r="F35" s="54" t="s">
        <v>22</v>
      </c>
      <c r="G35" s="22"/>
      <c r="H35" s="56" t="s">
        <v>114</v>
      </c>
    </row>
    <row r="36" spans="1:8" ht="15" customHeight="1" x14ac:dyDescent="0.25">
      <c r="A36" s="60">
        <v>5237</v>
      </c>
      <c r="B36" s="54"/>
      <c r="C36" s="1" t="s">
        <v>24</v>
      </c>
      <c r="D36" s="52" t="s">
        <v>154</v>
      </c>
      <c r="E36" s="49">
        <v>37425</v>
      </c>
      <c r="F36" s="54" t="s">
        <v>22</v>
      </c>
      <c r="G36" s="22"/>
      <c r="H36" s="56" t="s">
        <v>114</v>
      </c>
    </row>
    <row r="37" spans="1:8" ht="15" customHeight="1" x14ac:dyDescent="0.25">
      <c r="A37" s="60">
        <v>5238</v>
      </c>
      <c r="B37" s="54"/>
      <c r="C37" s="1" t="s">
        <v>24</v>
      </c>
      <c r="D37" s="52" t="s">
        <v>155</v>
      </c>
      <c r="E37" s="49">
        <v>37386</v>
      </c>
      <c r="F37" s="54" t="s">
        <v>22</v>
      </c>
      <c r="G37" s="22"/>
      <c r="H37" s="56" t="s">
        <v>114</v>
      </c>
    </row>
    <row r="38" spans="1:8" ht="15" customHeight="1" x14ac:dyDescent="0.25">
      <c r="A38" s="60">
        <v>5239</v>
      </c>
      <c r="B38" s="54"/>
      <c r="C38" s="1" t="s">
        <v>24</v>
      </c>
      <c r="D38" s="52" t="s">
        <v>156</v>
      </c>
      <c r="E38" s="49">
        <v>37267</v>
      </c>
      <c r="F38" s="54" t="s">
        <v>22</v>
      </c>
      <c r="G38" s="22"/>
      <c r="H38" s="56" t="s">
        <v>114</v>
      </c>
    </row>
    <row r="39" spans="1:8" ht="15" customHeight="1" x14ac:dyDescent="0.25">
      <c r="A39" s="1">
        <v>72</v>
      </c>
      <c r="B39" s="1">
        <v>105002</v>
      </c>
      <c r="C39" s="1" t="s">
        <v>20</v>
      </c>
      <c r="D39" s="47" t="s">
        <v>58</v>
      </c>
      <c r="E39" s="48">
        <v>39914</v>
      </c>
      <c r="F39" s="1" t="s">
        <v>23</v>
      </c>
      <c r="G39" s="1" t="s">
        <v>41</v>
      </c>
      <c r="H39" s="47" t="s">
        <v>57</v>
      </c>
    </row>
    <row r="40" spans="1:8" ht="15" customHeight="1" x14ac:dyDescent="0.25">
      <c r="A40" s="62">
        <v>5242</v>
      </c>
      <c r="B40" s="1">
        <v>103871</v>
      </c>
      <c r="C40" s="1" t="s">
        <v>20</v>
      </c>
      <c r="D40" s="47" t="s">
        <v>69</v>
      </c>
      <c r="E40" s="48">
        <v>39515</v>
      </c>
      <c r="F40" s="1" t="s">
        <v>22</v>
      </c>
      <c r="G40" s="1" t="s">
        <v>41</v>
      </c>
      <c r="H40" s="47" t="s">
        <v>173</v>
      </c>
    </row>
    <row r="41" spans="1:8" ht="15" customHeight="1" x14ac:dyDescent="0.25">
      <c r="A41" s="1">
        <v>203</v>
      </c>
      <c r="B41" s="1">
        <v>104963</v>
      </c>
      <c r="C41" s="1" t="s">
        <v>20</v>
      </c>
      <c r="D41" s="47" t="s">
        <v>77</v>
      </c>
      <c r="E41" s="48">
        <v>39625</v>
      </c>
      <c r="F41" s="1" t="s">
        <v>22</v>
      </c>
      <c r="G41" s="1" t="s">
        <v>41</v>
      </c>
      <c r="H41" s="47" t="s">
        <v>121</v>
      </c>
    </row>
    <row r="42" spans="1:8" ht="15" customHeight="1" x14ac:dyDescent="0.25">
      <c r="A42" s="1">
        <v>218</v>
      </c>
      <c r="B42" s="1">
        <v>104971</v>
      </c>
      <c r="C42" s="1" t="s">
        <v>20</v>
      </c>
      <c r="D42" s="47" t="s">
        <v>75</v>
      </c>
      <c r="E42" s="48">
        <v>39786</v>
      </c>
      <c r="F42" s="1" t="s">
        <v>22</v>
      </c>
      <c r="G42" s="1" t="s">
        <v>41</v>
      </c>
      <c r="H42" s="47" t="s">
        <v>121</v>
      </c>
    </row>
    <row r="43" spans="1:8" ht="15" customHeight="1" x14ac:dyDescent="0.25">
      <c r="A43" s="1">
        <v>481</v>
      </c>
      <c r="B43" s="1">
        <v>104350</v>
      </c>
      <c r="C43" s="1" t="s">
        <v>20</v>
      </c>
      <c r="D43" s="47" t="s">
        <v>74</v>
      </c>
      <c r="E43" s="48">
        <v>39810</v>
      </c>
      <c r="F43" s="1" t="s">
        <v>22</v>
      </c>
      <c r="G43" s="1" t="s">
        <v>41</v>
      </c>
      <c r="H43" s="47" t="s">
        <v>121</v>
      </c>
    </row>
    <row r="44" spans="1:8" ht="15" customHeight="1" x14ac:dyDescent="0.25">
      <c r="A44" s="1">
        <v>487</v>
      </c>
      <c r="B44" s="1">
        <v>105075</v>
      </c>
      <c r="C44" s="1" t="s">
        <v>20</v>
      </c>
      <c r="D44" s="47" t="s">
        <v>124</v>
      </c>
      <c r="E44" s="48">
        <v>39735</v>
      </c>
      <c r="F44" s="1" t="s">
        <v>22</v>
      </c>
      <c r="G44" s="1" t="s">
        <v>41</v>
      </c>
      <c r="H44" s="47" t="s">
        <v>121</v>
      </c>
    </row>
    <row r="45" spans="1:8" ht="15" customHeight="1" x14ac:dyDescent="0.25">
      <c r="A45" s="1">
        <v>557</v>
      </c>
      <c r="B45" s="1">
        <v>105114</v>
      </c>
      <c r="C45" s="1" t="s">
        <v>20</v>
      </c>
      <c r="D45" s="47" t="s">
        <v>134</v>
      </c>
      <c r="E45" s="48">
        <v>39546</v>
      </c>
      <c r="F45" s="1" t="s">
        <v>22</v>
      </c>
      <c r="G45" s="1" t="s">
        <v>41</v>
      </c>
      <c r="H45" s="47" t="s">
        <v>133</v>
      </c>
    </row>
    <row r="46" spans="1:8" ht="15" customHeight="1" x14ac:dyDescent="0.25">
      <c r="A46" s="1">
        <v>571</v>
      </c>
      <c r="B46" s="1">
        <v>105116</v>
      </c>
      <c r="C46" s="1" t="s">
        <v>20</v>
      </c>
      <c r="D46" s="47" t="s">
        <v>136</v>
      </c>
      <c r="E46" s="48">
        <v>39664</v>
      </c>
      <c r="F46" s="1" t="s">
        <v>23</v>
      </c>
      <c r="G46" s="1" t="s">
        <v>41</v>
      </c>
      <c r="H46" s="47" t="s">
        <v>133</v>
      </c>
    </row>
    <row r="47" spans="1:8" ht="15" customHeight="1" x14ac:dyDescent="0.25">
      <c r="A47" s="1">
        <v>616</v>
      </c>
      <c r="B47" s="1">
        <v>105125</v>
      </c>
      <c r="C47" s="1" t="s">
        <v>20</v>
      </c>
      <c r="D47" s="47" t="s">
        <v>139</v>
      </c>
      <c r="E47" s="48">
        <v>39488</v>
      </c>
      <c r="F47" s="1" t="s">
        <v>22</v>
      </c>
      <c r="G47" s="1" t="s">
        <v>41</v>
      </c>
      <c r="H47" s="47" t="s">
        <v>133</v>
      </c>
    </row>
    <row r="48" spans="1:8" ht="15" customHeight="1" x14ac:dyDescent="0.25">
      <c r="A48" s="1">
        <v>938</v>
      </c>
      <c r="B48" s="1">
        <v>105283</v>
      </c>
      <c r="C48" s="1" t="s">
        <v>20</v>
      </c>
      <c r="D48" s="47" t="s">
        <v>112</v>
      </c>
      <c r="E48" s="48">
        <v>40117</v>
      </c>
      <c r="F48" s="1" t="s">
        <v>23</v>
      </c>
      <c r="G48" s="1" t="s">
        <v>41</v>
      </c>
      <c r="H48" s="47" t="s">
        <v>131</v>
      </c>
    </row>
    <row r="49" spans="1:8" ht="15" customHeight="1" x14ac:dyDescent="0.25">
      <c r="A49" s="1">
        <v>944</v>
      </c>
      <c r="B49" s="1">
        <v>105284</v>
      </c>
      <c r="C49" s="1" t="s">
        <v>20</v>
      </c>
      <c r="D49" s="47" t="s">
        <v>111</v>
      </c>
      <c r="E49" s="48">
        <v>40110</v>
      </c>
      <c r="F49" s="1" t="s">
        <v>22</v>
      </c>
      <c r="G49" s="1" t="s">
        <v>41</v>
      </c>
      <c r="H49" s="47" t="s">
        <v>131</v>
      </c>
    </row>
    <row r="50" spans="1:8" ht="15" customHeight="1" x14ac:dyDescent="0.25">
      <c r="A50" s="1">
        <v>1023</v>
      </c>
      <c r="B50" s="1">
        <v>105634</v>
      </c>
      <c r="C50" s="1" t="s">
        <v>20</v>
      </c>
      <c r="D50" s="47" t="s">
        <v>50</v>
      </c>
      <c r="E50" s="48">
        <v>39632</v>
      </c>
      <c r="F50" s="1" t="s">
        <v>22</v>
      </c>
      <c r="G50" s="1" t="s">
        <v>41</v>
      </c>
      <c r="H50" s="47" t="s">
        <v>49</v>
      </c>
    </row>
    <row r="51" spans="1:8" ht="15" customHeight="1" x14ac:dyDescent="0.25">
      <c r="A51" s="1">
        <v>1134</v>
      </c>
      <c r="B51" s="1">
        <v>105967</v>
      </c>
      <c r="C51" s="1" t="s">
        <v>20</v>
      </c>
      <c r="D51" s="47" t="s">
        <v>63</v>
      </c>
      <c r="E51" s="48">
        <v>39967</v>
      </c>
      <c r="F51" s="1" t="s">
        <v>22</v>
      </c>
      <c r="G51" s="1" t="s">
        <v>41</v>
      </c>
      <c r="H51" s="47" t="s">
        <v>130</v>
      </c>
    </row>
    <row r="52" spans="1:8" ht="15" customHeight="1" x14ac:dyDescent="0.25">
      <c r="A52" s="1">
        <v>1145</v>
      </c>
      <c r="B52" s="1">
        <v>105979</v>
      </c>
      <c r="C52" s="1" t="s">
        <v>20</v>
      </c>
      <c r="D52" s="47" t="s">
        <v>91</v>
      </c>
      <c r="E52" s="48">
        <v>39903</v>
      </c>
      <c r="F52" s="1" t="s">
        <v>23</v>
      </c>
      <c r="G52" s="1" t="s">
        <v>41</v>
      </c>
      <c r="H52" s="47" t="s">
        <v>133</v>
      </c>
    </row>
    <row r="53" spans="1:8" ht="15" customHeight="1" x14ac:dyDescent="0.25">
      <c r="A53" s="1">
        <v>1150</v>
      </c>
      <c r="B53" s="1">
        <v>105984</v>
      </c>
      <c r="C53" s="1" t="s">
        <v>20</v>
      </c>
      <c r="D53" s="47" t="s">
        <v>81</v>
      </c>
      <c r="E53" s="48">
        <v>39865</v>
      </c>
      <c r="F53" s="1" t="s">
        <v>22</v>
      </c>
      <c r="G53" s="1" t="s">
        <v>41</v>
      </c>
      <c r="H53" s="47" t="s">
        <v>133</v>
      </c>
    </row>
    <row r="54" spans="1:8" ht="15" customHeight="1" x14ac:dyDescent="0.25">
      <c r="A54" s="1">
        <v>1157</v>
      </c>
      <c r="B54" s="1">
        <v>105992</v>
      </c>
      <c r="C54" s="1" t="s">
        <v>20</v>
      </c>
      <c r="D54" s="47" t="s">
        <v>102</v>
      </c>
      <c r="E54" s="48">
        <v>39786</v>
      </c>
      <c r="F54" s="1" t="s">
        <v>22</v>
      </c>
      <c r="G54" s="1" t="s">
        <v>41</v>
      </c>
      <c r="H54" s="47" t="s">
        <v>52</v>
      </c>
    </row>
    <row r="55" spans="1:8" ht="15" customHeight="1" x14ac:dyDescent="0.25">
      <c r="A55" s="1">
        <v>1161</v>
      </c>
      <c r="B55" s="1">
        <v>105997</v>
      </c>
      <c r="C55" s="1" t="s">
        <v>20</v>
      </c>
      <c r="D55" s="47" t="s">
        <v>110</v>
      </c>
      <c r="E55" s="48">
        <v>39800</v>
      </c>
      <c r="F55" s="1" t="s">
        <v>22</v>
      </c>
      <c r="G55" s="1" t="s">
        <v>41</v>
      </c>
      <c r="H55" s="47" t="s">
        <v>131</v>
      </c>
    </row>
    <row r="56" spans="1:8" ht="15" customHeight="1" x14ac:dyDescent="0.25">
      <c r="A56" s="54">
        <v>1176</v>
      </c>
      <c r="B56" s="54">
        <v>106027</v>
      </c>
      <c r="C56" s="1" t="s">
        <v>20</v>
      </c>
      <c r="D56" s="53" t="s">
        <v>98</v>
      </c>
      <c r="E56" s="49">
        <v>39782</v>
      </c>
      <c r="F56" s="54" t="s">
        <v>22</v>
      </c>
      <c r="G56" s="22"/>
      <c r="H56" s="56" t="s">
        <v>99</v>
      </c>
    </row>
    <row r="57" spans="1:8" ht="15" customHeight="1" x14ac:dyDescent="0.25">
      <c r="A57" s="1">
        <v>1305</v>
      </c>
      <c r="B57" s="1">
        <v>105336</v>
      </c>
      <c r="C57" s="1" t="s">
        <v>20</v>
      </c>
      <c r="D57" s="47" t="s">
        <v>96</v>
      </c>
      <c r="E57" s="48">
        <v>39512</v>
      </c>
      <c r="F57" s="1" t="s">
        <v>23</v>
      </c>
      <c r="G57" s="1" t="s">
        <v>41</v>
      </c>
      <c r="H57" s="47" t="s">
        <v>95</v>
      </c>
    </row>
    <row r="58" spans="1:8" ht="15" customHeight="1" x14ac:dyDescent="0.25">
      <c r="A58" s="1">
        <v>1306</v>
      </c>
      <c r="B58" s="1">
        <v>105337</v>
      </c>
      <c r="C58" s="1" t="s">
        <v>20</v>
      </c>
      <c r="D58" s="47" t="s">
        <v>97</v>
      </c>
      <c r="E58" s="48">
        <v>40146</v>
      </c>
      <c r="F58" s="1" t="s">
        <v>23</v>
      </c>
      <c r="G58" s="1" t="s">
        <v>41</v>
      </c>
      <c r="H58" s="47" t="s">
        <v>95</v>
      </c>
    </row>
    <row r="59" spans="1:8" ht="15" customHeight="1" x14ac:dyDescent="0.25">
      <c r="A59" s="1">
        <v>1361</v>
      </c>
      <c r="B59" s="1">
        <v>105469</v>
      </c>
      <c r="C59" s="1" t="s">
        <v>20</v>
      </c>
      <c r="D59" s="47" t="s">
        <v>71</v>
      </c>
      <c r="E59" s="48">
        <v>39721</v>
      </c>
      <c r="F59" s="1" t="s">
        <v>23</v>
      </c>
      <c r="G59" s="1" t="s">
        <v>41</v>
      </c>
      <c r="H59" s="47" t="s">
        <v>173</v>
      </c>
    </row>
    <row r="60" spans="1:8" ht="15" customHeight="1" x14ac:dyDescent="0.25">
      <c r="A60" s="1">
        <v>1366</v>
      </c>
      <c r="B60" s="1">
        <v>105474</v>
      </c>
      <c r="C60" s="1" t="s">
        <v>20</v>
      </c>
      <c r="D60" s="47" t="s">
        <v>128</v>
      </c>
      <c r="E60" s="48">
        <v>39473</v>
      </c>
      <c r="F60" s="1" t="s">
        <v>23</v>
      </c>
      <c r="G60" s="1" t="s">
        <v>41</v>
      </c>
      <c r="H60" s="47" t="s">
        <v>121</v>
      </c>
    </row>
    <row r="61" spans="1:8" ht="15" customHeight="1" x14ac:dyDescent="0.25">
      <c r="A61" s="60">
        <v>5207</v>
      </c>
      <c r="B61" s="54"/>
      <c r="C61" s="1" t="s">
        <v>20</v>
      </c>
      <c r="D61" s="53" t="s">
        <v>141</v>
      </c>
      <c r="E61" s="49">
        <v>39988</v>
      </c>
      <c r="F61" s="54" t="s">
        <v>22</v>
      </c>
      <c r="G61" s="22"/>
      <c r="H61" s="55" t="s">
        <v>170</v>
      </c>
    </row>
    <row r="62" spans="1:8" ht="15" customHeight="1" x14ac:dyDescent="0.25">
      <c r="A62" s="60">
        <v>5208</v>
      </c>
      <c r="B62" s="54"/>
      <c r="C62" s="1" t="s">
        <v>20</v>
      </c>
      <c r="D62" s="53" t="s">
        <v>165</v>
      </c>
      <c r="E62" s="49">
        <v>39973</v>
      </c>
      <c r="F62" s="54" t="s">
        <v>23</v>
      </c>
      <c r="G62" s="22"/>
      <c r="H62" s="56" t="s">
        <v>99</v>
      </c>
    </row>
    <row r="63" spans="1:8" ht="15" customHeight="1" x14ac:dyDescent="0.25">
      <c r="A63" s="1">
        <v>70</v>
      </c>
      <c r="B63" s="1">
        <v>105000</v>
      </c>
      <c r="C63" s="1" t="s">
        <v>39</v>
      </c>
      <c r="D63" s="47" t="s">
        <v>59</v>
      </c>
      <c r="E63" s="48">
        <v>39010</v>
      </c>
      <c r="F63" s="1" t="s">
        <v>22</v>
      </c>
      <c r="G63" s="1" t="s">
        <v>41</v>
      </c>
      <c r="H63" s="47" t="s">
        <v>57</v>
      </c>
    </row>
    <row r="64" spans="1:8" ht="15" customHeight="1" x14ac:dyDescent="0.25">
      <c r="A64" s="1">
        <v>232</v>
      </c>
      <c r="B64" s="1">
        <v>104836</v>
      </c>
      <c r="C64" s="1" t="s">
        <v>39</v>
      </c>
      <c r="D64" s="47" t="s">
        <v>54</v>
      </c>
      <c r="E64" s="48">
        <v>39208</v>
      </c>
      <c r="F64" s="1" t="s">
        <v>22</v>
      </c>
      <c r="G64" s="1" t="s">
        <v>41</v>
      </c>
      <c r="H64" s="47" t="s">
        <v>52</v>
      </c>
    </row>
    <row r="65" spans="1:8" ht="15" customHeight="1" x14ac:dyDescent="0.25">
      <c r="A65" s="1">
        <v>254</v>
      </c>
      <c r="B65" s="1">
        <v>104838</v>
      </c>
      <c r="C65" s="1" t="s">
        <v>39</v>
      </c>
      <c r="D65" s="47" t="s">
        <v>51</v>
      </c>
      <c r="E65" s="48">
        <v>39337</v>
      </c>
      <c r="F65" s="1" t="s">
        <v>22</v>
      </c>
      <c r="G65" s="1" t="s">
        <v>41</v>
      </c>
      <c r="H65" s="47" t="s">
        <v>52</v>
      </c>
    </row>
    <row r="66" spans="1:8" ht="15" customHeight="1" x14ac:dyDescent="0.25">
      <c r="A66" s="1">
        <v>314</v>
      </c>
      <c r="B66" s="1">
        <v>104244</v>
      </c>
      <c r="C66" s="1" t="s">
        <v>39</v>
      </c>
      <c r="D66" s="47" t="s">
        <v>78</v>
      </c>
      <c r="E66" s="48">
        <v>38959</v>
      </c>
      <c r="F66" s="1" t="s">
        <v>23</v>
      </c>
      <c r="G66" s="1" t="s">
        <v>41</v>
      </c>
      <c r="H66" s="47" t="s">
        <v>121</v>
      </c>
    </row>
    <row r="67" spans="1:8" ht="15" customHeight="1" x14ac:dyDescent="0.25">
      <c r="A67" s="62">
        <v>5243</v>
      </c>
      <c r="B67" s="1">
        <v>104348</v>
      </c>
      <c r="C67" s="1" t="s">
        <v>39</v>
      </c>
      <c r="D67" s="47" t="s">
        <v>123</v>
      </c>
      <c r="E67" s="48">
        <v>39121</v>
      </c>
      <c r="F67" s="1" t="s">
        <v>22</v>
      </c>
      <c r="G67" s="1" t="s">
        <v>41</v>
      </c>
      <c r="H67" s="47" t="s">
        <v>121</v>
      </c>
    </row>
    <row r="68" spans="1:8" ht="15" customHeight="1" x14ac:dyDescent="0.25">
      <c r="A68" s="1">
        <v>535</v>
      </c>
      <c r="B68" s="1">
        <v>105108</v>
      </c>
      <c r="C68" s="1" t="s">
        <v>39</v>
      </c>
      <c r="D68" s="47" t="s">
        <v>68</v>
      </c>
      <c r="E68" s="48">
        <v>38852</v>
      </c>
      <c r="F68" s="1" t="s">
        <v>22</v>
      </c>
      <c r="G68" s="1" t="s">
        <v>41</v>
      </c>
      <c r="H68" s="47" t="s">
        <v>173</v>
      </c>
    </row>
    <row r="69" spans="1:8" ht="15" customHeight="1" x14ac:dyDescent="0.25">
      <c r="A69" s="1">
        <v>553</v>
      </c>
      <c r="B69" s="1">
        <v>105113</v>
      </c>
      <c r="C69" s="1" t="s">
        <v>39</v>
      </c>
      <c r="D69" s="47" t="s">
        <v>83</v>
      </c>
      <c r="E69" s="48">
        <v>39294</v>
      </c>
      <c r="F69" s="1" t="s">
        <v>22</v>
      </c>
      <c r="G69" s="1" t="s">
        <v>41</v>
      </c>
      <c r="H69" s="47" t="s">
        <v>133</v>
      </c>
    </row>
    <row r="70" spans="1:8" ht="15" customHeight="1" x14ac:dyDescent="0.25">
      <c r="A70" s="1">
        <v>583</v>
      </c>
      <c r="B70" s="1">
        <v>105118</v>
      </c>
      <c r="C70" s="1" t="s">
        <v>39</v>
      </c>
      <c r="D70" s="47" t="s">
        <v>82</v>
      </c>
      <c r="E70" s="48">
        <v>39437</v>
      </c>
      <c r="F70" s="1" t="s">
        <v>23</v>
      </c>
      <c r="G70" s="1" t="s">
        <v>41</v>
      </c>
      <c r="H70" s="47" t="s">
        <v>133</v>
      </c>
    </row>
    <row r="71" spans="1:8" ht="15" customHeight="1" x14ac:dyDescent="0.25">
      <c r="A71" s="1">
        <v>629</v>
      </c>
      <c r="B71" s="1">
        <v>105128</v>
      </c>
      <c r="C71" s="1" t="s">
        <v>39</v>
      </c>
      <c r="D71" s="47" t="s">
        <v>85</v>
      </c>
      <c r="E71" s="48">
        <v>39218</v>
      </c>
      <c r="F71" s="1" t="s">
        <v>23</v>
      </c>
      <c r="G71" s="1" t="s">
        <v>41</v>
      </c>
      <c r="H71" s="47" t="s">
        <v>133</v>
      </c>
    </row>
    <row r="72" spans="1:8" ht="15" customHeight="1" x14ac:dyDescent="0.25">
      <c r="A72" s="1">
        <v>631</v>
      </c>
      <c r="B72" s="1">
        <v>104498</v>
      </c>
      <c r="C72" s="1" t="s">
        <v>39</v>
      </c>
      <c r="D72" s="47" t="s">
        <v>127</v>
      </c>
      <c r="E72" s="48">
        <v>38989</v>
      </c>
      <c r="F72" s="1" t="s">
        <v>23</v>
      </c>
      <c r="G72" s="1" t="s">
        <v>41</v>
      </c>
      <c r="H72" s="47" t="s">
        <v>121</v>
      </c>
    </row>
    <row r="73" spans="1:8" ht="15" customHeight="1" x14ac:dyDescent="0.25">
      <c r="A73" s="1">
        <v>866</v>
      </c>
      <c r="B73" s="1">
        <v>104642</v>
      </c>
      <c r="C73" s="1" t="s">
        <v>39</v>
      </c>
      <c r="D73" s="47" t="s">
        <v>129</v>
      </c>
      <c r="E73" s="48">
        <v>38987</v>
      </c>
      <c r="F73" s="1" t="s">
        <v>22</v>
      </c>
      <c r="G73" s="1" t="s">
        <v>41</v>
      </c>
      <c r="H73" s="47" t="s">
        <v>130</v>
      </c>
    </row>
    <row r="74" spans="1:8" ht="15" customHeight="1" x14ac:dyDescent="0.25">
      <c r="A74" s="1">
        <v>1012</v>
      </c>
      <c r="B74" s="1">
        <v>105555</v>
      </c>
      <c r="C74" s="1" t="s">
        <v>39</v>
      </c>
      <c r="D74" s="47" t="s">
        <v>65</v>
      </c>
      <c r="E74" s="48">
        <v>39224</v>
      </c>
      <c r="F74" s="1" t="s">
        <v>23</v>
      </c>
      <c r="G74" s="1" t="s">
        <v>41</v>
      </c>
      <c r="H74" s="47" t="s">
        <v>173</v>
      </c>
    </row>
    <row r="75" spans="1:8" ht="15" customHeight="1" x14ac:dyDescent="0.25">
      <c r="A75" s="1">
        <v>1136</v>
      </c>
      <c r="B75" s="1">
        <v>105969</v>
      </c>
      <c r="C75" s="1" t="s">
        <v>39</v>
      </c>
      <c r="D75" s="47" t="s">
        <v>64</v>
      </c>
      <c r="E75" s="48">
        <v>39262</v>
      </c>
      <c r="F75" s="1" t="s">
        <v>22</v>
      </c>
      <c r="G75" s="1" t="s">
        <v>41</v>
      </c>
      <c r="H75" s="47" t="s">
        <v>130</v>
      </c>
    </row>
    <row r="76" spans="1:8" ht="15" customHeight="1" x14ac:dyDescent="0.25">
      <c r="A76" s="1">
        <v>1162</v>
      </c>
      <c r="B76" s="1">
        <v>105998</v>
      </c>
      <c r="C76" s="1" t="s">
        <v>39</v>
      </c>
      <c r="D76" s="47" t="s">
        <v>108</v>
      </c>
      <c r="E76" s="48">
        <v>39273</v>
      </c>
      <c r="F76" s="1" t="s">
        <v>22</v>
      </c>
      <c r="G76" s="1" t="s">
        <v>41</v>
      </c>
      <c r="H76" s="47" t="s">
        <v>131</v>
      </c>
    </row>
    <row r="77" spans="1:8" ht="15" customHeight="1" x14ac:dyDescent="0.25">
      <c r="A77" s="1">
        <v>1175</v>
      </c>
      <c r="B77" s="1">
        <v>106024</v>
      </c>
      <c r="C77" s="1" t="s">
        <v>39</v>
      </c>
      <c r="D77" s="47" t="s">
        <v>137</v>
      </c>
      <c r="E77" s="48">
        <v>39148</v>
      </c>
      <c r="F77" s="1" t="s">
        <v>22</v>
      </c>
      <c r="G77" s="1" t="s">
        <v>40</v>
      </c>
      <c r="H77" s="47" t="s">
        <v>169</v>
      </c>
    </row>
    <row r="78" spans="1:8" ht="15" customHeight="1" x14ac:dyDescent="0.25">
      <c r="A78" s="22">
        <v>1180</v>
      </c>
      <c r="B78" s="22"/>
      <c r="C78" s="1" t="s">
        <v>39</v>
      </c>
      <c r="D78" s="57" t="s">
        <v>109</v>
      </c>
      <c r="E78" s="48">
        <v>39303</v>
      </c>
      <c r="F78" s="22" t="s">
        <v>23</v>
      </c>
      <c r="G78" s="22"/>
      <c r="H78" s="56" t="s">
        <v>114</v>
      </c>
    </row>
    <row r="79" spans="1:8" ht="15" customHeight="1" x14ac:dyDescent="0.25">
      <c r="A79" s="22">
        <v>1182</v>
      </c>
      <c r="B79" s="22"/>
      <c r="C79" s="1" t="s">
        <v>39</v>
      </c>
      <c r="D79" s="57" t="s">
        <v>107</v>
      </c>
      <c r="E79" s="48">
        <v>39224</v>
      </c>
      <c r="F79" s="22" t="s">
        <v>23</v>
      </c>
      <c r="G79" s="22"/>
      <c r="H79" s="56" t="s">
        <v>114</v>
      </c>
    </row>
    <row r="80" spans="1:8" ht="15" customHeight="1" x14ac:dyDescent="0.25">
      <c r="A80" s="1">
        <v>1328</v>
      </c>
      <c r="B80" s="1">
        <v>105410</v>
      </c>
      <c r="C80" s="1" t="s">
        <v>39</v>
      </c>
      <c r="D80" s="47" t="s">
        <v>72</v>
      </c>
      <c r="E80" s="48">
        <v>38868</v>
      </c>
      <c r="F80" s="1" t="s">
        <v>23</v>
      </c>
      <c r="G80" s="1" t="s">
        <v>41</v>
      </c>
      <c r="H80" s="47" t="s">
        <v>121</v>
      </c>
    </row>
    <row r="81" spans="1:8" ht="15" customHeight="1" x14ac:dyDescent="0.25">
      <c r="A81" s="1">
        <v>1332</v>
      </c>
      <c r="B81" s="1">
        <v>105414</v>
      </c>
      <c r="C81" s="1" t="s">
        <v>39</v>
      </c>
      <c r="D81" s="47" t="s">
        <v>115</v>
      </c>
      <c r="E81" s="48">
        <v>39114</v>
      </c>
      <c r="F81" s="1" t="s">
        <v>23</v>
      </c>
      <c r="G81" s="1" t="s">
        <v>41</v>
      </c>
      <c r="H81" s="47" t="s">
        <v>131</v>
      </c>
    </row>
    <row r="82" spans="1:8" ht="15" customHeight="1" x14ac:dyDescent="0.25">
      <c r="A82" s="54">
        <v>1354</v>
      </c>
      <c r="B82" s="54">
        <v>105450</v>
      </c>
      <c r="C82" s="1" t="s">
        <v>39</v>
      </c>
      <c r="D82" s="53" t="s">
        <v>166</v>
      </c>
      <c r="E82" s="49">
        <v>39135</v>
      </c>
      <c r="F82" s="54" t="s">
        <v>22</v>
      </c>
      <c r="G82" s="22"/>
      <c r="H82" s="56" t="s">
        <v>99</v>
      </c>
    </row>
    <row r="83" spans="1:8" ht="15" customHeight="1" x14ac:dyDescent="0.25">
      <c r="A83" s="60">
        <v>5211</v>
      </c>
      <c r="B83" s="54"/>
      <c r="C83" s="1" t="s">
        <v>39</v>
      </c>
      <c r="D83" s="53" t="s">
        <v>142</v>
      </c>
      <c r="E83" s="49">
        <v>39029</v>
      </c>
      <c r="F83" s="54" t="s">
        <v>23</v>
      </c>
      <c r="G83" s="22"/>
      <c r="H83" s="55" t="s">
        <v>170</v>
      </c>
    </row>
    <row r="84" spans="1:8" s="30" customFormat="1" ht="15" customHeight="1" x14ac:dyDescent="0.25">
      <c r="A84" s="1">
        <v>319</v>
      </c>
      <c r="B84" s="1">
        <v>104246</v>
      </c>
      <c r="C84" s="1" t="s">
        <v>21</v>
      </c>
      <c r="D84" s="47" t="s">
        <v>122</v>
      </c>
      <c r="E84" s="48">
        <v>38678</v>
      </c>
      <c r="F84" s="1" t="s">
        <v>23</v>
      </c>
      <c r="G84" s="1" t="s">
        <v>41</v>
      </c>
      <c r="H84" s="47" t="s">
        <v>121</v>
      </c>
    </row>
    <row r="85" spans="1:8" ht="15" customHeight="1" x14ac:dyDescent="0.25">
      <c r="A85" s="1">
        <v>540</v>
      </c>
      <c r="B85" s="1">
        <v>105111</v>
      </c>
      <c r="C85" s="1" t="s">
        <v>21</v>
      </c>
      <c r="D85" s="47" t="s">
        <v>56</v>
      </c>
      <c r="E85" s="48">
        <v>38659</v>
      </c>
      <c r="F85" s="1" t="s">
        <v>23</v>
      </c>
      <c r="G85" s="1" t="s">
        <v>41</v>
      </c>
      <c r="H85" s="47" t="s">
        <v>52</v>
      </c>
    </row>
    <row r="86" spans="1:8" ht="15" customHeight="1" x14ac:dyDescent="0.25">
      <c r="A86" s="1">
        <v>574</v>
      </c>
      <c r="B86" s="1">
        <v>105117</v>
      </c>
      <c r="C86" s="1" t="s">
        <v>21</v>
      </c>
      <c r="D86" s="47" t="s">
        <v>84</v>
      </c>
      <c r="E86" s="48">
        <v>38093</v>
      </c>
      <c r="F86" s="1" t="s">
        <v>22</v>
      </c>
      <c r="G86" s="1" t="s">
        <v>41</v>
      </c>
      <c r="H86" s="47" t="s">
        <v>133</v>
      </c>
    </row>
    <row r="87" spans="1:8" ht="15" customHeight="1" x14ac:dyDescent="0.25">
      <c r="A87" s="1">
        <v>851</v>
      </c>
      <c r="B87" s="1">
        <v>102043</v>
      </c>
      <c r="C87" s="1" t="s">
        <v>21</v>
      </c>
      <c r="D87" s="47" t="s">
        <v>66</v>
      </c>
      <c r="E87" s="48">
        <v>38202</v>
      </c>
      <c r="F87" s="1" t="s">
        <v>22</v>
      </c>
      <c r="G87" s="1" t="s">
        <v>41</v>
      </c>
      <c r="H87" s="47" t="s">
        <v>173</v>
      </c>
    </row>
    <row r="88" spans="1:8" ht="15" customHeight="1" x14ac:dyDescent="0.25">
      <c r="A88" s="1">
        <v>950</v>
      </c>
      <c r="B88" s="1">
        <v>105290</v>
      </c>
      <c r="C88" s="1" t="s">
        <v>21</v>
      </c>
      <c r="D88" s="47" t="s">
        <v>106</v>
      </c>
      <c r="E88" s="48">
        <v>38523</v>
      </c>
      <c r="F88" s="1" t="s">
        <v>23</v>
      </c>
      <c r="G88" s="1" t="s">
        <v>41</v>
      </c>
      <c r="H88" s="47" t="s">
        <v>131</v>
      </c>
    </row>
    <row r="89" spans="1:8" ht="15" customHeight="1" x14ac:dyDescent="0.25">
      <c r="A89" s="1">
        <v>1022</v>
      </c>
      <c r="B89" s="1">
        <v>105574</v>
      </c>
      <c r="C89" s="1" t="s">
        <v>21</v>
      </c>
      <c r="D89" s="47" t="s">
        <v>60</v>
      </c>
      <c r="E89" s="48">
        <v>38392</v>
      </c>
      <c r="F89" s="1" t="s">
        <v>22</v>
      </c>
      <c r="G89" s="1" t="s">
        <v>41</v>
      </c>
      <c r="H89" s="47" t="s">
        <v>57</v>
      </c>
    </row>
    <row r="90" spans="1:8" ht="15" customHeight="1" x14ac:dyDescent="0.25">
      <c r="A90" s="1">
        <v>1144</v>
      </c>
      <c r="B90" s="1">
        <v>105978</v>
      </c>
      <c r="C90" s="1" t="s">
        <v>21</v>
      </c>
      <c r="D90" s="47" t="s">
        <v>92</v>
      </c>
      <c r="E90" s="48">
        <v>38716</v>
      </c>
      <c r="F90" s="1" t="s">
        <v>22</v>
      </c>
      <c r="G90" s="1" t="s">
        <v>41</v>
      </c>
      <c r="H90" s="47" t="s">
        <v>133</v>
      </c>
    </row>
    <row r="91" spans="1:8" ht="15" customHeight="1" x14ac:dyDescent="0.25">
      <c r="A91" s="1">
        <v>1146</v>
      </c>
      <c r="B91" s="1">
        <v>105980</v>
      </c>
      <c r="C91" s="1" t="s">
        <v>21</v>
      </c>
      <c r="D91" s="47" t="s">
        <v>93</v>
      </c>
      <c r="E91" s="48">
        <v>38507</v>
      </c>
      <c r="F91" s="1" t="s">
        <v>22</v>
      </c>
      <c r="G91" s="1" t="s">
        <v>41</v>
      </c>
      <c r="H91" s="47" t="s">
        <v>133</v>
      </c>
    </row>
    <row r="92" spans="1:8" ht="15" customHeight="1" x14ac:dyDescent="0.25">
      <c r="A92" s="1">
        <v>1147</v>
      </c>
      <c r="B92" s="1">
        <v>105981</v>
      </c>
      <c r="C92" s="1" t="s">
        <v>21</v>
      </c>
      <c r="D92" s="47" t="s">
        <v>87</v>
      </c>
      <c r="E92" s="48">
        <v>38525</v>
      </c>
      <c r="F92" s="1" t="s">
        <v>22</v>
      </c>
      <c r="G92" s="1" t="s">
        <v>41</v>
      </c>
      <c r="H92" s="47" t="s">
        <v>133</v>
      </c>
    </row>
    <row r="93" spans="1:8" ht="15" customHeight="1" x14ac:dyDescent="0.25">
      <c r="A93" s="1">
        <v>1153</v>
      </c>
      <c r="B93" s="1">
        <v>105988</v>
      </c>
      <c r="C93" s="1" t="s">
        <v>21</v>
      </c>
      <c r="D93" s="47" t="s">
        <v>94</v>
      </c>
      <c r="E93" s="48">
        <v>38662</v>
      </c>
      <c r="F93" s="1" t="s">
        <v>23</v>
      </c>
      <c r="G93" s="1" t="s">
        <v>41</v>
      </c>
      <c r="H93" s="47" t="s">
        <v>133</v>
      </c>
    </row>
    <row r="94" spans="1:8" ht="15" customHeight="1" x14ac:dyDescent="0.25">
      <c r="A94" s="1">
        <v>1155</v>
      </c>
      <c r="B94" s="1">
        <v>105990</v>
      </c>
      <c r="C94" s="1" t="s">
        <v>21</v>
      </c>
      <c r="D94" s="47" t="s">
        <v>101</v>
      </c>
      <c r="E94" s="48">
        <v>38320</v>
      </c>
      <c r="F94" s="1" t="s">
        <v>22</v>
      </c>
      <c r="G94" s="1" t="s">
        <v>41</v>
      </c>
      <c r="H94" s="47" t="s">
        <v>52</v>
      </c>
    </row>
    <row r="95" spans="1:8" ht="15" customHeight="1" x14ac:dyDescent="0.25">
      <c r="A95" s="1">
        <v>1158</v>
      </c>
      <c r="B95" s="1">
        <v>105993</v>
      </c>
      <c r="C95" s="1" t="s">
        <v>21</v>
      </c>
      <c r="D95" s="47" t="s">
        <v>119</v>
      </c>
      <c r="E95" s="48">
        <v>38385</v>
      </c>
      <c r="F95" s="1" t="s">
        <v>22</v>
      </c>
      <c r="G95" s="1" t="s">
        <v>41</v>
      </c>
      <c r="H95" s="47" t="s">
        <v>52</v>
      </c>
    </row>
    <row r="96" spans="1:8" ht="15" customHeight="1" x14ac:dyDescent="0.25">
      <c r="A96" s="1">
        <v>1163</v>
      </c>
      <c r="B96" s="1">
        <v>105999</v>
      </c>
      <c r="C96" s="1" t="s">
        <v>21</v>
      </c>
      <c r="D96" s="47" t="s">
        <v>105</v>
      </c>
      <c r="E96" s="48">
        <v>38106</v>
      </c>
      <c r="F96" s="1" t="s">
        <v>22</v>
      </c>
      <c r="G96" s="1" t="s">
        <v>41</v>
      </c>
      <c r="H96" s="47" t="s">
        <v>131</v>
      </c>
    </row>
    <row r="97" spans="1:8" ht="15" customHeight="1" x14ac:dyDescent="0.25">
      <c r="A97" s="1">
        <v>1164</v>
      </c>
      <c r="B97" s="1">
        <v>106000</v>
      </c>
      <c r="C97" s="1" t="s">
        <v>21</v>
      </c>
      <c r="D97" s="47" t="s">
        <v>104</v>
      </c>
      <c r="E97" s="48">
        <v>38022</v>
      </c>
      <c r="F97" s="1" t="s">
        <v>22</v>
      </c>
      <c r="G97" s="1" t="s">
        <v>41</v>
      </c>
      <c r="H97" s="47" t="s">
        <v>131</v>
      </c>
    </row>
    <row r="98" spans="1:8" ht="15" customHeight="1" x14ac:dyDescent="0.25">
      <c r="A98" s="1">
        <v>1174</v>
      </c>
      <c r="B98" s="1">
        <v>106023</v>
      </c>
      <c r="C98" s="1" t="s">
        <v>21</v>
      </c>
      <c r="D98" s="47" t="s">
        <v>100</v>
      </c>
      <c r="E98" s="48">
        <v>38286</v>
      </c>
      <c r="F98" s="1" t="s">
        <v>22</v>
      </c>
      <c r="G98" s="1" t="s">
        <v>41</v>
      </c>
      <c r="H98" s="47" t="s">
        <v>133</v>
      </c>
    </row>
    <row r="99" spans="1:8" ht="15" customHeight="1" x14ac:dyDescent="0.25">
      <c r="A99" s="22">
        <v>1181</v>
      </c>
      <c r="B99" s="22"/>
      <c r="C99" s="1" t="s">
        <v>21</v>
      </c>
      <c r="D99" s="57" t="s">
        <v>174</v>
      </c>
      <c r="E99" s="48">
        <v>38258</v>
      </c>
      <c r="F99" s="22" t="s">
        <v>23</v>
      </c>
      <c r="G99" s="22"/>
      <c r="H99" s="56" t="s">
        <v>114</v>
      </c>
    </row>
    <row r="100" spans="1:8" ht="15" customHeight="1" x14ac:dyDescent="0.25">
      <c r="A100" s="1">
        <v>1329</v>
      </c>
      <c r="B100" s="1">
        <v>105411</v>
      </c>
      <c r="C100" s="1" t="s">
        <v>21</v>
      </c>
      <c r="D100" s="47" t="s">
        <v>80</v>
      </c>
      <c r="E100" s="48">
        <v>38431</v>
      </c>
      <c r="F100" s="1" t="s">
        <v>22</v>
      </c>
      <c r="G100" s="1" t="s">
        <v>41</v>
      </c>
      <c r="H100" s="47" t="s">
        <v>121</v>
      </c>
    </row>
    <row r="101" spans="1:8" x14ac:dyDescent="0.25">
      <c r="A101" s="1">
        <v>1337</v>
      </c>
      <c r="B101" s="1">
        <v>105409</v>
      </c>
      <c r="C101" s="1" t="s">
        <v>21</v>
      </c>
      <c r="D101" s="47" t="s">
        <v>67</v>
      </c>
      <c r="E101" s="48">
        <v>38422</v>
      </c>
      <c r="F101" s="1" t="s">
        <v>22</v>
      </c>
      <c r="G101" s="1" t="s">
        <v>41</v>
      </c>
      <c r="H101" s="47" t="s">
        <v>173</v>
      </c>
    </row>
    <row r="102" spans="1:8" x14ac:dyDescent="0.25">
      <c r="A102" s="54">
        <v>1351</v>
      </c>
      <c r="B102" s="54">
        <v>105447</v>
      </c>
      <c r="C102" s="1" t="s">
        <v>21</v>
      </c>
      <c r="D102" s="53" t="s">
        <v>179</v>
      </c>
      <c r="E102" s="49">
        <v>38109</v>
      </c>
      <c r="F102" s="54" t="s">
        <v>23</v>
      </c>
      <c r="G102" s="1" t="s">
        <v>41</v>
      </c>
      <c r="H102" s="55" t="s">
        <v>95</v>
      </c>
    </row>
    <row r="103" spans="1:8" x14ac:dyDescent="0.25">
      <c r="A103" s="54">
        <v>1360</v>
      </c>
      <c r="B103" s="54">
        <v>105445</v>
      </c>
      <c r="C103" s="1" t="s">
        <v>21</v>
      </c>
      <c r="D103" s="53" t="s">
        <v>167</v>
      </c>
      <c r="E103" s="49">
        <v>38542</v>
      </c>
      <c r="F103" s="54" t="s">
        <v>22</v>
      </c>
      <c r="G103" s="22"/>
      <c r="H103" s="56" t="s">
        <v>99</v>
      </c>
    </row>
    <row r="104" spans="1:8" x14ac:dyDescent="0.25">
      <c r="A104" s="60">
        <v>5214</v>
      </c>
      <c r="B104" s="54"/>
      <c r="C104" s="1" t="s">
        <v>21</v>
      </c>
      <c r="D104" s="51" t="s">
        <v>116</v>
      </c>
      <c r="E104" s="49">
        <v>38711</v>
      </c>
      <c r="F104" s="54" t="s">
        <v>23</v>
      </c>
      <c r="G104" s="22"/>
      <c r="H104" s="56" t="s">
        <v>114</v>
      </c>
    </row>
    <row r="105" spans="1:8" x14ac:dyDescent="0.25">
      <c r="A105" s="60">
        <v>5215</v>
      </c>
      <c r="B105" s="54"/>
      <c r="C105" s="1" t="s">
        <v>21</v>
      </c>
      <c r="D105" s="51" t="s">
        <v>157</v>
      </c>
      <c r="E105" s="49">
        <v>38639</v>
      </c>
      <c r="F105" s="54" t="s">
        <v>23</v>
      </c>
      <c r="G105" s="22"/>
      <c r="H105" s="56" t="s">
        <v>114</v>
      </c>
    </row>
    <row r="106" spans="1:8" x14ac:dyDescent="0.25">
      <c r="A106" s="60">
        <v>5216</v>
      </c>
      <c r="B106" s="54"/>
      <c r="C106" s="1" t="s">
        <v>21</v>
      </c>
      <c r="D106" s="51" t="s">
        <v>158</v>
      </c>
      <c r="E106" s="49">
        <v>38619</v>
      </c>
      <c r="F106" s="54" t="s">
        <v>23</v>
      </c>
      <c r="G106" s="22"/>
      <c r="H106" s="56" t="s">
        <v>114</v>
      </c>
    </row>
    <row r="107" spans="1:8" x14ac:dyDescent="0.25">
      <c r="A107" s="60">
        <v>5217</v>
      </c>
      <c r="B107" s="54"/>
      <c r="C107" s="1" t="s">
        <v>21</v>
      </c>
      <c r="D107" s="51" t="s">
        <v>159</v>
      </c>
      <c r="E107" s="49">
        <v>38325</v>
      </c>
      <c r="F107" s="54" t="s">
        <v>23</v>
      </c>
      <c r="G107" s="22"/>
      <c r="H107" s="56" t="s">
        <v>114</v>
      </c>
    </row>
    <row r="108" spans="1:8" x14ac:dyDescent="0.25">
      <c r="A108" s="60">
        <v>5218</v>
      </c>
      <c r="B108" s="54"/>
      <c r="C108" s="1" t="s">
        <v>21</v>
      </c>
      <c r="D108" s="51" t="s">
        <v>161</v>
      </c>
      <c r="E108" s="49">
        <v>38235</v>
      </c>
      <c r="F108" s="54" t="s">
        <v>23</v>
      </c>
      <c r="G108" s="22"/>
      <c r="H108" s="56" t="s">
        <v>114</v>
      </c>
    </row>
    <row r="109" spans="1:8" x14ac:dyDescent="0.25">
      <c r="A109" s="60">
        <v>5219</v>
      </c>
      <c r="B109" s="54"/>
      <c r="C109" s="1" t="s">
        <v>21</v>
      </c>
      <c r="D109" s="51" t="s">
        <v>163</v>
      </c>
      <c r="E109" s="49">
        <v>38137</v>
      </c>
      <c r="F109" s="54" t="s">
        <v>23</v>
      </c>
      <c r="G109" s="22"/>
      <c r="H109" s="56" t="s">
        <v>114</v>
      </c>
    </row>
    <row r="110" spans="1:8" x14ac:dyDescent="0.25">
      <c r="A110" s="60">
        <v>5222</v>
      </c>
      <c r="B110" s="54"/>
      <c r="C110" s="1" t="s">
        <v>21</v>
      </c>
      <c r="D110" s="52" t="s">
        <v>160</v>
      </c>
      <c r="E110" s="49">
        <v>38299</v>
      </c>
      <c r="F110" s="54" t="s">
        <v>22</v>
      </c>
      <c r="G110" s="22"/>
      <c r="H110" s="56" t="s">
        <v>114</v>
      </c>
    </row>
    <row r="111" spans="1:8" x14ac:dyDescent="0.25">
      <c r="A111" s="60">
        <v>5223</v>
      </c>
      <c r="B111" s="54"/>
      <c r="C111" s="1" t="s">
        <v>21</v>
      </c>
      <c r="D111" s="52" t="s">
        <v>162</v>
      </c>
      <c r="E111" s="49">
        <v>38204</v>
      </c>
      <c r="F111" s="54" t="s">
        <v>22</v>
      </c>
      <c r="G111" s="22"/>
      <c r="H111" s="56" t="s">
        <v>114</v>
      </c>
    </row>
    <row r="112" spans="1:8" x14ac:dyDescent="0.25">
      <c r="A112" s="60">
        <v>5224</v>
      </c>
      <c r="B112" s="54"/>
      <c r="C112" s="1" t="s">
        <v>21</v>
      </c>
      <c r="D112" s="53" t="s">
        <v>168</v>
      </c>
      <c r="E112" s="49">
        <v>38373</v>
      </c>
      <c r="F112" s="54" t="s">
        <v>23</v>
      </c>
      <c r="G112" s="22"/>
      <c r="H112" s="56" t="s">
        <v>99</v>
      </c>
    </row>
  </sheetData>
  <autoFilter ref="A1:H100">
    <sortState ref="A2:H112">
      <sortCondition ref="C1:C100"/>
    </sortState>
  </autoFilter>
  <sortState ref="A2:I111">
    <sortCondition ref="H2:H111"/>
    <sortCondition ref="C2:C111"/>
    <sortCondition ref="F2:F111"/>
  </sortState>
  <mergeCells count="5">
    <mergeCell ref="K27:K29"/>
    <mergeCell ref="K14:K16"/>
    <mergeCell ref="K10:K12"/>
    <mergeCell ref="K17:K19"/>
    <mergeCell ref="K22:K24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63" firstPageNumber="0" orientation="portrait" r:id="rId1"/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104"/>
  <sheetViews>
    <sheetView tabSelected="1" view="pageBreakPreview" zoomScaleNormal="100" zoomScaleSheetLayoutView="100" workbookViewId="0">
      <pane ySplit="2" topLeftCell="A90" activePane="bottomLeft" state="frozen"/>
      <selection pane="bottomLeft" activeCell="I109" sqref="I109"/>
    </sheetView>
  </sheetViews>
  <sheetFormatPr defaultRowHeight="15.75" x14ac:dyDescent="0.25"/>
  <cols>
    <col min="1" max="1" width="5.28515625" style="10"/>
    <col min="2" max="2" width="7.7109375" style="38"/>
    <col min="3" max="3" width="7.7109375" style="10"/>
    <col min="4" max="4" width="8.42578125" style="10" bestFit="1" customWidth="1"/>
    <col min="5" max="5" width="30.85546875" style="10" bestFit="1" customWidth="1"/>
    <col min="6" max="6" width="8.140625" style="10" bestFit="1" customWidth="1"/>
    <col min="7" max="7" width="29.42578125" style="10" bestFit="1" customWidth="1"/>
    <col min="8" max="8" width="8.5703125" style="10" bestFit="1" customWidth="1"/>
    <col min="9" max="9" width="7.85546875" style="5" bestFit="1" customWidth="1"/>
    <col min="10" max="1019" width="9" style="10"/>
    <col min="1020" max="16384" width="9.140625" style="19"/>
  </cols>
  <sheetData>
    <row r="1" spans="1:9" ht="18" customHeight="1" x14ac:dyDescent="0.25">
      <c r="A1" s="17" t="s">
        <v>117</v>
      </c>
      <c r="B1" s="41"/>
      <c r="C1" s="18"/>
      <c r="D1" s="18"/>
      <c r="E1" s="17"/>
      <c r="F1" s="17"/>
      <c r="G1" s="17"/>
      <c r="H1" s="17"/>
      <c r="I1" s="6"/>
    </row>
    <row r="2" spans="1:9" ht="18" customHeight="1" x14ac:dyDescent="0.25">
      <c r="A2" s="17" t="s">
        <v>118</v>
      </c>
      <c r="B2" s="41"/>
      <c r="C2" s="18"/>
      <c r="D2" s="18"/>
      <c r="E2" s="17"/>
      <c r="F2" s="17"/>
      <c r="G2" s="17"/>
      <c r="H2" s="17"/>
      <c r="I2" s="7"/>
    </row>
    <row r="3" spans="1:9" ht="18" customHeight="1" x14ac:dyDescent="0.25">
      <c r="A3" s="6"/>
      <c r="B3" s="35"/>
      <c r="C3" s="6"/>
      <c r="D3" s="6"/>
      <c r="E3" s="6"/>
      <c r="F3" s="11"/>
      <c r="I3" s="6"/>
    </row>
    <row r="4" spans="1:9" ht="18" customHeight="1" x14ac:dyDescent="0.25">
      <c r="A4" s="40" t="s">
        <v>8</v>
      </c>
      <c r="B4" s="40"/>
      <c r="C4" s="40"/>
      <c r="D4" s="40"/>
      <c r="E4" s="40"/>
      <c r="F4" s="40"/>
      <c r="G4" s="40"/>
      <c r="H4" s="40"/>
      <c r="I4" s="40"/>
    </row>
    <row r="5" spans="1:9" ht="18" customHeight="1" x14ac:dyDescent="0.25">
      <c r="A5" s="8" t="s">
        <v>9</v>
      </c>
      <c r="B5" s="36" t="s">
        <v>10</v>
      </c>
      <c r="C5" s="8" t="s">
        <v>1</v>
      </c>
      <c r="D5" s="8" t="s">
        <v>2</v>
      </c>
      <c r="E5" s="8" t="s">
        <v>3</v>
      </c>
      <c r="F5" s="8" t="s">
        <v>5</v>
      </c>
      <c r="G5" s="8" t="s">
        <v>7</v>
      </c>
      <c r="H5" s="8" t="s">
        <v>180</v>
      </c>
      <c r="I5" s="8" t="s">
        <v>11</v>
      </c>
    </row>
    <row r="6" spans="1:9" ht="18" customHeight="1" x14ac:dyDescent="0.25">
      <c r="A6" s="3">
        <v>1</v>
      </c>
      <c r="B6" s="2">
        <v>192</v>
      </c>
      <c r="C6" s="3">
        <f>IFERROR((VLOOKUP(B6,INSCRITOS!A:B,2,0)),"")</f>
        <v>104352</v>
      </c>
      <c r="D6" s="3" t="str">
        <f>IFERROR((VLOOKUP(B6,INSCRITOS!A:C,3,0)),"")</f>
        <v>BEN</v>
      </c>
      <c r="E6" s="9" t="str">
        <f>IFERROR((VLOOKUP(B6,INSCRITOS!A:D,4,0)),"")</f>
        <v>João Francisco Mestre</v>
      </c>
      <c r="F6" s="3" t="str">
        <f>IFERROR((VLOOKUP(B6,INSCRITOS!A:F,6,0)),"")</f>
        <v>M</v>
      </c>
      <c r="G6" s="9" t="str">
        <f>IFERROR((VLOOKUP(B6,INSCRITOS!A:H,8,0)),"")</f>
        <v>Lusitano / Frusoal</v>
      </c>
      <c r="H6" s="61">
        <v>0.1673611111111111</v>
      </c>
      <c r="I6" s="4">
        <v>100</v>
      </c>
    </row>
    <row r="7" spans="1:9" ht="18" customHeight="1" x14ac:dyDescent="0.25">
      <c r="A7" s="3">
        <v>2</v>
      </c>
      <c r="B7" s="2">
        <v>209</v>
      </c>
      <c r="C7" s="3">
        <f>IFERROR((VLOOKUP(B7,INSCRITOS!A:B,2,0)),"")</f>
        <v>104967</v>
      </c>
      <c r="D7" s="3" t="str">
        <f>IFERROR((VLOOKUP(B7,INSCRITOS!A:C,3,0)),"")</f>
        <v>BEN</v>
      </c>
      <c r="E7" s="9" t="str">
        <f>IFERROR((VLOOKUP(B7,INSCRITOS!A:D,4,0)),"")</f>
        <v>Simão Viegas</v>
      </c>
      <c r="F7" s="3" t="str">
        <f>IFERROR((VLOOKUP(B7,INSCRITOS!A:F,6,0)),"")</f>
        <v>M</v>
      </c>
      <c r="G7" s="9" t="str">
        <f>IFERROR((VLOOKUP(B7,INSCRITOS!A:H,8,0)),"")</f>
        <v>Lusitano / Frusoal</v>
      </c>
      <c r="H7" s="61">
        <v>0.18819444444444444</v>
      </c>
      <c r="I7" s="4">
        <v>99</v>
      </c>
    </row>
    <row r="8" spans="1:9" ht="18" customHeight="1" x14ac:dyDescent="0.25">
      <c r="A8" s="3">
        <v>3</v>
      </c>
      <c r="B8" s="2">
        <v>1137</v>
      </c>
      <c r="C8" s="3">
        <f>IFERROR((VLOOKUP(B8,INSCRITOS!A:B,2,0)),"")</f>
        <v>105970</v>
      </c>
      <c r="D8" s="3" t="str">
        <f>IFERROR((VLOOKUP(B8,INSCRITOS!A:C,3,0)),"")</f>
        <v>BEN</v>
      </c>
      <c r="E8" s="9" t="str">
        <f>IFERROR((VLOOKUP(B8,INSCRITOS!A:D,4,0)),"")</f>
        <v>Henrique Barros</v>
      </c>
      <c r="F8" s="3" t="str">
        <f>IFERROR((VLOOKUP(B8,INSCRITOS!A:F,6,0)),"")</f>
        <v>M</v>
      </c>
      <c r="G8" s="9" t="str">
        <f>IFERROR((VLOOKUP(B8,INSCRITOS!A:H,8,0)),"")</f>
        <v>CCD / INTERMARCHÉ LAGOS</v>
      </c>
      <c r="H8" s="61">
        <v>0.19722222222222222</v>
      </c>
      <c r="I8" s="4">
        <v>98</v>
      </c>
    </row>
    <row r="9" spans="1:9" ht="18" customHeight="1" x14ac:dyDescent="0.25">
      <c r="A9" s="3">
        <v>4</v>
      </c>
      <c r="B9" s="2">
        <v>5204</v>
      </c>
      <c r="C9" s="3">
        <f>IFERROR((VLOOKUP(B9,INSCRITOS!A:B,2,0)),"")</f>
        <v>0</v>
      </c>
      <c r="D9" s="3" t="str">
        <f>IFERROR((VLOOKUP(B9,INSCRITOS!A:C,3,0)),"")</f>
        <v>BEN</v>
      </c>
      <c r="E9" s="9" t="str">
        <f>IFERROR((VLOOKUP(B9,INSCRITOS!A:D,4,0)),"")</f>
        <v>João Pedro Marques</v>
      </c>
      <c r="F9" s="3" t="str">
        <f>IFERROR((VLOOKUP(B9,INSCRITOS!A:F,6,0)),"")</f>
        <v>M</v>
      </c>
      <c r="G9" s="9" t="str">
        <f>IFERROR((VLOOKUP(B9,INSCRITOS!A:H,8,0)),"")</f>
        <v>Triatlo de Faro/ Não federado</v>
      </c>
      <c r="H9" s="61">
        <v>0.20277777777777781</v>
      </c>
      <c r="I9" s="4"/>
    </row>
    <row r="10" spans="1:9" ht="18" customHeight="1" x14ac:dyDescent="0.25">
      <c r="A10" s="3">
        <v>5</v>
      </c>
      <c r="B10" s="2">
        <v>1156</v>
      </c>
      <c r="C10" s="3">
        <f>IFERROR((VLOOKUP(B10,INSCRITOS!A:B,2,0)),"")</f>
        <v>105991</v>
      </c>
      <c r="D10" s="3" t="str">
        <f>IFERROR((VLOOKUP(B10,INSCRITOS!A:C,3,0)),"")</f>
        <v>BEN</v>
      </c>
      <c r="E10" s="9" t="str">
        <f>IFERROR((VLOOKUP(B10,INSCRITOS!A:D,4,0)),"")</f>
        <v>Afonso Almeida</v>
      </c>
      <c r="F10" s="3" t="str">
        <f>IFERROR((VLOOKUP(B10,INSCRITOS!A:F,6,0)),"")</f>
        <v>M</v>
      </c>
      <c r="G10" s="9" t="str">
        <f>IFERROR((VLOOKUP(B10,INSCRITOS!A:H,8,0)),"")</f>
        <v>O2 Triatlo - S´look</v>
      </c>
      <c r="H10" s="61">
        <v>0.2076388888888889</v>
      </c>
      <c r="I10" s="4">
        <v>97</v>
      </c>
    </row>
    <row r="11" spans="1:9" ht="18" customHeight="1" x14ac:dyDescent="0.25">
      <c r="A11" s="3">
        <v>6</v>
      </c>
      <c r="B11" s="2">
        <v>1151</v>
      </c>
      <c r="C11" s="3">
        <f>IFERROR((VLOOKUP(B11,INSCRITOS!A:B,2,0)),"")</f>
        <v>105985</v>
      </c>
      <c r="D11" s="3" t="str">
        <f>IFERROR((VLOOKUP(B11,INSCRITOS!A:C,3,0)),"")</f>
        <v>BEN</v>
      </c>
      <c r="E11" s="9" t="str">
        <f>IFERROR((VLOOKUP(B11,INSCRITOS!A:D,4,0)),"")</f>
        <v>Gonçalo Guerreiro</v>
      </c>
      <c r="F11" s="3" t="str">
        <f>IFERROR((VLOOKUP(B11,INSCRITOS!A:F,6,0)),"")</f>
        <v>M</v>
      </c>
      <c r="G11" s="9" t="str">
        <f>IFERROR((VLOOKUP(B11,INSCRITOS!A:H,8,0)),"")</f>
        <v>Fc Ferreiras</v>
      </c>
      <c r="H11" s="61">
        <v>0.20833333333333334</v>
      </c>
      <c r="I11" s="4">
        <v>96</v>
      </c>
    </row>
    <row r="12" spans="1:9" ht="18" customHeight="1" x14ac:dyDescent="0.25">
      <c r="A12" s="3">
        <v>7</v>
      </c>
      <c r="B12" s="2">
        <v>1330</v>
      </c>
      <c r="C12" s="3">
        <f>IFERROR((VLOOKUP(B12,INSCRITOS!A:B,2,0)),"")</f>
        <v>105412</v>
      </c>
      <c r="D12" s="3" t="str">
        <f>IFERROR((VLOOKUP(B12,INSCRITOS!A:C,3,0)),"")</f>
        <v>BEN</v>
      </c>
      <c r="E12" s="9" t="str">
        <f>IFERROR((VLOOKUP(B12,INSCRITOS!A:D,4,0)),"")</f>
        <v>Lourenço Pita Neves</v>
      </c>
      <c r="F12" s="3" t="str">
        <f>IFERROR((VLOOKUP(B12,INSCRITOS!A:F,6,0)),"")</f>
        <v>M</v>
      </c>
      <c r="G12" s="9" t="str">
        <f>IFERROR((VLOOKUP(B12,INSCRITOS!A:H,8,0)),"")</f>
        <v>PORTINADO</v>
      </c>
      <c r="H12" s="61">
        <v>0.23055555555555554</v>
      </c>
      <c r="I12" s="4">
        <v>95</v>
      </c>
    </row>
    <row r="13" spans="1:9" ht="18" customHeight="1" x14ac:dyDescent="0.25">
      <c r="A13" s="3">
        <v>8</v>
      </c>
      <c r="B13" s="2">
        <v>214</v>
      </c>
      <c r="C13" s="3">
        <f>IFERROR((VLOOKUP(B13,INSCRITOS!A:B,2,0)),"")</f>
        <v>104970</v>
      </c>
      <c r="D13" s="3" t="str">
        <f>IFERROR((VLOOKUP(B13,INSCRITOS!A:C,3,0)),"")</f>
        <v>BEN</v>
      </c>
      <c r="E13" s="9" t="str">
        <f>IFERROR((VLOOKUP(B13,INSCRITOS!A:D,4,0)),"")</f>
        <v>David Simonet</v>
      </c>
      <c r="F13" s="3" t="str">
        <f>IFERROR((VLOOKUP(B13,INSCRITOS!A:F,6,0)),"")</f>
        <v>M</v>
      </c>
      <c r="G13" s="9" t="str">
        <f>IFERROR((VLOOKUP(B13,INSCRITOS!A:H,8,0)),"")</f>
        <v>Lusitano / Frusoal</v>
      </c>
      <c r="H13" s="61">
        <v>0.23750000000000002</v>
      </c>
      <c r="I13" s="4">
        <v>94</v>
      </c>
    </row>
    <row r="14" spans="1:9" ht="18" customHeight="1" x14ac:dyDescent="0.25">
      <c r="A14" s="3">
        <v>9</v>
      </c>
      <c r="B14" s="2">
        <v>1076</v>
      </c>
      <c r="C14" s="3">
        <f>IFERROR((VLOOKUP(B14,INSCRITOS!A:B,2,0)),"")</f>
        <v>105844</v>
      </c>
      <c r="D14" s="3" t="str">
        <f>IFERROR((VLOOKUP(B14,INSCRITOS!A:C,3,0)),"")</f>
        <v>BEN</v>
      </c>
      <c r="E14" s="9" t="str">
        <f>IFERROR((VLOOKUP(B14,INSCRITOS!A:D,4,0)),"")</f>
        <v>Santiago Almeida</v>
      </c>
      <c r="F14" s="3" t="str">
        <f>IFERROR((VLOOKUP(B14,INSCRITOS!A:F,6,0)),"")</f>
        <v>M</v>
      </c>
      <c r="G14" s="9" t="str">
        <f>IFERROR((VLOOKUP(B14,INSCRITOS!A:H,8,0)),"")</f>
        <v>Bike Clube S. Brás</v>
      </c>
      <c r="H14" s="61">
        <v>0.26527777777777778</v>
      </c>
      <c r="I14" s="4">
        <v>93</v>
      </c>
    </row>
    <row r="15" spans="1:9" ht="18" customHeight="1" x14ac:dyDescent="0.25">
      <c r="A15" s="5"/>
      <c r="C15" s="5"/>
      <c r="D15" s="5"/>
      <c r="F15" s="5"/>
    </row>
    <row r="16" spans="1:9" ht="18" customHeight="1" x14ac:dyDescent="0.25">
      <c r="A16" s="40" t="s">
        <v>12</v>
      </c>
      <c r="B16" s="40"/>
      <c r="C16" s="40"/>
      <c r="D16" s="40"/>
      <c r="E16" s="40"/>
      <c r="F16" s="40"/>
      <c r="G16" s="40"/>
      <c r="H16" s="40"/>
      <c r="I16" s="40"/>
    </row>
    <row r="17" spans="1:1019" ht="18" customHeight="1" x14ac:dyDescent="0.25">
      <c r="A17" s="8" t="s">
        <v>9</v>
      </c>
      <c r="B17" s="36" t="s">
        <v>10</v>
      </c>
      <c r="C17" s="8" t="s">
        <v>1</v>
      </c>
      <c r="D17" s="8" t="s">
        <v>2</v>
      </c>
      <c r="E17" s="8" t="s">
        <v>3</v>
      </c>
      <c r="F17" s="8" t="s">
        <v>5</v>
      </c>
      <c r="G17" s="8" t="s">
        <v>7</v>
      </c>
      <c r="H17" s="8" t="s">
        <v>180</v>
      </c>
      <c r="I17" s="8" t="s">
        <v>11</v>
      </c>
    </row>
    <row r="18" spans="1:1019" s="21" customFormat="1" ht="18" customHeight="1" x14ac:dyDescent="0.25">
      <c r="A18" s="12">
        <v>1</v>
      </c>
      <c r="B18" s="2">
        <v>1148</v>
      </c>
      <c r="C18" s="3">
        <f>IFERROR((VLOOKUP(B18,INSCRITOS!A:B,2,0)),"")</f>
        <v>105982</v>
      </c>
      <c r="D18" s="3" t="str">
        <f>IFERROR((VLOOKUP(B18,INSCRITOS!A:C,3,0)),"")</f>
        <v>BEN</v>
      </c>
      <c r="E18" s="9" t="str">
        <f>IFERROR((VLOOKUP(B18,INSCRITOS!A:D,4,0)),"")</f>
        <v>Violeta Sousa</v>
      </c>
      <c r="F18" s="3" t="str">
        <f>IFERROR((VLOOKUP(B18,INSCRITOS!A:F,6,0)),"")</f>
        <v>F</v>
      </c>
      <c r="G18" s="9" t="str">
        <f>IFERROR((VLOOKUP(B18,INSCRITOS!A:H,8,0)),"")</f>
        <v>Fc Ferreiras</v>
      </c>
      <c r="H18" s="61">
        <v>0.21875</v>
      </c>
      <c r="I18" s="4">
        <v>100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</row>
    <row r="19" spans="1:1019" s="21" customFormat="1" ht="18" customHeight="1" x14ac:dyDescent="0.25">
      <c r="A19" s="12">
        <v>2</v>
      </c>
      <c r="B19" s="2">
        <v>771</v>
      </c>
      <c r="C19" s="3">
        <f>IFERROR((VLOOKUP(B19,INSCRITOS!A:B,2,0)),"")</f>
        <v>105219</v>
      </c>
      <c r="D19" s="3" t="str">
        <f>IFERROR((VLOOKUP(B19,INSCRITOS!A:C,3,0)),"")</f>
        <v>BEN</v>
      </c>
      <c r="E19" s="9" t="str">
        <f>IFERROR((VLOOKUP(B19,INSCRITOS!A:D,4,0)),"")</f>
        <v>Rita Ferraz</v>
      </c>
      <c r="F19" s="3" t="str">
        <f>IFERROR((VLOOKUP(B19,INSCRITOS!A:F,6,0)),"")</f>
        <v>F</v>
      </c>
      <c r="G19" s="9" t="str">
        <f>IFERROR((VLOOKUP(B19,INSCRITOS!A:H,8,0)),"")</f>
        <v>Centro de Ciclismo de Portimão</v>
      </c>
      <c r="H19" s="61">
        <v>0.22638888888888889</v>
      </c>
      <c r="I19" s="4">
        <v>99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</row>
    <row r="20" spans="1:1019" ht="18" customHeight="1" x14ac:dyDescent="0.25">
      <c r="A20" s="5"/>
      <c r="C20" s="5"/>
      <c r="D20" s="5"/>
      <c r="F20" s="5"/>
    </row>
    <row r="21" spans="1:1019" ht="18" customHeight="1" x14ac:dyDescent="0.25">
      <c r="A21" s="40" t="s">
        <v>13</v>
      </c>
      <c r="B21" s="40"/>
      <c r="C21" s="40"/>
      <c r="D21" s="40"/>
      <c r="E21" s="40"/>
      <c r="F21" s="40"/>
      <c r="G21" s="40"/>
      <c r="H21" s="40"/>
      <c r="I21" s="40"/>
    </row>
    <row r="22" spans="1:1019" ht="18" customHeight="1" x14ac:dyDescent="0.25">
      <c r="A22" s="8" t="s">
        <v>9</v>
      </c>
      <c r="B22" s="36" t="s">
        <v>10</v>
      </c>
      <c r="C22" s="8" t="s">
        <v>1</v>
      </c>
      <c r="D22" s="8" t="s">
        <v>2</v>
      </c>
      <c r="E22" s="8" t="s">
        <v>3</v>
      </c>
      <c r="F22" s="8" t="s">
        <v>5</v>
      </c>
      <c r="G22" s="8" t="s">
        <v>7</v>
      </c>
      <c r="H22" s="8" t="s">
        <v>180</v>
      </c>
      <c r="I22" s="8" t="s">
        <v>11</v>
      </c>
    </row>
    <row r="23" spans="1:1019" ht="18" customHeight="1" x14ac:dyDescent="0.25">
      <c r="A23" s="3">
        <v>1</v>
      </c>
      <c r="B23" s="39">
        <v>1161</v>
      </c>
      <c r="C23" s="3">
        <f>IFERROR((VLOOKUP(B23,INSCRITOS!A:B,2,0)),"")</f>
        <v>105997</v>
      </c>
      <c r="D23" s="3" t="str">
        <f>IFERROR((VLOOKUP(B23,INSCRITOS!A:C,3,0)),"")</f>
        <v>INF</v>
      </c>
      <c r="E23" s="9" t="str">
        <f>IFERROR((VLOOKUP(B23,INSCRITOS!A:D,4,0)),"")</f>
        <v>Gonçalo Alemão</v>
      </c>
      <c r="F23" s="3" t="str">
        <f>IFERROR((VLOOKUP(B23,INSCRITOS!A:F,6,0)),"")</f>
        <v>M</v>
      </c>
      <c r="G23" s="9" t="str">
        <f>IFERROR((VLOOKUP(B23,INSCRITOS!A:H,8,0)),"")</f>
        <v>PORTINADO</v>
      </c>
      <c r="H23" s="61">
        <v>0.31319444444444444</v>
      </c>
      <c r="I23" s="4">
        <v>100</v>
      </c>
    </row>
    <row r="24" spans="1:1019" ht="18" customHeight="1" x14ac:dyDescent="0.25">
      <c r="A24" s="3">
        <v>2</v>
      </c>
      <c r="B24" s="39">
        <v>481</v>
      </c>
      <c r="C24" s="3">
        <f>IFERROR((VLOOKUP(B24,INSCRITOS!A:B,2,0)),"")</f>
        <v>104350</v>
      </c>
      <c r="D24" s="3" t="str">
        <f>IFERROR((VLOOKUP(B24,INSCRITOS!A:C,3,0)),"")</f>
        <v>INF</v>
      </c>
      <c r="E24" s="9" t="str">
        <f>IFERROR((VLOOKUP(B24,INSCRITOS!A:D,4,0)),"")</f>
        <v>Gabriel Miravent</v>
      </c>
      <c r="F24" s="3" t="str">
        <f>IFERROR((VLOOKUP(B24,INSCRITOS!A:F,6,0)),"")</f>
        <v>M</v>
      </c>
      <c r="G24" s="9" t="str">
        <f>IFERROR((VLOOKUP(B24,INSCRITOS!A:H,8,0)),"")</f>
        <v>Lusitano / Frusoal</v>
      </c>
      <c r="H24" s="61">
        <v>0.31388888888888888</v>
      </c>
      <c r="I24" s="4">
        <v>99</v>
      </c>
    </row>
    <row r="25" spans="1:1019" ht="18" customHeight="1" x14ac:dyDescent="0.25">
      <c r="A25" s="3">
        <v>3</v>
      </c>
      <c r="B25" s="39">
        <v>616</v>
      </c>
      <c r="C25" s="3">
        <f>IFERROR((VLOOKUP(B25,INSCRITOS!A:B,2,0)),"")</f>
        <v>105125</v>
      </c>
      <c r="D25" s="3" t="str">
        <f>IFERROR((VLOOKUP(B25,INSCRITOS!A:C,3,0)),"")</f>
        <v>INF</v>
      </c>
      <c r="E25" s="9" t="str">
        <f>IFERROR((VLOOKUP(B25,INSCRITOS!A:D,4,0)),"")</f>
        <v>Vitaliy Martsynshyn</v>
      </c>
      <c r="F25" s="3" t="str">
        <f>IFERROR((VLOOKUP(B25,INSCRITOS!A:F,6,0)),"")</f>
        <v>M</v>
      </c>
      <c r="G25" s="9" t="str">
        <f>IFERROR((VLOOKUP(B25,INSCRITOS!A:H,8,0)),"")</f>
        <v>Fc Ferreiras</v>
      </c>
      <c r="H25" s="61">
        <v>0.34097222222222223</v>
      </c>
      <c r="I25" s="4">
        <v>98</v>
      </c>
    </row>
    <row r="26" spans="1:1019" ht="18" customHeight="1" x14ac:dyDescent="0.25">
      <c r="A26" s="3">
        <v>4</v>
      </c>
      <c r="B26" s="39">
        <v>5207</v>
      </c>
      <c r="C26" s="3">
        <f>IFERROR((VLOOKUP(B26,INSCRITOS!A:B,2,0)),"")</f>
        <v>0</v>
      </c>
      <c r="D26" s="3" t="str">
        <f>IFERROR((VLOOKUP(B26,INSCRITOS!A:C,3,0)),"")</f>
        <v>INF</v>
      </c>
      <c r="E26" s="9" t="str">
        <f>IFERROR((VLOOKUP(B26,INSCRITOS!A:D,4,0)),"")</f>
        <v xml:space="preserve">Francisco Brás Romão </v>
      </c>
      <c r="F26" s="3" t="str">
        <f>IFERROR((VLOOKUP(B26,INSCRITOS!A:F,6,0)),"")</f>
        <v>M</v>
      </c>
      <c r="G26" s="9" t="str">
        <f>IFERROR((VLOOKUP(B26,INSCRITOS!A:H,8,0)),"")</f>
        <v>Não federado</v>
      </c>
      <c r="H26" s="61">
        <v>0.34236111111111112</v>
      </c>
      <c r="I26" s="4"/>
    </row>
    <row r="27" spans="1:1019" ht="18" customHeight="1" x14ac:dyDescent="0.25">
      <c r="A27" s="3">
        <v>5</v>
      </c>
      <c r="B27" s="39">
        <v>557</v>
      </c>
      <c r="C27" s="3">
        <f>IFERROR((VLOOKUP(B27,INSCRITOS!A:B,2,0)),"")</f>
        <v>105114</v>
      </c>
      <c r="D27" s="3" t="str">
        <f>IFERROR((VLOOKUP(B27,INSCRITOS!A:C,3,0)),"")</f>
        <v>INF</v>
      </c>
      <c r="E27" s="9" t="str">
        <f>IFERROR((VLOOKUP(B27,INSCRITOS!A:D,4,0)),"")</f>
        <v>Andriy Fedorov</v>
      </c>
      <c r="F27" s="3" t="str">
        <f>IFERROR((VLOOKUP(B27,INSCRITOS!A:F,6,0)),"")</f>
        <v>M</v>
      </c>
      <c r="G27" s="9" t="str">
        <f>IFERROR((VLOOKUP(B27,INSCRITOS!A:H,8,0)),"")</f>
        <v>Fc Ferreiras</v>
      </c>
      <c r="H27" s="61">
        <v>0.3444444444444445</v>
      </c>
      <c r="I27" s="4">
        <v>97</v>
      </c>
    </row>
    <row r="28" spans="1:1019" ht="18" customHeight="1" x14ac:dyDescent="0.25">
      <c r="A28" s="3">
        <v>6</v>
      </c>
      <c r="B28" s="39">
        <v>944</v>
      </c>
      <c r="C28" s="3">
        <f>IFERROR((VLOOKUP(B28,INSCRITOS!A:B,2,0)),"")</f>
        <v>105284</v>
      </c>
      <c r="D28" s="3" t="str">
        <f>IFERROR((VLOOKUP(B28,INSCRITOS!A:C,3,0)),"")</f>
        <v>INF</v>
      </c>
      <c r="E28" s="9" t="str">
        <f>IFERROR((VLOOKUP(B28,INSCRITOS!A:D,4,0)),"")</f>
        <v>Afonso Rochate</v>
      </c>
      <c r="F28" s="3" t="str">
        <f>IFERROR((VLOOKUP(B28,INSCRITOS!A:F,6,0)),"")</f>
        <v>M</v>
      </c>
      <c r="G28" s="9" t="str">
        <f>IFERROR((VLOOKUP(B28,INSCRITOS!A:H,8,0)),"")</f>
        <v>PORTINADO</v>
      </c>
      <c r="H28" s="61">
        <v>0.35138888888888892</v>
      </c>
      <c r="I28" s="4">
        <v>96</v>
      </c>
    </row>
    <row r="29" spans="1:1019" ht="18" customHeight="1" x14ac:dyDescent="0.25">
      <c r="A29" s="3">
        <v>7</v>
      </c>
      <c r="B29" s="39">
        <v>1176</v>
      </c>
      <c r="C29" s="3">
        <f>IFERROR((VLOOKUP(B29,INSCRITOS!A:B,2,0)),"")</f>
        <v>106027</v>
      </c>
      <c r="D29" s="3" t="str">
        <f>IFERROR((VLOOKUP(B29,INSCRITOS!A:C,3,0)),"")</f>
        <v>INF</v>
      </c>
      <c r="E29" s="9" t="str">
        <f>IFERROR((VLOOKUP(B29,INSCRITOS!A:D,4,0)),"")</f>
        <v>Rafael Piteira</v>
      </c>
      <c r="F29" s="3" t="str">
        <f>IFERROR((VLOOKUP(B29,INSCRITOS!A:F,6,0)),"")</f>
        <v>M</v>
      </c>
      <c r="G29" s="9" t="str">
        <f>IFERROR((VLOOKUP(B29,INSCRITOS!A:H,8,0)),"")</f>
        <v>Triatlo de Faro/ Não federado</v>
      </c>
      <c r="H29" s="61">
        <v>0.3756944444444445</v>
      </c>
      <c r="I29" s="4"/>
    </row>
    <row r="30" spans="1:1019" ht="18" customHeight="1" x14ac:dyDescent="0.25">
      <c r="A30" s="3">
        <v>8</v>
      </c>
      <c r="B30" s="39">
        <v>1157</v>
      </c>
      <c r="C30" s="3">
        <f>IFERROR((VLOOKUP(B30,INSCRITOS!A:B,2,0)),"")</f>
        <v>105992</v>
      </c>
      <c r="D30" s="3" t="str">
        <f>IFERROR((VLOOKUP(B30,INSCRITOS!A:C,3,0)),"")</f>
        <v>INF</v>
      </c>
      <c r="E30" s="9" t="str">
        <f>IFERROR((VLOOKUP(B30,INSCRITOS!A:D,4,0)),"")</f>
        <v>Guilherme Amélio</v>
      </c>
      <c r="F30" s="3" t="str">
        <f>IFERROR((VLOOKUP(B30,INSCRITOS!A:F,6,0)),"")</f>
        <v>M</v>
      </c>
      <c r="G30" s="9" t="str">
        <f>IFERROR((VLOOKUP(B30,INSCRITOS!A:H,8,0)),"")</f>
        <v>O2 Triatlo - S´look</v>
      </c>
      <c r="H30" s="61">
        <v>0.3923611111111111</v>
      </c>
      <c r="I30" s="4">
        <v>95</v>
      </c>
    </row>
    <row r="31" spans="1:1019" ht="18" customHeight="1" x14ac:dyDescent="0.25">
      <c r="A31" s="3">
        <v>9</v>
      </c>
      <c r="B31" s="39">
        <v>1023</v>
      </c>
      <c r="C31" s="3">
        <f>IFERROR((VLOOKUP(B31,INSCRITOS!A:B,2,0)),"")</f>
        <v>105634</v>
      </c>
      <c r="D31" s="3" t="str">
        <f>IFERROR((VLOOKUP(B31,INSCRITOS!A:C,3,0)),"")</f>
        <v>INF</v>
      </c>
      <c r="E31" s="9" t="str">
        <f>IFERROR((VLOOKUP(B31,INSCRITOS!A:D,4,0)),"")</f>
        <v>Simão Guerreiro</v>
      </c>
      <c r="F31" s="3" t="str">
        <f>IFERROR((VLOOKUP(B31,INSCRITOS!A:F,6,0)),"")</f>
        <v>M</v>
      </c>
      <c r="G31" s="9" t="str">
        <f>IFERROR((VLOOKUP(B31,INSCRITOS!A:H,8,0)),"")</f>
        <v>Centro de Ciclismo de Portimão</v>
      </c>
      <c r="H31" s="61">
        <v>0.40902777777777777</v>
      </c>
      <c r="I31" s="4">
        <v>94</v>
      </c>
    </row>
    <row r="32" spans="1:1019" ht="18" customHeight="1" x14ac:dyDescent="0.25">
      <c r="A32" s="3">
        <v>10</v>
      </c>
      <c r="B32" s="39">
        <v>203</v>
      </c>
      <c r="C32" s="3">
        <f>IFERROR((VLOOKUP(B32,INSCRITOS!A:B,2,0)),"")</f>
        <v>104963</v>
      </c>
      <c r="D32" s="3" t="str">
        <f>IFERROR((VLOOKUP(B32,INSCRITOS!A:C,3,0)),"")</f>
        <v>INF</v>
      </c>
      <c r="E32" s="9" t="str">
        <f>IFERROR((VLOOKUP(B32,INSCRITOS!A:D,4,0)),"")</f>
        <v>Martim Viegas</v>
      </c>
      <c r="F32" s="3" t="str">
        <f>IFERROR((VLOOKUP(B32,INSCRITOS!A:F,6,0)),"")</f>
        <v>M</v>
      </c>
      <c r="G32" s="9" t="str">
        <f>IFERROR((VLOOKUP(B32,INSCRITOS!A:H,8,0)),"")</f>
        <v>Lusitano / Frusoal</v>
      </c>
      <c r="H32" s="61">
        <v>0.46249999999999997</v>
      </c>
      <c r="I32" s="4">
        <v>93</v>
      </c>
    </row>
    <row r="33" spans="1:9" ht="18" customHeight="1" x14ac:dyDescent="0.25">
      <c r="A33" s="3">
        <v>11</v>
      </c>
      <c r="B33" s="39">
        <v>487</v>
      </c>
      <c r="C33" s="3">
        <f>IFERROR((VLOOKUP(B33,INSCRITOS!A:B,2,0)),"")</f>
        <v>105075</v>
      </c>
      <c r="D33" s="3" t="str">
        <f>IFERROR((VLOOKUP(B33,INSCRITOS!A:C,3,0)),"")</f>
        <v>INF</v>
      </c>
      <c r="E33" s="9" t="str">
        <f>IFERROR((VLOOKUP(B33,INSCRITOS!A:D,4,0)),"")</f>
        <v>Henrique Vairinhos</v>
      </c>
      <c r="F33" s="3" t="str">
        <f>IFERROR((VLOOKUP(B33,INSCRITOS!A:F,6,0)),"")</f>
        <v>M</v>
      </c>
      <c r="G33" s="9" t="str">
        <f>IFERROR((VLOOKUP(B33,INSCRITOS!A:H,8,0)),"")</f>
        <v>Lusitano / Frusoal</v>
      </c>
      <c r="H33" s="61">
        <v>0.47361111111111115</v>
      </c>
      <c r="I33" s="4">
        <v>92</v>
      </c>
    </row>
    <row r="34" spans="1:9" ht="18" customHeight="1" x14ac:dyDescent="0.25">
      <c r="A34" s="3">
        <v>12</v>
      </c>
      <c r="B34" s="39">
        <v>5242</v>
      </c>
      <c r="C34" s="3">
        <f>IFERROR((VLOOKUP(B34,INSCRITOS!A:B,2,0)),"")</f>
        <v>103871</v>
      </c>
      <c r="D34" s="3" t="str">
        <f>IFERROR((VLOOKUP(B34,INSCRITOS!A:C,3,0)),"")</f>
        <v>INF</v>
      </c>
      <c r="E34" s="9" t="str">
        <f>IFERROR((VLOOKUP(B34,INSCRITOS!A:D,4,0)),"")</f>
        <v>Martim Maquinista</v>
      </c>
      <c r="F34" s="3" t="str">
        <f>IFERROR((VLOOKUP(B34,INSCRITOS!A:F,6,0)),"")</f>
        <v>M</v>
      </c>
      <c r="G34" s="9" t="str">
        <f>IFERROR((VLOOKUP(B34,INSCRITOS!A:H,8,0)),"")</f>
        <v>REPSOL TRIATLO/ Outra região</v>
      </c>
      <c r="H34" s="61">
        <v>0.54583333333333328</v>
      </c>
      <c r="I34" s="4"/>
    </row>
    <row r="35" spans="1:9" ht="18" customHeight="1" x14ac:dyDescent="0.25">
      <c r="A35" s="5"/>
      <c r="C35" s="5"/>
      <c r="D35" s="5"/>
      <c r="F35" s="5"/>
      <c r="I35" s="13"/>
    </row>
    <row r="36" spans="1:9" ht="18" customHeight="1" x14ac:dyDescent="0.25">
      <c r="A36" s="40" t="s">
        <v>14</v>
      </c>
      <c r="B36" s="40"/>
      <c r="C36" s="40"/>
      <c r="D36" s="40"/>
      <c r="E36" s="40"/>
      <c r="F36" s="40"/>
      <c r="G36" s="40"/>
      <c r="H36" s="40"/>
      <c r="I36" s="40"/>
    </row>
    <row r="37" spans="1:9" ht="18" customHeight="1" x14ac:dyDescent="0.25">
      <c r="A37" s="8" t="s">
        <v>9</v>
      </c>
      <c r="B37" s="36" t="s">
        <v>10</v>
      </c>
      <c r="C37" s="8" t="s">
        <v>1</v>
      </c>
      <c r="D37" s="8" t="s">
        <v>2</v>
      </c>
      <c r="E37" s="8" t="s">
        <v>3</v>
      </c>
      <c r="F37" s="8" t="s">
        <v>5</v>
      </c>
      <c r="G37" s="8" t="s">
        <v>7</v>
      </c>
      <c r="H37" s="8" t="s">
        <v>180</v>
      </c>
      <c r="I37" s="8" t="s">
        <v>11</v>
      </c>
    </row>
    <row r="38" spans="1:9" ht="18" customHeight="1" x14ac:dyDescent="0.25">
      <c r="A38" s="3">
        <v>1</v>
      </c>
      <c r="B38" s="2">
        <v>938</v>
      </c>
      <c r="C38" s="3">
        <f>IFERROR((VLOOKUP(B38,INSCRITOS!A:B,2,0)),"")</f>
        <v>105283</v>
      </c>
      <c r="D38" s="3" t="str">
        <f>IFERROR((VLOOKUP(B38,INSCRITOS!A:C,3,0)),"")</f>
        <v>INF</v>
      </c>
      <c r="E38" s="9" t="str">
        <f>IFERROR((VLOOKUP(B38,INSCRITOS!A:D,4,0)),"")</f>
        <v>Vitoria Pita</v>
      </c>
      <c r="F38" s="3" t="str">
        <f>IFERROR((VLOOKUP(B38,INSCRITOS!A:F,6,0)),"")</f>
        <v>F</v>
      </c>
      <c r="G38" s="9" t="str">
        <f>IFERROR((VLOOKUP(B38,INSCRITOS!A:H,8,0)),"")</f>
        <v>PORTINADO</v>
      </c>
      <c r="H38" s="61">
        <v>0.38055555555555554</v>
      </c>
      <c r="I38" s="4">
        <v>100</v>
      </c>
    </row>
    <row r="39" spans="1:9" ht="18" customHeight="1" x14ac:dyDescent="0.25">
      <c r="A39" s="3">
        <v>2</v>
      </c>
      <c r="B39" s="2">
        <v>72</v>
      </c>
      <c r="C39" s="3">
        <f>IFERROR((VLOOKUP(B39,INSCRITOS!A:B,2,0)),"")</f>
        <v>105002</v>
      </c>
      <c r="D39" s="3" t="str">
        <f>IFERROR((VLOOKUP(B39,INSCRITOS!A:C,3,0)),"")</f>
        <v>INF</v>
      </c>
      <c r="E39" s="9" t="str">
        <f>IFERROR((VLOOKUP(B39,INSCRITOS!A:D,4,0)),"")</f>
        <v>Bárbara Coelho</v>
      </c>
      <c r="F39" s="3" t="str">
        <f>IFERROR((VLOOKUP(B39,INSCRITOS!A:F,6,0)),"")</f>
        <v>F</v>
      </c>
      <c r="G39" s="9" t="str">
        <f>IFERROR((VLOOKUP(B39,INSCRITOS!A:H,8,0)),"")</f>
        <v>Bike Clube S. Brás</v>
      </c>
      <c r="H39" s="61">
        <v>0.40277777777777773</v>
      </c>
      <c r="I39" s="4">
        <v>99</v>
      </c>
    </row>
    <row r="40" spans="1:9" ht="18" customHeight="1" x14ac:dyDescent="0.25">
      <c r="A40" s="3">
        <v>3</v>
      </c>
      <c r="B40" s="2">
        <v>1366</v>
      </c>
      <c r="C40" s="3">
        <f>IFERROR((VLOOKUP(B40,INSCRITOS!A:B,2,0)),"")</f>
        <v>105474</v>
      </c>
      <c r="D40" s="3" t="str">
        <f>IFERROR((VLOOKUP(B40,INSCRITOS!A:C,3,0)),"")</f>
        <v>INF</v>
      </c>
      <c r="E40" s="9" t="str">
        <f>IFERROR((VLOOKUP(B40,INSCRITOS!A:D,4,0)),"")</f>
        <v>Patrícia Gomes</v>
      </c>
      <c r="F40" s="3" t="str">
        <f>IFERROR((VLOOKUP(B40,INSCRITOS!A:F,6,0)),"")</f>
        <v>F</v>
      </c>
      <c r="G40" s="9" t="str">
        <f>IFERROR((VLOOKUP(B40,INSCRITOS!A:H,8,0)),"")</f>
        <v>Lusitano / Frusoal</v>
      </c>
      <c r="H40" s="61">
        <v>0.44861111111111113</v>
      </c>
      <c r="I40" s="4">
        <v>98</v>
      </c>
    </row>
    <row r="41" spans="1:9" ht="18" customHeight="1" x14ac:dyDescent="0.25">
      <c r="A41" s="3">
        <v>4</v>
      </c>
      <c r="B41" s="2">
        <v>1145</v>
      </c>
      <c r="C41" s="3">
        <f>IFERROR((VLOOKUP(B41,INSCRITOS!A:B,2,0)),"")</f>
        <v>105979</v>
      </c>
      <c r="D41" s="3" t="str">
        <f>IFERROR((VLOOKUP(B41,INSCRITOS!A:C,3,0)),"")</f>
        <v>INF</v>
      </c>
      <c r="E41" s="9" t="str">
        <f>IFERROR((VLOOKUP(B41,INSCRITOS!A:D,4,0)),"")</f>
        <v>Maria Gouveia</v>
      </c>
      <c r="F41" s="3" t="str">
        <f>IFERROR((VLOOKUP(B41,INSCRITOS!A:F,6,0)),"")</f>
        <v>F</v>
      </c>
      <c r="G41" s="9" t="str">
        <f>IFERROR((VLOOKUP(B41,INSCRITOS!A:H,8,0)),"")</f>
        <v>Fc Ferreiras</v>
      </c>
      <c r="H41" s="61">
        <v>0.47361111111111115</v>
      </c>
      <c r="I41" s="4">
        <v>97</v>
      </c>
    </row>
    <row r="42" spans="1:9" ht="18" customHeight="1" x14ac:dyDescent="0.25">
      <c r="A42" s="3">
        <v>5</v>
      </c>
      <c r="B42" s="2">
        <v>1306</v>
      </c>
      <c r="C42" s="3">
        <f>IFERROR((VLOOKUP(B42,INSCRITOS!A:B,2,0)),"")</f>
        <v>105337</v>
      </c>
      <c r="D42" s="3" t="str">
        <f>IFERROR((VLOOKUP(B42,INSCRITOS!A:C,3,0)),"")</f>
        <v>INF</v>
      </c>
      <c r="E42" s="9" t="str">
        <f>IFERROR((VLOOKUP(B42,INSCRITOS!A:D,4,0)),"")</f>
        <v>Helena Lima Cabrita</v>
      </c>
      <c r="F42" s="3" t="str">
        <f>IFERROR((VLOOKUP(B42,INSCRITOS!A:F,6,0)),"")</f>
        <v>F</v>
      </c>
      <c r="G42" s="9" t="str">
        <f>IFERROR((VLOOKUP(B42,INSCRITOS!A:H,8,0)),"")</f>
        <v>Triatlo de Faro</v>
      </c>
      <c r="H42" s="61">
        <v>0.48958333333333331</v>
      </c>
      <c r="I42" s="4">
        <v>96</v>
      </c>
    </row>
    <row r="43" spans="1:9" ht="18" customHeight="1" x14ac:dyDescent="0.25">
      <c r="A43" s="3">
        <v>6</v>
      </c>
      <c r="B43" s="2">
        <v>1305</v>
      </c>
      <c r="C43" s="3">
        <f>IFERROR((VLOOKUP(B43,INSCRITOS!A:B,2,0)),"")</f>
        <v>105336</v>
      </c>
      <c r="D43" s="3" t="str">
        <f>IFERROR((VLOOKUP(B43,INSCRITOS!A:C,3,0)),"")</f>
        <v>INF</v>
      </c>
      <c r="E43" s="9" t="str">
        <f>IFERROR((VLOOKUP(B43,INSCRITOS!A:D,4,0)),"")</f>
        <v>Leonor Lima Cabrita</v>
      </c>
      <c r="F43" s="3" t="str">
        <f>IFERROR((VLOOKUP(B43,INSCRITOS!A:F,6,0)),"")</f>
        <v>F</v>
      </c>
      <c r="G43" s="9" t="str">
        <f>IFERROR((VLOOKUP(B43,INSCRITOS!A:H,8,0)),"")</f>
        <v>Triatlo de Faro</v>
      </c>
      <c r="H43" s="61">
        <v>0.52361111111111114</v>
      </c>
      <c r="I43" s="4">
        <v>95</v>
      </c>
    </row>
    <row r="44" spans="1:9" ht="18" customHeight="1" x14ac:dyDescent="0.25">
      <c r="A44" s="19"/>
      <c r="B44" s="37"/>
      <c r="C44" s="19"/>
      <c r="D44" s="19"/>
      <c r="E44" s="19"/>
      <c r="F44" s="19"/>
      <c r="G44" s="19"/>
      <c r="H44" s="19"/>
      <c r="I44" s="20"/>
    </row>
    <row r="45" spans="1:9" ht="18" customHeight="1" x14ac:dyDescent="0.25">
      <c r="A45" s="40" t="s">
        <v>15</v>
      </c>
      <c r="B45" s="40"/>
      <c r="C45" s="40"/>
      <c r="D45" s="40"/>
      <c r="E45" s="40"/>
      <c r="F45" s="40"/>
      <c r="G45" s="40"/>
      <c r="H45" s="40"/>
      <c r="I45" s="40"/>
    </row>
    <row r="46" spans="1:9" ht="18" customHeight="1" x14ac:dyDescent="0.25">
      <c r="A46" s="8" t="s">
        <v>9</v>
      </c>
      <c r="B46" s="36" t="s">
        <v>10</v>
      </c>
      <c r="C46" s="8" t="s">
        <v>1</v>
      </c>
      <c r="D46" s="8" t="s">
        <v>2</v>
      </c>
      <c r="E46" s="8" t="s">
        <v>3</v>
      </c>
      <c r="F46" s="8" t="s">
        <v>5</v>
      </c>
      <c r="G46" s="8" t="s">
        <v>7</v>
      </c>
      <c r="H46" s="8" t="s">
        <v>180</v>
      </c>
      <c r="I46" s="8" t="s">
        <v>11</v>
      </c>
    </row>
    <row r="47" spans="1:9" ht="18" customHeight="1" x14ac:dyDescent="0.25">
      <c r="A47" s="3">
        <v>1</v>
      </c>
      <c r="B47" s="39">
        <v>70</v>
      </c>
      <c r="C47" s="3">
        <f>IFERROR((VLOOKUP(B47,INSCRITOS!A:B,2,0)),"")</f>
        <v>105000</v>
      </c>
      <c r="D47" s="3" t="str">
        <f>IFERROR((VLOOKUP(B47,INSCRITOS!A:C,3,0)),"")</f>
        <v>INI</v>
      </c>
      <c r="E47" s="9" t="str">
        <f>IFERROR((VLOOKUP(B47,INSCRITOS!A:D,4,0)),"")</f>
        <v>Francisco Silva</v>
      </c>
      <c r="F47" s="3" t="str">
        <f>IFERROR((VLOOKUP(B47,INSCRITOS!A:F,6,0)),"")</f>
        <v>M</v>
      </c>
      <c r="G47" s="9" t="str">
        <f>IFERROR((VLOOKUP(B47,INSCRITOS!A:H,8,0)),"")</f>
        <v>Bike Clube S. Brás</v>
      </c>
      <c r="H47" s="61">
        <v>0.45555555555555555</v>
      </c>
      <c r="I47" s="4">
        <v>100</v>
      </c>
    </row>
    <row r="48" spans="1:9" ht="18" customHeight="1" x14ac:dyDescent="0.25">
      <c r="A48" s="3">
        <v>3</v>
      </c>
      <c r="B48" s="39">
        <v>1162</v>
      </c>
      <c r="C48" s="3">
        <f>IFERROR((VLOOKUP(B48,INSCRITOS!A:B,2,0)),"")</f>
        <v>105998</v>
      </c>
      <c r="D48" s="3" t="str">
        <f>IFERROR((VLOOKUP(B48,INSCRITOS!A:C,3,0)),"")</f>
        <v>INI</v>
      </c>
      <c r="E48" s="9" t="str">
        <f>IFERROR((VLOOKUP(B48,INSCRITOS!A:D,4,0)),"")</f>
        <v>Afonso Alemão</v>
      </c>
      <c r="F48" s="3" t="str">
        <f>IFERROR((VLOOKUP(B48,INSCRITOS!A:F,6,0)),"")</f>
        <v>M</v>
      </c>
      <c r="G48" s="9" t="str">
        <f>IFERROR((VLOOKUP(B48,INSCRITOS!A:H,8,0)),"")</f>
        <v>PORTINADO</v>
      </c>
      <c r="H48" s="61">
        <v>0.49027777777777781</v>
      </c>
      <c r="I48" s="4">
        <v>99</v>
      </c>
    </row>
    <row r="49" spans="1:9" ht="18" customHeight="1" x14ac:dyDescent="0.25">
      <c r="A49" s="3">
        <v>2</v>
      </c>
      <c r="B49" s="39">
        <v>553</v>
      </c>
      <c r="C49" s="3">
        <f>IFERROR((VLOOKUP(B49,INSCRITOS!A:B,2,0)),"")</f>
        <v>105113</v>
      </c>
      <c r="D49" s="3" t="str">
        <f>IFERROR((VLOOKUP(B49,INSCRITOS!A:C,3,0)),"")</f>
        <v>INI</v>
      </c>
      <c r="E49" s="9" t="str">
        <f>IFERROR((VLOOKUP(B49,INSCRITOS!A:D,4,0)),"")</f>
        <v>Alexandre Arvela</v>
      </c>
      <c r="F49" s="3" t="str">
        <f>IFERROR((VLOOKUP(B49,INSCRITOS!A:F,6,0)),"")</f>
        <v>M</v>
      </c>
      <c r="G49" s="9" t="str">
        <f>IFERROR((VLOOKUP(B49,INSCRITOS!A:H,8,0)),"")</f>
        <v>Fc Ferreiras</v>
      </c>
      <c r="H49" s="61">
        <v>0.49444444444444446</v>
      </c>
      <c r="I49" s="4">
        <v>98</v>
      </c>
    </row>
    <row r="50" spans="1:9" ht="18" customHeight="1" x14ac:dyDescent="0.25">
      <c r="A50" s="3">
        <v>4</v>
      </c>
      <c r="B50" s="39">
        <v>866</v>
      </c>
      <c r="C50" s="3">
        <f>IFERROR((VLOOKUP(B50,INSCRITOS!A:B,2,0)),"")</f>
        <v>104642</v>
      </c>
      <c r="D50" s="3" t="str">
        <f>IFERROR((VLOOKUP(B50,INSCRITOS!A:C,3,0)),"")</f>
        <v>INI</v>
      </c>
      <c r="E50" s="9" t="str">
        <f>IFERROR((VLOOKUP(B50,INSCRITOS!A:D,4,0)),"")</f>
        <v>Lio Lobo Leolan</v>
      </c>
      <c r="F50" s="3" t="str">
        <f>IFERROR((VLOOKUP(B50,INSCRITOS!A:F,6,0)),"")</f>
        <v>M</v>
      </c>
      <c r="G50" s="9" t="str">
        <f>IFERROR((VLOOKUP(B50,INSCRITOS!A:H,8,0)),"")</f>
        <v>CCD / INTERMARCHÉ LAGOS</v>
      </c>
      <c r="H50" s="61">
        <v>0.49513888888888885</v>
      </c>
      <c r="I50" s="4">
        <v>97</v>
      </c>
    </row>
    <row r="51" spans="1:9" ht="18" customHeight="1" x14ac:dyDescent="0.25">
      <c r="A51" s="3">
        <v>5</v>
      </c>
      <c r="B51" s="39">
        <v>254</v>
      </c>
      <c r="C51" s="3">
        <f>IFERROR((VLOOKUP(B51,INSCRITOS!A:B,2,0)),"")</f>
        <v>104838</v>
      </c>
      <c r="D51" s="3" t="str">
        <f>IFERROR((VLOOKUP(B51,INSCRITOS!A:C,3,0)),"")</f>
        <v>INI</v>
      </c>
      <c r="E51" s="9" t="str">
        <f>IFERROR((VLOOKUP(B51,INSCRITOS!A:D,4,0)),"")</f>
        <v>Gabriel Silva</v>
      </c>
      <c r="F51" s="3" t="str">
        <f>IFERROR((VLOOKUP(B51,INSCRITOS!A:F,6,0)),"")</f>
        <v>M</v>
      </c>
      <c r="G51" s="9" t="str">
        <f>IFERROR((VLOOKUP(B51,INSCRITOS!A:H,8,0)),"")</f>
        <v>O2 Triatlo - S´look</v>
      </c>
      <c r="H51" s="61">
        <v>0.53125</v>
      </c>
      <c r="I51" s="4">
        <v>96</v>
      </c>
    </row>
    <row r="52" spans="1:9" ht="18" customHeight="1" x14ac:dyDescent="0.25">
      <c r="A52" s="3">
        <v>6</v>
      </c>
      <c r="B52" s="39">
        <v>535</v>
      </c>
      <c r="C52" s="3">
        <f>IFERROR((VLOOKUP(B52,INSCRITOS!A:B,2,0)),"")</f>
        <v>105108</v>
      </c>
      <c r="D52" s="3" t="str">
        <f>IFERROR((VLOOKUP(B52,INSCRITOS!A:C,3,0)),"")</f>
        <v>INI</v>
      </c>
      <c r="E52" s="9" t="str">
        <f>IFERROR((VLOOKUP(B52,INSCRITOS!A:D,4,0)),"")</f>
        <v>João Gonçalves</v>
      </c>
      <c r="F52" s="3" t="str">
        <f>IFERROR((VLOOKUP(B52,INSCRITOS!A:F,6,0)),"")</f>
        <v>M</v>
      </c>
      <c r="G52" s="9" t="str">
        <f>IFERROR((VLOOKUP(B52,INSCRITOS!A:H,8,0)),"")</f>
        <v>REPSOL TRIATLO/ Outra região</v>
      </c>
      <c r="H52" s="61">
        <v>0.54791666666666672</v>
      </c>
      <c r="I52" s="4"/>
    </row>
    <row r="53" spans="1:9" ht="18" customHeight="1" x14ac:dyDescent="0.25">
      <c r="A53" s="3">
        <v>7</v>
      </c>
      <c r="B53" s="39">
        <v>1136</v>
      </c>
      <c r="C53" s="3">
        <f>IFERROR((VLOOKUP(B53,INSCRITOS!A:B,2,0)),"")</f>
        <v>105969</v>
      </c>
      <c r="D53" s="3" t="str">
        <f>IFERROR((VLOOKUP(B53,INSCRITOS!A:C,3,0)),"")</f>
        <v>INI</v>
      </c>
      <c r="E53" s="9" t="str">
        <f>IFERROR((VLOOKUP(B53,INSCRITOS!A:D,4,0)),"")</f>
        <v>Rodrigo Silva</v>
      </c>
      <c r="F53" s="3" t="str">
        <f>IFERROR((VLOOKUP(B53,INSCRITOS!A:F,6,0)),"")</f>
        <v>M</v>
      </c>
      <c r="G53" s="9" t="str">
        <f>IFERROR((VLOOKUP(B53,INSCRITOS!A:H,8,0)),"")</f>
        <v>CCD / INTERMARCHÉ LAGOS</v>
      </c>
      <c r="H53" s="61">
        <v>0.58333333333333337</v>
      </c>
      <c r="I53" s="4">
        <v>95</v>
      </c>
    </row>
    <row r="54" spans="1:9" ht="18" customHeight="1" x14ac:dyDescent="0.25">
      <c r="A54" s="3">
        <v>8</v>
      </c>
      <c r="B54" s="39">
        <v>5243</v>
      </c>
      <c r="C54" s="3">
        <f>IFERROR((VLOOKUP(B54,INSCRITOS!A:B,2,0)),"")</f>
        <v>104348</v>
      </c>
      <c r="D54" s="3" t="str">
        <f>IFERROR((VLOOKUP(B54,INSCRITOS!A:C,3,0)),"")</f>
        <v>INI</v>
      </c>
      <c r="E54" s="9" t="str">
        <f>IFERROR((VLOOKUP(B54,INSCRITOS!A:D,4,0)),"")</f>
        <v>Gil Cunha</v>
      </c>
      <c r="F54" s="3" t="str">
        <f>IFERROR((VLOOKUP(B54,INSCRITOS!A:F,6,0)),"")</f>
        <v>M</v>
      </c>
      <c r="G54" s="9" t="str">
        <f>IFERROR((VLOOKUP(B54,INSCRITOS!A:H,8,0)),"")</f>
        <v>Lusitano / Frusoal</v>
      </c>
      <c r="H54" s="61">
        <v>0.64444444444444449</v>
      </c>
      <c r="I54" s="4">
        <v>94</v>
      </c>
    </row>
    <row r="55" spans="1:9" ht="18" customHeight="1" x14ac:dyDescent="0.25">
      <c r="A55" s="15"/>
      <c r="C55" s="5"/>
      <c r="D55" s="5"/>
      <c r="F55" s="5"/>
    </row>
    <row r="56" spans="1:9" ht="18" customHeight="1" x14ac:dyDescent="0.25">
      <c r="A56" s="40" t="s">
        <v>16</v>
      </c>
      <c r="B56" s="40"/>
      <c r="C56" s="40"/>
      <c r="D56" s="40"/>
      <c r="E56" s="40"/>
      <c r="F56" s="40"/>
      <c r="G56" s="40"/>
      <c r="H56" s="40"/>
      <c r="I56" s="40"/>
    </row>
    <row r="57" spans="1:9" ht="18" customHeight="1" x14ac:dyDescent="0.25">
      <c r="A57" s="8" t="s">
        <v>9</v>
      </c>
      <c r="B57" s="36" t="s">
        <v>10</v>
      </c>
      <c r="C57" s="8" t="s">
        <v>1</v>
      </c>
      <c r="D57" s="8" t="s">
        <v>2</v>
      </c>
      <c r="E57" s="8" t="s">
        <v>3</v>
      </c>
      <c r="F57" s="8" t="s">
        <v>5</v>
      </c>
      <c r="G57" s="8" t="s">
        <v>7</v>
      </c>
      <c r="H57" s="8" t="s">
        <v>180</v>
      </c>
      <c r="I57" s="8" t="s">
        <v>11</v>
      </c>
    </row>
    <row r="58" spans="1:9" ht="18" customHeight="1" x14ac:dyDescent="0.25">
      <c r="A58" s="3">
        <v>1</v>
      </c>
      <c r="B58" s="39">
        <v>314</v>
      </c>
      <c r="C58" s="3">
        <f>IFERROR((VLOOKUP(B58,INSCRITOS!A:B,2,0)),"")</f>
        <v>104244</v>
      </c>
      <c r="D58" s="3" t="str">
        <f>IFERROR((VLOOKUP(B58,INSCRITOS!A:C,3,0)),"")</f>
        <v>INI</v>
      </c>
      <c r="E58" s="9" t="str">
        <f>IFERROR((VLOOKUP(B58,INSCRITOS!A:D,4,0)),"")</f>
        <v>Natacha Santos</v>
      </c>
      <c r="F58" s="3" t="str">
        <f>IFERROR((VLOOKUP(B58,INSCRITOS!A:F,6,0)),"")</f>
        <v>F</v>
      </c>
      <c r="G58" s="9" t="str">
        <f>IFERROR((VLOOKUP(B58,INSCRITOS!A:H,8,0)),"")</f>
        <v>Lusitano / Frusoal</v>
      </c>
      <c r="H58" s="61">
        <v>0.44861111111111113</v>
      </c>
      <c r="I58" s="4">
        <v>100</v>
      </c>
    </row>
    <row r="59" spans="1:9" ht="18" customHeight="1" x14ac:dyDescent="0.25">
      <c r="A59" s="3">
        <v>2</v>
      </c>
      <c r="B59" s="39">
        <v>5211</v>
      </c>
      <c r="C59" s="3">
        <f>IFERROR((VLOOKUP(B59,INSCRITOS!A:B,2,0)),"")</f>
        <v>0</v>
      </c>
      <c r="D59" s="3" t="str">
        <f>IFERROR((VLOOKUP(B59,INSCRITOS!A:C,3,0)),"")</f>
        <v>INI</v>
      </c>
      <c r="E59" s="9" t="str">
        <f>IFERROR((VLOOKUP(B59,INSCRITOS!A:D,4,0)),"")</f>
        <v>Ana Brás Romão</v>
      </c>
      <c r="F59" s="3" t="str">
        <f>IFERROR((VLOOKUP(B59,INSCRITOS!A:F,6,0)),"")</f>
        <v>F</v>
      </c>
      <c r="G59" s="9" t="str">
        <f>IFERROR((VLOOKUP(B59,INSCRITOS!A:H,8,0)),"")</f>
        <v>Não federado</v>
      </c>
      <c r="H59" s="61">
        <v>0.47083333333333338</v>
      </c>
      <c r="I59" s="4"/>
    </row>
    <row r="60" spans="1:9" ht="18" customHeight="1" x14ac:dyDescent="0.25">
      <c r="A60" s="3">
        <v>3</v>
      </c>
      <c r="B60" s="39">
        <v>583</v>
      </c>
      <c r="C60" s="3">
        <f>IFERROR((VLOOKUP(B60,INSCRITOS!A:B,2,0)),"")</f>
        <v>105118</v>
      </c>
      <c r="D60" s="3" t="str">
        <f>IFERROR((VLOOKUP(B60,INSCRITOS!A:C,3,0)),"")</f>
        <v>INI</v>
      </c>
      <c r="E60" s="9" t="str">
        <f>IFERROR((VLOOKUP(B60,INSCRITOS!A:D,4,0)),"")</f>
        <v>Raquel Augusto</v>
      </c>
      <c r="F60" s="3" t="str">
        <f>IFERROR((VLOOKUP(B60,INSCRITOS!A:F,6,0)),"")</f>
        <v>F</v>
      </c>
      <c r="G60" s="9" t="str">
        <f>IFERROR((VLOOKUP(B60,INSCRITOS!A:H,8,0)),"")</f>
        <v>Fc Ferreiras</v>
      </c>
      <c r="H60" s="61">
        <v>0.48819444444444443</v>
      </c>
      <c r="I60" s="4">
        <v>99</v>
      </c>
    </row>
    <row r="61" spans="1:9" ht="18" customHeight="1" x14ac:dyDescent="0.25">
      <c r="A61" s="3">
        <v>4</v>
      </c>
      <c r="B61" s="39">
        <v>1332</v>
      </c>
      <c r="C61" s="3">
        <f>IFERROR((VLOOKUP(B61,INSCRITOS!A:B,2,0)),"")</f>
        <v>105414</v>
      </c>
      <c r="D61" s="3" t="str">
        <f>IFERROR((VLOOKUP(B61,INSCRITOS!A:C,3,0)),"")</f>
        <v>INI</v>
      </c>
      <c r="E61" s="9" t="str">
        <f>IFERROR((VLOOKUP(B61,INSCRITOS!A:D,4,0)),"")</f>
        <v>Madalena Lopes</v>
      </c>
      <c r="F61" s="3" t="str">
        <f>IFERROR((VLOOKUP(B61,INSCRITOS!A:F,6,0)),"")</f>
        <v>F</v>
      </c>
      <c r="G61" s="9" t="str">
        <f>IFERROR((VLOOKUP(B61,INSCRITOS!A:H,8,0)),"")</f>
        <v>PORTINADO</v>
      </c>
      <c r="H61" s="61">
        <v>0.50208333333333333</v>
      </c>
      <c r="I61" s="4">
        <v>98</v>
      </c>
    </row>
    <row r="62" spans="1:9" ht="18" customHeight="1" x14ac:dyDescent="0.25">
      <c r="A62" s="3">
        <v>5</v>
      </c>
      <c r="B62" s="39">
        <v>629</v>
      </c>
      <c r="C62" s="3">
        <f>IFERROR((VLOOKUP(B62,INSCRITOS!A:B,2,0)),"")</f>
        <v>105128</v>
      </c>
      <c r="D62" s="3" t="str">
        <f>IFERROR((VLOOKUP(B62,INSCRITOS!A:C,3,0)),"")</f>
        <v>INI</v>
      </c>
      <c r="E62" s="9" t="str">
        <f>IFERROR((VLOOKUP(B62,INSCRITOS!A:D,4,0)),"")</f>
        <v>Carolina Biletska</v>
      </c>
      <c r="F62" s="3" t="str">
        <f>IFERROR((VLOOKUP(B62,INSCRITOS!A:F,6,0)),"")</f>
        <v>F</v>
      </c>
      <c r="G62" s="9" t="str">
        <f>IFERROR((VLOOKUP(B62,INSCRITOS!A:H,8,0)),"")</f>
        <v>Fc Ferreiras</v>
      </c>
      <c r="H62" s="61">
        <v>0.53333333333333333</v>
      </c>
      <c r="I62" s="4">
        <v>97</v>
      </c>
    </row>
    <row r="63" spans="1:9" ht="18" customHeight="1" x14ac:dyDescent="0.25">
      <c r="A63" s="3">
        <v>6</v>
      </c>
      <c r="B63" s="39">
        <v>1182</v>
      </c>
      <c r="C63" s="3">
        <f>IFERROR((VLOOKUP(B63,INSCRITOS!A:B,2,0)),"")</f>
        <v>0</v>
      </c>
      <c r="D63" s="3" t="str">
        <f>IFERROR((VLOOKUP(B63,INSCRITOS!A:C,3,0)),"")</f>
        <v>INI</v>
      </c>
      <c r="E63" s="9" t="str">
        <f>IFERROR((VLOOKUP(B63,INSCRITOS!A:D,4,0)),"")</f>
        <v>Madalena Cojocaru</v>
      </c>
      <c r="F63" s="3" t="str">
        <f>IFERROR((VLOOKUP(B63,INSCRITOS!A:F,6,0)),"")</f>
        <v>F</v>
      </c>
      <c r="G63" s="9" t="str">
        <f>IFERROR((VLOOKUP(B63,INSCRITOS!A:H,8,0)),"")</f>
        <v>Portinado/ Não federado</v>
      </c>
      <c r="H63" s="61">
        <v>0.55625000000000002</v>
      </c>
      <c r="I63" s="4"/>
    </row>
    <row r="64" spans="1:9" ht="18" customHeight="1" x14ac:dyDescent="0.25">
      <c r="A64" s="3">
        <v>7</v>
      </c>
      <c r="B64" s="39">
        <v>1180</v>
      </c>
      <c r="C64" s="3">
        <f>IFERROR((VLOOKUP(B64,INSCRITOS!A:B,2,0)),"")</f>
        <v>0</v>
      </c>
      <c r="D64" s="3" t="str">
        <f>IFERROR((VLOOKUP(B64,INSCRITOS!A:C,3,0)),"")</f>
        <v>INI</v>
      </c>
      <c r="E64" s="9" t="str">
        <f>IFERROR((VLOOKUP(B64,INSCRITOS!A:D,4,0)),"")</f>
        <v>Daniela Kosykhina</v>
      </c>
      <c r="F64" s="3" t="str">
        <f>IFERROR((VLOOKUP(B64,INSCRITOS!A:F,6,0)),"")</f>
        <v>F</v>
      </c>
      <c r="G64" s="9" t="str">
        <f>IFERROR((VLOOKUP(B64,INSCRITOS!A:H,8,0)),"")</f>
        <v>Portinado/ Não federado</v>
      </c>
      <c r="H64" s="61">
        <v>0.5854166666666667</v>
      </c>
      <c r="I64" s="4"/>
    </row>
    <row r="65" spans="1:9" ht="18" customHeight="1" x14ac:dyDescent="0.25">
      <c r="A65" s="3">
        <v>8</v>
      </c>
      <c r="B65" s="39">
        <v>1328</v>
      </c>
      <c r="C65" s="3">
        <f>IFERROR((VLOOKUP(B65,INSCRITOS!A:B,2,0)),"")</f>
        <v>105410</v>
      </c>
      <c r="D65" s="3" t="str">
        <f>IFERROR((VLOOKUP(B65,INSCRITOS!A:C,3,0)),"")</f>
        <v>INI</v>
      </c>
      <c r="E65" s="9" t="str">
        <f>IFERROR((VLOOKUP(B65,INSCRITOS!A:D,4,0)),"")</f>
        <v>Constança Monteiro</v>
      </c>
      <c r="F65" s="3" t="str">
        <f>IFERROR((VLOOKUP(B65,INSCRITOS!A:F,6,0)),"")</f>
        <v>F</v>
      </c>
      <c r="G65" s="9" t="str">
        <f>IFERROR((VLOOKUP(B65,INSCRITOS!A:H,8,0)),"")</f>
        <v>Lusitano / Frusoal</v>
      </c>
      <c r="H65" s="61">
        <v>0.59722222222222221</v>
      </c>
      <c r="I65" s="4">
        <v>96</v>
      </c>
    </row>
    <row r="66" spans="1:9" ht="18" customHeight="1" x14ac:dyDescent="0.25">
      <c r="A66" s="5"/>
      <c r="C66" s="5"/>
      <c r="D66" s="5"/>
      <c r="F66" s="5"/>
    </row>
    <row r="67" spans="1:9" ht="18" customHeight="1" x14ac:dyDescent="0.25">
      <c r="A67" s="40" t="s">
        <v>17</v>
      </c>
      <c r="B67" s="40"/>
      <c r="C67" s="40"/>
      <c r="D67" s="40"/>
      <c r="E67" s="40"/>
      <c r="F67" s="40"/>
      <c r="G67" s="40"/>
      <c r="H67" s="40"/>
      <c r="I67" s="40"/>
    </row>
    <row r="68" spans="1:9" ht="18" customHeight="1" x14ac:dyDescent="0.25">
      <c r="A68" s="8" t="s">
        <v>9</v>
      </c>
      <c r="B68" s="36" t="s">
        <v>10</v>
      </c>
      <c r="C68" s="8" t="s">
        <v>1</v>
      </c>
      <c r="D68" s="8" t="s">
        <v>2</v>
      </c>
      <c r="E68" s="8" t="s">
        <v>3</v>
      </c>
      <c r="F68" s="8" t="s">
        <v>5</v>
      </c>
      <c r="G68" s="8" t="s">
        <v>7</v>
      </c>
      <c r="H68" s="8" t="s">
        <v>180</v>
      </c>
      <c r="I68" s="8" t="s">
        <v>11</v>
      </c>
    </row>
    <row r="69" spans="1:9" ht="18" customHeight="1" x14ac:dyDescent="0.25">
      <c r="A69" s="3">
        <v>1</v>
      </c>
      <c r="B69" s="2">
        <v>1163</v>
      </c>
      <c r="C69" s="3">
        <f>IFERROR((VLOOKUP(B69,INSCRITOS!A:B,2,0)),"")</f>
        <v>105999</v>
      </c>
      <c r="D69" s="3" t="str">
        <f>IFERROR((VLOOKUP(B69,INSCRITOS!A:C,3,0)),"")</f>
        <v>JUV</v>
      </c>
      <c r="E69" s="9" t="str">
        <f>IFERROR((VLOOKUP(B69,INSCRITOS!A:D,4,0)),"")</f>
        <v>Rafael Alemão</v>
      </c>
      <c r="F69" s="3" t="str">
        <f>IFERROR((VLOOKUP(B69,INSCRITOS!A:F,6,0)),"")</f>
        <v>M</v>
      </c>
      <c r="G69" s="9" t="str">
        <f>IFERROR((VLOOKUP(B69,INSCRITOS!A:H,8,0)),"")</f>
        <v>PORTINADO</v>
      </c>
      <c r="H69" s="61">
        <v>0.55555555555555558</v>
      </c>
      <c r="I69" s="4">
        <v>100</v>
      </c>
    </row>
    <row r="70" spans="1:9" ht="18" customHeight="1" x14ac:dyDescent="0.25">
      <c r="A70" s="3">
        <v>2</v>
      </c>
      <c r="B70" s="2">
        <v>1360</v>
      </c>
      <c r="C70" s="3">
        <f>IFERROR((VLOOKUP(B70,INSCRITOS!A:B,2,0)),"")</f>
        <v>105445</v>
      </c>
      <c r="D70" s="3" t="str">
        <f>IFERROR((VLOOKUP(B70,INSCRITOS!A:C,3,0)),"")</f>
        <v>JUV</v>
      </c>
      <c r="E70" s="9" t="str">
        <f>IFERROR((VLOOKUP(B70,INSCRITOS!A:D,4,0)),"")</f>
        <v>Artur Osório</v>
      </c>
      <c r="F70" s="3" t="str">
        <f>IFERROR((VLOOKUP(B70,INSCRITOS!A:F,6,0)),"")</f>
        <v>M</v>
      </c>
      <c r="G70" s="9" t="str">
        <f>IFERROR((VLOOKUP(B70,INSCRITOS!A:H,8,0)),"")</f>
        <v>Triatlo de Faro/ Não federado</v>
      </c>
      <c r="H70" s="61">
        <v>0.57638888888888895</v>
      </c>
      <c r="I70" s="4"/>
    </row>
    <row r="71" spans="1:9" ht="18" customHeight="1" x14ac:dyDescent="0.25">
      <c r="A71" s="3">
        <v>3</v>
      </c>
      <c r="B71" s="2">
        <v>1147</v>
      </c>
      <c r="C71" s="3">
        <f>IFERROR((VLOOKUP(B71,INSCRITOS!A:B,2,0)),"")</f>
        <v>105981</v>
      </c>
      <c r="D71" s="3" t="str">
        <f>IFERROR((VLOOKUP(B71,INSCRITOS!A:C,3,0)),"")</f>
        <v>JUV</v>
      </c>
      <c r="E71" s="9" t="str">
        <f>IFERROR((VLOOKUP(B71,INSCRITOS!A:D,4,0)),"")</f>
        <v>Afonso Gouveia</v>
      </c>
      <c r="F71" s="3" t="str">
        <f>IFERROR((VLOOKUP(B71,INSCRITOS!A:F,6,0)),"")</f>
        <v>M</v>
      </c>
      <c r="G71" s="9" t="str">
        <f>IFERROR((VLOOKUP(B71,INSCRITOS!A:H,8,0)),"")</f>
        <v>Fc Ferreiras</v>
      </c>
      <c r="H71" s="61">
        <v>0.58680555555555558</v>
      </c>
      <c r="I71" s="4">
        <v>99</v>
      </c>
    </row>
    <row r="72" spans="1:9" ht="18" customHeight="1" x14ac:dyDescent="0.25">
      <c r="A72" s="3">
        <v>4</v>
      </c>
      <c r="B72" s="2">
        <v>1329</v>
      </c>
      <c r="C72" s="3">
        <f>IFERROR((VLOOKUP(B72,INSCRITOS!A:B,2,0)),"")</f>
        <v>105411</v>
      </c>
      <c r="D72" s="3" t="str">
        <f>IFERROR((VLOOKUP(B72,INSCRITOS!A:C,3,0)),"")</f>
        <v>JUV</v>
      </c>
      <c r="E72" s="9" t="str">
        <f>IFERROR((VLOOKUP(B72,INSCRITOS!A:D,4,0)),"")</f>
        <v>Tomás Vilanova</v>
      </c>
      <c r="F72" s="3" t="str">
        <f>IFERROR((VLOOKUP(B72,INSCRITOS!A:F,6,0)),"")</f>
        <v>M</v>
      </c>
      <c r="G72" s="9" t="str">
        <f>IFERROR((VLOOKUP(B72,INSCRITOS!A:H,8,0)),"")</f>
        <v>Lusitano / Frusoal</v>
      </c>
      <c r="H72" s="61">
        <v>0.59097222222222223</v>
      </c>
      <c r="I72" s="4">
        <v>98</v>
      </c>
    </row>
    <row r="73" spans="1:9" ht="18" customHeight="1" x14ac:dyDescent="0.25">
      <c r="A73" s="3">
        <v>5</v>
      </c>
      <c r="B73" s="2">
        <v>1146</v>
      </c>
      <c r="C73" s="3">
        <f>IFERROR((VLOOKUP(B73,INSCRITOS!A:B,2,0)),"")</f>
        <v>105980</v>
      </c>
      <c r="D73" s="3" t="str">
        <f>IFERROR((VLOOKUP(B73,INSCRITOS!A:C,3,0)),"")</f>
        <v>JUV</v>
      </c>
      <c r="E73" s="9" t="str">
        <f>IFERROR((VLOOKUP(B73,INSCRITOS!A:D,4,0)),"")</f>
        <v>Filipe Pinto</v>
      </c>
      <c r="F73" s="3" t="str">
        <f>IFERROR((VLOOKUP(B73,INSCRITOS!A:F,6,0)),"")</f>
        <v>M</v>
      </c>
      <c r="G73" s="9" t="str">
        <f>IFERROR((VLOOKUP(B73,INSCRITOS!A:H,8,0)),"")</f>
        <v>Fc Ferreiras</v>
      </c>
      <c r="H73" s="61">
        <v>0.65625</v>
      </c>
      <c r="I73" s="4">
        <v>97</v>
      </c>
    </row>
    <row r="74" spans="1:9" ht="18" customHeight="1" x14ac:dyDescent="0.25">
      <c r="A74" s="3">
        <v>6</v>
      </c>
      <c r="B74" s="2">
        <v>574</v>
      </c>
      <c r="C74" s="3">
        <f>IFERROR((VLOOKUP(B74,INSCRITOS!A:B,2,0)),"")</f>
        <v>105117</v>
      </c>
      <c r="D74" s="3" t="str">
        <f>IFERROR((VLOOKUP(B74,INSCRITOS!A:C,3,0)),"")</f>
        <v>JUV</v>
      </c>
      <c r="E74" s="9" t="str">
        <f>IFERROR((VLOOKUP(B74,INSCRITOS!A:D,4,0)),"")</f>
        <v>Pedro Encarnação</v>
      </c>
      <c r="F74" s="3" t="str">
        <f>IFERROR((VLOOKUP(B74,INSCRITOS!A:F,6,0)),"")</f>
        <v>M</v>
      </c>
      <c r="G74" s="9" t="str">
        <f>IFERROR((VLOOKUP(B74,INSCRITOS!A:H,8,0)),"")</f>
        <v>Fc Ferreiras</v>
      </c>
      <c r="H74" s="61">
        <v>0.66805555555555562</v>
      </c>
      <c r="I74" s="4">
        <v>96</v>
      </c>
    </row>
    <row r="75" spans="1:9" ht="18" customHeight="1" x14ac:dyDescent="0.25">
      <c r="A75" s="3">
        <v>7</v>
      </c>
      <c r="B75" s="2">
        <v>1174</v>
      </c>
      <c r="C75" s="3">
        <f>IFERROR((VLOOKUP(B75,INSCRITOS!A:B,2,0)),"")</f>
        <v>106023</v>
      </c>
      <c r="D75" s="3" t="str">
        <f>IFERROR((VLOOKUP(B75,INSCRITOS!A:C,3,0)),"")</f>
        <v>JUV</v>
      </c>
      <c r="E75" s="9" t="str">
        <f>IFERROR((VLOOKUP(B75,INSCRITOS!A:D,4,0)),"")</f>
        <v>Vladislav Groshev</v>
      </c>
      <c r="F75" s="3" t="str">
        <f>IFERROR((VLOOKUP(B75,INSCRITOS!A:F,6,0)),"")</f>
        <v>M</v>
      </c>
      <c r="G75" s="9" t="str">
        <f>IFERROR((VLOOKUP(B75,INSCRITOS!A:H,8,0)),"")</f>
        <v>Fc Ferreiras</v>
      </c>
      <c r="H75" s="61">
        <v>0.6743055555555556</v>
      </c>
      <c r="I75" s="4">
        <v>95</v>
      </c>
    </row>
    <row r="76" spans="1:9" ht="18" customHeight="1" x14ac:dyDescent="0.25">
      <c r="A76" s="3">
        <v>8</v>
      </c>
      <c r="B76" s="2">
        <v>1337</v>
      </c>
      <c r="C76" s="3">
        <f>IFERROR((VLOOKUP(B76,INSCRITOS!A:B,2,0)),"")</f>
        <v>105409</v>
      </c>
      <c r="D76" s="3" t="str">
        <f>IFERROR((VLOOKUP(B76,INSCRITOS!A:C,3,0)),"")</f>
        <v>JUV</v>
      </c>
      <c r="E76" s="9" t="str">
        <f>IFERROR((VLOOKUP(B76,INSCRITOS!A:D,4,0)),"")</f>
        <v>Hugo Nunes</v>
      </c>
      <c r="F76" s="3" t="str">
        <f>IFERROR((VLOOKUP(B76,INSCRITOS!A:F,6,0)),"")</f>
        <v>M</v>
      </c>
      <c r="G76" s="9" t="str">
        <f>IFERROR((VLOOKUP(B76,INSCRITOS!A:H,8,0)),"")</f>
        <v>REPSOL TRIATLO/ Outra região</v>
      </c>
      <c r="H76" s="61">
        <v>0.70138888888888884</v>
      </c>
      <c r="I76" s="4"/>
    </row>
    <row r="77" spans="1:9" ht="18" customHeight="1" x14ac:dyDescent="0.25">
      <c r="A77" s="3">
        <v>9</v>
      </c>
      <c r="B77" s="2">
        <v>1144</v>
      </c>
      <c r="C77" s="3">
        <f>IFERROR((VLOOKUP(B77,INSCRITOS!A:B,2,0)),"")</f>
        <v>105978</v>
      </c>
      <c r="D77" s="3" t="str">
        <f>IFERROR((VLOOKUP(B77,INSCRITOS!A:C,3,0)),"")</f>
        <v>JUV</v>
      </c>
      <c r="E77" s="9" t="str">
        <f>IFERROR((VLOOKUP(B77,INSCRITOS!A:D,4,0)),"")</f>
        <v>Pedro Afonso</v>
      </c>
      <c r="F77" s="3" t="str">
        <f>IFERROR((VLOOKUP(B77,INSCRITOS!A:F,6,0)),"")</f>
        <v>M</v>
      </c>
      <c r="G77" s="9" t="str">
        <f>IFERROR((VLOOKUP(B77,INSCRITOS!A:H,8,0)),"")</f>
        <v>Fc Ferreiras</v>
      </c>
      <c r="H77" s="61">
        <v>0.75277777777777777</v>
      </c>
      <c r="I77" s="4">
        <v>94</v>
      </c>
    </row>
    <row r="78" spans="1:9" ht="18" customHeight="1" x14ac:dyDescent="0.25">
      <c r="A78" s="3">
        <v>10</v>
      </c>
      <c r="B78" s="2">
        <v>1158</v>
      </c>
      <c r="C78" s="3">
        <f>IFERROR((VLOOKUP(B78,INSCRITOS!A:B,2,0)),"")</f>
        <v>105993</v>
      </c>
      <c r="D78" s="3" t="str">
        <f>IFERROR((VLOOKUP(B78,INSCRITOS!A:C,3,0)),"")</f>
        <v>JUV</v>
      </c>
      <c r="E78" s="9" t="str">
        <f>IFERROR((VLOOKUP(B78,INSCRITOS!A:D,4,0)),"")</f>
        <v>Rodrigo Amelio</v>
      </c>
      <c r="F78" s="3" t="str">
        <f>IFERROR((VLOOKUP(B78,INSCRITOS!A:F,6,0)),"")</f>
        <v>M</v>
      </c>
      <c r="G78" s="9" t="str">
        <f>IFERROR((VLOOKUP(B78,INSCRITOS!A:H,8,0)),"")</f>
        <v>O2 Triatlo - S´look</v>
      </c>
      <c r="H78" s="61">
        <v>0.75694444444444453</v>
      </c>
      <c r="I78" s="4">
        <v>93</v>
      </c>
    </row>
    <row r="79" spans="1:9" ht="18" customHeight="1" x14ac:dyDescent="0.25">
      <c r="A79" s="3">
        <v>11</v>
      </c>
      <c r="B79" s="2">
        <v>851</v>
      </c>
      <c r="C79" s="3">
        <f>IFERROR((VLOOKUP(B79,INSCRITOS!A:B,2,0)),"")</f>
        <v>102043</v>
      </c>
      <c r="D79" s="3" t="str">
        <f>IFERROR((VLOOKUP(B79,INSCRITOS!A:C,3,0)),"")</f>
        <v>JUV</v>
      </c>
      <c r="E79" s="9" t="str">
        <f>IFERROR((VLOOKUP(B79,INSCRITOS!A:D,4,0)),"")</f>
        <v>Dinis Shevchun</v>
      </c>
      <c r="F79" s="3" t="str">
        <f>IFERROR((VLOOKUP(B79,INSCRITOS!A:F,6,0)),"")</f>
        <v>M</v>
      </c>
      <c r="G79" s="9" t="str">
        <f>IFERROR((VLOOKUP(B79,INSCRITOS!A:H,8,0)),"")</f>
        <v>REPSOL TRIATLO/ Outra região</v>
      </c>
      <c r="H79" s="61">
        <v>0.81597222222222221</v>
      </c>
      <c r="I79" s="4"/>
    </row>
    <row r="80" spans="1:9" ht="18" customHeight="1" x14ac:dyDescent="0.25">
      <c r="A80" s="3">
        <v>12</v>
      </c>
      <c r="B80" s="2">
        <v>1022</v>
      </c>
      <c r="C80" s="3"/>
      <c r="D80" s="3" t="str">
        <f>IFERROR((VLOOKUP(B80,INSCRITOS!A:C,3,0)),"")</f>
        <v>JUV</v>
      </c>
      <c r="E80" s="9" t="str">
        <f>IFERROR((VLOOKUP(B80,INSCRITOS!A:D,4,0)),"")</f>
        <v>Rúben Rosa</v>
      </c>
      <c r="F80" s="3" t="str">
        <f>IFERROR((VLOOKUP(B80,INSCRITOS!A:F,6,0)),"")</f>
        <v>M</v>
      </c>
      <c r="G80" s="9" t="str">
        <f>IFERROR((VLOOKUP(B80,INSCRITOS!A:H,8,0)),"")</f>
        <v>Bike Clube S. Brás</v>
      </c>
      <c r="H80" s="61">
        <v>0.84861111111111109</v>
      </c>
      <c r="I80" s="3">
        <v>92</v>
      </c>
    </row>
    <row r="81" spans="1:9" ht="18" customHeight="1" x14ac:dyDescent="0.25">
      <c r="A81" s="3">
        <v>13</v>
      </c>
      <c r="B81" s="2">
        <v>1155</v>
      </c>
      <c r="C81" s="3">
        <f>IFERROR((VLOOKUP(B81,INSCRITOS!A:B,2,0)),"")</f>
        <v>105990</v>
      </c>
      <c r="D81" s="3" t="str">
        <f>IFERROR((VLOOKUP(B81,INSCRITOS!A:C,3,0)),"")</f>
        <v>JUV</v>
      </c>
      <c r="E81" s="9" t="str">
        <f>IFERROR((VLOOKUP(B81,INSCRITOS!A:D,4,0)),"")</f>
        <v>Dinis Almeida</v>
      </c>
      <c r="F81" s="3" t="str">
        <f>IFERROR((VLOOKUP(B81,INSCRITOS!A:F,6,0)),"")</f>
        <v>M</v>
      </c>
      <c r="G81" s="9" t="str">
        <f>IFERROR((VLOOKUP(B81,INSCRITOS!A:H,8,0)),"")</f>
        <v>O2 Triatlo - S´look</v>
      </c>
      <c r="H81" s="61">
        <v>0.97291666666666676</v>
      </c>
      <c r="I81" s="4">
        <v>91</v>
      </c>
    </row>
    <row r="82" spans="1:9" s="10" customFormat="1" ht="18" customHeight="1" x14ac:dyDescent="0.25">
      <c r="A82" s="5"/>
      <c r="B82" s="38"/>
      <c r="C82" s="5"/>
      <c r="D82" s="5"/>
      <c r="F82" s="5"/>
      <c r="I82" s="14"/>
    </row>
    <row r="83" spans="1:9" ht="18" customHeight="1" x14ac:dyDescent="0.25">
      <c r="A83" s="40" t="s">
        <v>18</v>
      </c>
      <c r="B83" s="40"/>
      <c r="C83" s="40"/>
      <c r="D83" s="40"/>
      <c r="E83" s="40"/>
      <c r="F83" s="40"/>
      <c r="G83" s="40"/>
      <c r="H83" s="40"/>
      <c r="I83" s="40"/>
    </row>
    <row r="84" spans="1:9" ht="18" customHeight="1" x14ac:dyDescent="0.25">
      <c r="A84" s="8" t="s">
        <v>9</v>
      </c>
      <c r="B84" s="36" t="s">
        <v>10</v>
      </c>
      <c r="C84" s="8" t="s">
        <v>1</v>
      </c>
      <c r="D84" s="8" t="s">
        <v>2</v>
      </c>
      <c r="E84" s="8" t="s">
        <v>3</v>
      </c>
      <c r="F84" s="8" t="s">
        <v>5</v>
      </c>
      <c r="G84" s="8" t="s">
        <v>7</v>
      </c>
      <c r="H84" s="8" t="s">
        <v>180</v>
      </c>
      <c r="I84" s="8" t="s">
        <v>11</v>
      </c>
    </row>
    <row r="85" spans="1:9" ht="18" customHeight="1" x14ac:dyDescent="0.25">
      <c r="A85" s="3">
        <v>1</v>
      </c>
      <c r="B85" s="39">
        <v>5219</v>
      </c>
      <c r="C85" s="3">
        <f>IFERROR((VLOOKUP(B85,INSCRITOS!A:B,2,0)),"")</f>
        <v>0</v>
      </c>
      <c r="D85" s="3" t="str">
        <f>IFERROR((VLOOKUP(B85,INSCRITOS!A:C,3,0)),"")</f>
        <v>JUV</v>
      </c>
      <c r="E85" s="9" t="str">
        <f>IFERROR((VLOOKUP(B85,INSCRITOS!A:D,4,0)),"")</f>
        <v>Inês Alves</v>
      </c>
      <c r="F85" s="3" t="str">
        <f>IFERROR((VLOOKUP(B85,INSCRITOS!A:F,6,0)),"")</f>
        <v>F</v>
      </c>
      <c r="G85" s="9" t="str">
        <f>IFERROR((VLOOKUP(B85,INSCRITOS!A:H,8,0)),"")</f>
        <v>Portinado/ Não federado</v>
      </c>
      <c r="H85" s="61">
        <v>0.5625</v>
      </c>
      <c r="I85" s="4"/>
    </row>
    <row r="86" spans="1:9" ht="18" customHeight="1" x14ac:dyDescent="0.25">
      <c r="A86" s="3">
        <v>2</v>
      </c>
      <c r="B86" s="39">
        <v>5217</v>
      </c>
      <c r="C86" s="3">
        <f>IFERROR((VLOOKUP(B86,INSCRITOS!A:B,2,0)),"")</f>
        <v>0</v>
      </c>
      <c r="D86" s="3" t="str">
        <f>IFERROR((VLOOKUP(B86,INSCRITOS!A:C,3,0)),"")</f>
        <v>JUV</v>
      </c>
      <c r="E86" s="9" t="str">
        <f>IFERROR((VLOOKUP(B86,INSCRITOS!A:D,4,0)),"")</f>
        <v>Angelina Jones</v>
      </c>
      <c r="F86" s="3" t="str">
        <f>IFERROR((VLOOKUP(B86,INSCRITOS!A:F,6,0)),"")</f>
        <v>F</v>
      </c>
      <c r="G86" s="9" t="str">
        <f>IFERROR((VLOOKUP(B86,INSCRITOS!A:H,8,0)),"")</f>
        <v>Portinado/ Não federado</v>
      </c>
      <c r="H86" s="61">
        <v>0.57638888888888895</v>
      </c>
      <c r="I86" s="4"/>
    </row>
    <row r="87" spans="1:9" x14ac:dyDescent="0.25">
      <c r="A87" s="3">
        <v>3</v>
      </c>
      <c r="B87" s="39">
        <v>5214</v>
      </c>
      <c r="C87" s="3">
        <f>IFERROR((VLOOKUP(B87,INSCRITOS!A:B,2,0)),"")</f>
        <v>0</v>
      </c>
      <c r="D87" s="3" t="str">
        <f>IFERROR((VLOOKUP(B87,INSCRITOS!A:C,3,0)),"")</f>
        <v>JUV</v>
      </c>
      <c r="E87" s="9" t="str">
        <f>IFERROR((VLOOKUP(B87,INSCRITOS!A:D,4,0)),"")</f>
        <v>Margarida Passos</v>
      </c>
      <c r="F87" s="3" t="str">
        <f>IFERROR((VLOOKUP(B87,INSCRITOS!A:F,6,0)),"")</f>
        <v>F</v>
      </c>
      <c r="G87" s="9" t="str">
        <f>IFERROR((VLOOKUP(B87,INSCRITOS!A:H,8,0)),"")</f>
        <v>Portinado/ Não federado</v>
      </c>
      <c r="H87" s="61">
        <v>0.61319444444444449</v>
      </c>
      <c r="I87" s="4"/>
    </row>
    <row r="88" spans="1:9" x14ac:dyDescent="0.25">
      <c r="A88" s="3">
        <v>4</v>
      </c>
      <c r="B88" s="39">
        <v>5215</v>
      </c>
      <c r="C88" s="3">
        <f>IFERROR((VLOOKUP(B88,INSCRITOS!A:B,2,0)),"")</f>
        <v>0</v>
      </c>
      <c r="D88" s="3" t="str">
        <f>IFERROR((VLOOKUP(B88,INSCRITOS!A:C,3,0)),"")</f>
        <v>JUV</v>
      </c>
      <c r="E88" s="9" t="str">
        <f>IFERROR((VLOOKUP(B88,INSCRITOS!A:D,4,0)),"")</f>
        <v>Beatriz Lourenço</v>
      </c>
      <c r="F88" s="3" t="str">
        <f>IFERROR((VLOOKUP(B88,INSCRITOS!A:F,6,0)),"")</f>
        <v>F</v>
      </c>
      <c r="G88" s="9" t="str">
        <f>IFERROR((VLOOKUP(B88,INSCRITOS!A:H,8,0)),"")</f>
        <v>Portinado/ Não federado</v>
      </c>
      <c r="H88" s="61">
        <v>0.64444444444444449</v>
      </c>
      <c r="I88" s="4"/>
    </row>
    <row r="89" spans="1:9" x14ac:dyDescent="0.25">
      <c r="A89" s="3">
        <v>5</v>
      </c>
      <c r="B89" s="39">
        <v>1181</v>
      </c>
      <c r="C89" s="3">
        <f>IFERROR((VLOOKUP(B89,INSCRITOS!A:B,2,0)),"")</f>
        <v>0</v>
      </c>
      <c r="D89" s="3" t="str">
        <f>IFERROR((VLOOKUP(B89,INSCRITOS!A:C,3,0)),"")</f>
        <v>JUV</v>
      </c>
      <c r="E89" s="9" t="str">
        <f>IFERROR((VLOOKUP(B89,INSCRITOS!A:D,4,0)),"")</f>
        <v xml:space="preserve">Beatriz Cojocaru </v>
      </c>
      <c r="F89" s="3" t="str">
        <f>IFERROR((VLOOKUP(B89,INSCRITOS!A:F,6,0)),"")</f>
        <v>F</v>
      </c>
      <c r="G89" s="9" t="str">
        <f>IFERROR((VLOOKUP(B89,INSCRITOS!A:H,8,0)),"")</f>
        <v>Portinado/ Não federado</v>
      </c>
      <c r="H89" s="61">
        <v>0.69097222222222221</v>
      </c>
      <c r="I89" s="4"/>
    </row>
    <row r="90" spans="1:9" x14ac:dyDescent="0.25">
      <c r="A90" s="3">
        <v>6</v>
      </c>
      <c r="B90" s="39">
        <v>540</v>
      </c>
      <c r="C90" s="3">
        <f>IFERROR((VLOOKUP(B90,INSCRITOS!A:B,2,0)),"")</f>
        <v>105111</v>
      </c>
      <c r="D90" s="3" t="str">
        <f>IFERROR((VLOOKUP(B90,INSCRITOS!A:C,3,0)),"")</f>
        <v>JUV</v>
      </c>
      <c r="E90" s="9" t="str">
        <f>IFERROR((VLOOKUP(B90,INSCRITOS!A:D,4,0)),"")</f>
        <v>Viviana Nicolau</v>
      </c>
      <c r="F90" s="3" t="str">
        <f>IFERROR((VLOOKUP(B90,INSCRITOS!A:F,6,0)),"")</f>
        <v>F</v>
      </c>
      <c r="G90" s="9" t="str">
        <f>IFERROR((VLOOKUP(B90,INSCRITOS!A:H,8,0)),"")</f>
        <v>O2 Triatlo - S´look</v>
      </c>
      <c r="H90" s="61">
        <v>0.75208333333333333</v>
      </c>
      <c r="I90" s="4">
        <v>100</v>
      </c>
    </row>
    <row r="91" spans="1:9" x14ac:dyDescent="0.25">
      <c r="A91" s="3">
        <v>7</v>
      </c>
      <c r="B91" s="39">
        <v>1351</v>
      </c>
      <c r="C91" s="3">
        <f>IFERROR((VLOOKUP(B91,INSCRITOS!A:B,2,0)),"")</f>
        <v>105447</v>
      </c>
      <c r="D91" s="3" t="str">
        <f>IFERROR((VLOOKUP(B91,INSCRITOS!A:C,3,0)),"")</f>
        <v>JUV</v>
      </c>
      <c r="E91" s="9" t="str">
        <f>IFERROR((VLOOKUP(B91,INSCRITOS!A:D,4,0)),"")</f>
        <v>Jessica Ribeiro</v>
      </c>
      <c r="F91" s="3" t="str">
        <f>IFERROR((VLOOKUP(B91,INSCRITOS!A:F,6,0)),"")</f>
        <v>F</v>
      </c>
      <c r="G91" s="9" t="str">
        <f>IFERROR((VLOOKUP(B91,INSCRITOS!A:H,8,0)),"")</f>
        <v>Triatlo de Faro</v>
      </c>
      <c r="H91" s="61">
        <v>0.81458333333333333</v>
      </c>
      <c r="I91" s="4">
        <v>99</v>
      </c>
    </row>
    <row r="92" spans="1:9" x14ac:dyDescent="0.25">
      <c r="A92" s="3">
        <v>8</v>
      </c>
      <c r="B92" s="39">
        <v>319</v>
      </c>
      <c r="C92" s="3">
        <f>IFERROR((VLOOKUP(B92,INSCRITOS!A:B,2,0)),"")</f>
        <v>104246</v>
      </c>
      <c r="D92" s="3" t="str">
        <f>IFERROR((VLOOKUP(B92,INSCRITOS!A:C,3,0)),"")</f>
        <v>JUV</v>
      </c>
      <c r="E92" s="9" t="str">
        <f>IFERROR((VLOOKUP(B92,INSCRITOS!A:D,4,0)),"")</f>
        <v>Filipa Munhóz</v>
      </c>
      <c r="F92" s="3" t="str">
        <f>IFERROR((VLOOKUP(B92,INSCRITOS!A:F,6,0)),"")</f>
        <v>F</v>
      </c>
      <c r="G92" s="9" t="str">
        <f>IFERROR((VLOOKUP(B92,INSCRITOS!A:H,8,0)),"")</f>
        <v>Lusitano / Frusoal</v>
      </c>
      <c r="H92" s="61">
        <v>0.85069444444444453</v>
      </c>
      <c r="I92" s="4">
        <v>98</v>
      </c>
    </row>
    <row r="93" spans="1:9" x14ac:dyDescent="0.25">
      <c r="A93" s="5"/>
      <c r="C93" s="5"/>
      <c r="D93" s="5"/>
      <c r="F93" s="5"/>
      <c r="I93" s="34"/>
    </row>
    <row r="94" spans="1:9" x14ac:dyDescent="0.25">
      <c r="D94" s="19"/>
      <c r="E94" s="19"/>
      <c r="F94" s="19"/>
    </row>
    <row r="95" spans="1:9" x14ac:dyDescent="0.25">
      <c r="D95" s="64" t="s">
        <v>19</v>
      </c>
      <c r="E95" s="65"/>
      <c r="F95" s="66"/>
    </row>
    <row r="96" spans="1:9" x14ac:dyDescent="0.25">
      <c r="D96" s="31" t="s">
        <v>25</v>
      </c>
      <c r="E96" s="31" t="s">
        <v>7</v>
      </c>
      <c r="F96" s="31" t="s">
        <v>11</v>
      </c>
    </row>
    <row r="97" spans="4:6" x14ac:dyDescent="0.25">
      <c r="D97" s="32">
        <v>1</v>
      </c>
      <c r="E97" s="33" t="s">
        <v>133</v>
      </c>
      <c r="F97" s="33">
        <v>1263</v>
      </c>
    </row>
    <row r="98" spans="4:6" x14ac:dyDescent="0.25">
      <c r="D98" s="32">
        <v>2</v>
      </c>
      <c r="E98" s="33" t="s">
        <v>121</v>
      </c>
      <c r="F98" s="33">
        <v>1161</v>
      </c>
    </row>
    <row r="99" spans="4:6" x14ac:dyDescent="0.25">
      <c r="D99" s="32">
        <v>3</v>
      </c>
      <c r="E99" s="33" t="s">
        <v>131</v>
      </c>
      <c r="F99" s="33">
        <v>688</v>
      </c>
    </row>
    <row r="100" spans="4:6" x14ac:dyDescent="0.25">
      <c r="D100" s="32">
        <v>4</v>
      </c>
      <c r="E100" s="33" t="s">
        <v>52</v>
      </c>
      <c r="F100" s="33">
        <v>572</v>
      </c>
    </row>
    <row r="101" spans="4:6" x14ac:dyDescent="0.25">
      <c r="D101" s="32">
        <v>5</v>
      </c>
      <c r="E101" s="33" t="s">
        <v>57</v>
      </c>
      <c r="F101" s="33">
        <v>384</v>
      </c>
    </row>
    <row r="102" spans="4:6" x14ac:dyDescent="0.25">
      <c r="D102" s="32">
        <v>6</v>
      </c>
      <c r="E102" s="33" t="s">
        <v>130</v>
      </c>
      <c r="F102" s="33">
        <v>290</v>
      </c>
    </row>
    <row r="103" spans="4:6" x14ac:dyDescent="0.25">
      <c r="D103" s="32">
        <v>6</v>
      </c>
      <c r="E103" s="33" t="s">
        <v>95</v>
      </c>
      <c r="F103" s="33">
        <v>290</v>
      </c>
    </row>
    <row r="104" spans="4:6" x14ac:dyDescent="0.25">
      <c r="D104" s="32">
        <v>8</v>
      </c>
      <c r="E104" s="33" t="s">
        <v>49</v>
      </c>
      <c r="F104" s="33">
        <v>193</v>
      </c>
    </row>
  </sheetData>
  <sheetProtection algorithmName="SHA-512" hashValue="lHJc40pR0xM704Ywm7mXVBcs0XVc+vx+swKxB780KG+L1b1rIlPKFPnmkvnb48X9TMmuQGY5pgUGmbXr6dPyuw==" saltValue="OVBFOYsmMgmtscQzWBhMmQ==" spinCount="100000" sheet="1" objects="1" scenarios="1"/>
  <sortState ref="E109:F116">
    <sortCondition descending="1" ref="F109:F116"/>
  </sortState>
  <mergeCells count="1">
    <mergeCell ref="D95:F95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84" firstPageNumber="0" fitToHeight="0" orientation="portrait" r:id="rId1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19"/>
  <sheetViews>
    <sheetView view="pageBreakPreview" zoomScaleNormal="100" zoomScaleSheetLayoutView="100" workbookViewId="0">
      <selection activeCell="J12" sqref="J12"/>
    </sheetView>
  </sheetViews>
  <sheetFormatPr defaultRowHeight="15.75" x14ac:dyDescent="0.25"/>
  <cols>
    <col min="1" max="1" width="9.140625" style="10"/>
    <col min="2" max="2" width="9.140625" style="38"/>
    <col min="3" max="4" width="9.140625" style="10"/>
    <col min="5" max="5" width="41.140625" style="10" customWidth="1"/>
    <col min="6" max="6" width="8.140625" style="10" bestFit="1" customWidth="1"/>
    <col min="7" max="7" width="31.5703125" style="10" bestFit="1" customWidth="1"/>
    <col min="8" max="1017" width="9.140625" style="10"/>
    <col min="1018" max="16384" width="9.140625" style="19"/>
  </cols>
  <sheetData>
    <row r="1" spans="1:8" ht="18" customHeight="1" x14ac:dyDescent="0.25">
      <c r="A1" s="17" t="s">
        <v>46</v>
      </c>
      <c r="B1" s="41"/>
      <c r="C1" s="18"/>
      <c r="D1" s="18"/>
      <c r="E1" s="17"/>
      <c r="F1" s="17"/>
      <c r="G1" s="17"/>
    </row>
    <row r="2" spans="1:8" ht="18" customHeight="1" x14ac:dyDescent="0.25">
      <c r="A2" s="17" t="s">
        <v>47</v>
      </c>
      <c r="B2" s="41"/>
      <c r="C2" s="18"/>
      <c r="D2" s="18"/>
      <c r="E2" s="17"/>
      <c r="F2" s="17"/>
      <c r="G2" s="17"/>
    </row>
    <row r="3" spans="1:8" x14ac:dyDescent="0.25">
      <c r="A3" s="5"/>
      <c r="C3" s="5"/>
      <c r="D3" s="5"/>
      <c r="F3" s="5"/>
    </row>
    <row r="4" spans="1:8" x14ac:dyDescent="0.25">
      <c r="A4" s="40" t="s">
        <v>26</v>
      </c>
      <c r="B4" s="40"/>
      <c r="C4" s="40"/>
      <c r="D4" s="40"/>
      <c r="E4" s="40"/>
      <c r="F4" s="40"/>
      <c r="G4" s="40"/>
    </row>
    <row r="5" spans="1:8" x14ac:dyDescent="0.25">
      <c r="A5" s="8" t="s">
        <v>9</v>
      </c>
      <c r="B5" s="36" t="s">
        <v>0</v>
      </c>
      <c r="C5" s="8" t="s">
        <v>1</v>
      </c>
      <c r="D5" s="8" t="s">
        <v>2</v>
      </c>
      <c r="E5" s="8" t="s">
        <v>3</v>
      </c>
      <c r="F5" s="8" t="s">
        <v>5</v>
      </c>
      <c r="G5" s="8" t="s">
        <v>7</v>
      </c>
      <c r="H5" s="8" t="s">
        <v>182</v>
      </c>
    </row>
    <row r="6" spans="1:8" x14ac:dyDescent="0.25">
      <c r="A6" s="3">
        <v>1</v>
      </c>
      <c r="B6" s="2">
        <v>1704</v>
      </c>
      <c r="C6" s="3">
        <f>IFERROR((VLOOKUP(B6,INSCRITOS!A:B,2,0)),"")</f>
        <v>105413</v>
      </c>
      <c r="D6" s="3" t="str">
        <f>IFERROR((VLOOKUP(B6,INSCRITOS!A:C,3,0)),"")</f>
        <v>CAD</v>
      </c>
      <c r="E6" s="9" t="str">
        <f>IFERROR((VLOOKUP(B6,INSCRITOS!A:D,4,0)),"")</f>
        <v xml:space="preserve">Gustavo Ganhão </v>
      </c>
      <c r="F6" s="3" t="str">
        <f>IFERROR((VLOOKUP(B6,INSCRITOS!A:F,6,0)),"")</f>
        <v>M</v>
      </c>
      <c r="G6" s="9" t="str">
        <f>IFERROR((VLOOKUP(B6,INSCRITOS!A:H,8,0)),"")</f>
        <v>PORTINADO</v>
      </c>
      <c r="H6" s="61">
        <v>0.64236111111111105</v>
      </c>
    </row>
    <row r="7" spans="1:8" x14ac:dyDescent="0.25">
      <c r="A7" s="3">
        <v>2</v>
      </c>
      <c r="B7" s="2">
        <v>5238</v>
      </c>
      <c r="C7" s="3">
        <f>IFERROR((VLOOKUP(B7,INSCRITOS!A:B,2,0)),"")</f>
        <v>0</v>
      </c>
      <c r="D7" s="3" t="str">
        <f>IFERROR((VLOOKUP(B7,INSCRITOS!A:C,3,0)),"")</f>
        <v>CAD</v>
      </c>
      <c r="E7" s="9" t="str">
        <f>IFERROR((VLOOKUP(B7,INSCRITOS!A:D,4,0)),"")</f>
        <v>Gabriel Centeio</v>
      </c>
      <c r="F7" s="3" t="str">
        <f>IFERROR((VLOOKUP(B7,INSCRITOS!A:F,6,0)),"")</f>
        <v>M</v>
      </c>
      <c r="G7" s="9" t="str">
        <f>IFERROR((VLOOKUP(B7,INSCRITOS!A:H,8,0)),"")</f>
        <v>Portinado/ Não federado</v>
      </c>
      <c r="H7" s="61">
        <v>0.65138888888888891</v>
      </c>
    </row>
    <row r="8" spans="1:8" x14ac:dyDescent="0.25">
      <c r="A8" s="3">
        <v>3</v>
      </c>
      <c r="B8" s="2">
        <v>5235</v>
      </c>
      <c r="C8" s="3">
        <f>IFERROR((VLOOKUP(B8,INSCRITOS!A:B,2,0)),"")</f>
        <v>0</v>
      </c>
      <c r="D8" s="3" t="str">
        <f>IFERROR((VLOOKUP(B8,INSCRITOS!A:C,3,0)),"")</f>
        <v>CAD</v>
      </c>
      <c r="E8" s="9" t="str">
        <f>IFERROR((VLOOKUP(B8,INSCRITOS!A:D,4,0)),"")</f>
        <v>Diogo Santos</v>
      </c>
      <c r="F8" s="3" t="str">
        <f>IFERROR((VLOOKUP(B8,INSCRITOS!A:F,6,0)),"")</f>
        <v>M</v>
      </c>
      <c r="G8" s="9" t="str">
        <f>IFERROR((VLOOKUP(B8,INSCRITOS!A:H,8,0)),"")</f>
        <v>Portinado/ Não federado</v>
      </c>
      <c r="H8" s="61">
        <v>0.6958333333333333</v>
      </c>
    </row>
    <row r="9" spans="1:8" x14ac:dyDescent="0.25">
      <c r="A9" s="3">
        <v>4</v>
      </c>
      <c r="B9" s="2">
        <v>5233</v>
      </c>
      <c r="C9" s="3">
        <f>IFERROR((VLOOKUP(B9,INSCRITOS!A:B,2,0)),"")</f>
        <v>0</v>
      </c>
      <c r="D9" s="3" t="str">
        <f>IFERROR((VLOOKUP(B9,INSCRITOS!A:C,3,0)),"")</f>
        <v>CAD</v>
      </c>
      <c r="E9" s="9" t="str">
        <f>IFERROR((VLOOKUP(B9,INSCRITOS!A:D,4,0)),"")</f>
        <v>João Carrasco</v>
      </c>
      <c r="F9" s="3" t="str">
        <f>IFERROR((VLOOKUP(B9,INSCRITOS!A:F,6,0)),"")</f>
        <v>M</v>
      </c>
      <c r="G9" s="9" t="str">
        <f>IFERROR((VLOOKUP(B9,INSCRITOS!A:H,8,0)),"")</f>
        <v>Portinado/ Não federado</v>
      </c>
      <c r="H9" s="61">
        <v>0.74513888888888891</v>
      </c>
    </row>
    <row r="10" spans="1:8" x14ac:dyDescent="0.25">
      <c r="A10" s="3">
        <v>5</v>
      </c>
      <c r="B10" s="2">
        <v>1532</v>
      </c>
      <c r="C10" s="3">
        <f>IFERROR((VLOOKUP(B10,INSCRITOS!A:B,2,0)),"")</f>
        <v>104439</v>
      </c>
      <c r="D10" s="3" t="str">
        <f>IFERROR((VLOOKUP(B10,INSCRITOS!A:C,3,0)),"")</f>
        <v>CAD</v>
      </c>
      <c r="E10" s="9" t="str">
        <f>IFERROR((VLOOKUP(B10,INSCRITOS!A:D,4,0)),"")</f>
        <v>Pedro Matias</v>
      </c>
      <c r="F10" s="3" t="str">
        <f>IFERROR((VLOOKUP(B10,INSCRITOS!A:F,6,0)),"")</f>
        <v>M</v>
      </c>
      <c r="G10" s="9" t="str">
        <f>IFERROR((VLOOKUP(B10,INSCRITOS!A:H,8,0)),"")</f>
        <v>REPSOL TRIATLO/ Outra região</v>
      </c>
      <c r="H10" s="61">
        <v>0.7631944444444444</v>
      </c>
    </row>
    <row r="11" spans="1:8" x14ac:dyDescent="0.25">
      <c r="A11" s="3">
        <v>6</v>
      </c>
      <c r="B11" s="2">
        <v>1703</v>
      </c>
      <c r="C11" s="3">
        <f>IFERROR((VLOOKUP(B11,INSCRITOS!A:B,2,0)),"")</f>
        <v>105076</v>
      </c>
      <c r="D11" s="3" t="str">
        <f>IFERROR((VLOOKUP(B11,INSCRITOS!A:C,3,0)),"")</f>
        <v>CAD</v>
      </c>
      <c r="E11" s="9" t="str">
        <f>IFERROR((VLOOKUP(B11,INSCRITOS!A:D,4,0)),"")</f>
        <v>Joao Calvinho</v>
      </c>
      <c r="F11" s="3" t="str">
        <f>IFERROR((VLOOKUP(B11,INSCRITOS!A:F,6,0)),"")</f>
        <v>M</v>
      </c>
      <c r="G11" s="9" t="str">
        <f>IFERROR((VLOOKUP(B11,INSCRITOS!A:H,8,0)),"")</f>
        <v>Lusitano / Frusoal</v>
      </c>
      <c r="H11" s="61">
        <v>0.78819444444444453</v>
      </c>
    </row>
    <row r="12" spans="1:8" x14ac:dyDescent="0.25">
      <c r="A12" s="3">
        <v>7</v>
      </c>
      <c r="B12" s="2">
        <v>1958</v>
      </c>
      <c r="C12" s="3">
        <f>IFERROR((VLOOKUP(B12,INSCRITOS!A:B,2,0)),"")</f>
        <v>105369</v>
      </c>
      <c r="D12" s="3" t="str">
        <f>IFERROR((VLOOKUP(B12,INSCRITOS!A:C,3,0)),"")</f>
        <v>CAD</v>
      </c>
      <c r="E12" s="9" t="str">
        <f>IFERROR((VLOOKUP(B12,INSCRITOS!A:D,4,0)),"")</f>
        <v>José Neves</v>
      </c>
      <c r="F12" s="3" t="str">
        <f>IFERROR((VLOOKUP(B12,INSCRITOS!A:F,6,0)),"")</f>
        <v>M</v>
      </c>
      <c r="G12" s="9" t="str">
        <f>IFERROR((VLOOKUP(B12,INSCRITOS!A:H,8,0)),"")</f>
        <v>O2 Triatlo - S´look</v>
      </c>
      <c r="H12" s="61">
        <v>0.8569444444444444</v>
      </c>
    </row>
    <row r="13" spans="1:8" x14ac:dyDescent="0.25">
      <c r="A13" s="3">
        <v>8</v>
      </c>
      <c r="B13" s="2">
        <v>1692</v>
      </c>
      <c r="C13" s="3">
        <f>IFERROR((VLOOKUP(B13,INSCRITOS!A:B,2,0)),"")</f>
        <v>105110</v>
      </c>
      <c r="D13" s="3" t="str">
        <f>IFERROR((VLOOKUP(B13,INSCRITOS!A:C,3,0)),"")</f>
        <v>CAD</v>
      </c>
      <c r="E13" s="9" t="str">
        <f>IFERROR((VLOOKUP(B13,INSCRITOS!A:D,4,0)),"")</f>
        <v>Vasco Nicolau</v>
      </c>
      <c r="F13" s="3" t="str">
        <f>IFERROR((VLOOKUP(B13,INSCRITOS!A:F,6,0)),"")</f>
        <v>M</v>
      </c>
      <c r="G13" s="9" t="str">
        <f>IFERROR((VLOOKUP(B13,INSCRITOS!A:H,8,0)),"")</f>
        <v>O2 Triatlo - S´look</v>
      </c>
      <c r="H13" s="61">
        <v>0.92569444444444438</v>
      </c>
    </row>
    <row r="14" spans="1:8" x14ac:dyDescent="0.25">
      <c r="A14" s="5"/>
      <c r="C14" s="5"/>
      <c r="D14" s="5"/>
      <c r="F14" s="5"/>
    </row>
    <row r="15" spans="1:8" x14ac:dyDescent="0.25">
      <c r="A15" s="5"/>
      <c r="C15" s="5"/>
      <c r="D15" s="5"/>
      <c r="F15" s="5"/>
    </row>
    <row r="16" spans="1:8" x14ac:dyDescent="0.25">
      <c r="A16" s="40" t="s">
        <v>27</v>
      </c>
      <c r="B16" s="40"/>
      <c r="C16" s="40"/>
      <c r="D16" s="40"/>
      <c r="E16" s="40"/>
      <c r="F16" s="40"/>
      <c r="G16" s="40"/>
    </row>
    <row r="17" spans="1:8" x14ac:dyDescent="0.25">
      <c r="A17" s="8" t="s">
        <v>9</v>
      </c>
      <c r="B17" s="36" t="s">
        <v>0</v>
      </c>
      <c r="C17" s="8" t="s">
        <v>1</v>
      </c>
      <c r="D17" s="8" t="s">
        <v>2</v>
      </c>
      <c r="E17" s="8" t="s">
        <v>3</v>
      </c>
      <c r="F17" s="8" t="s">
        <v>5</v>
      </c>
      <c r="G17" s="8" t="s">
        <v>7</v>
      </c>
      <c r="H17" s="8" t="s">
        <v>182</v>
      </c>
    </row>
    <row r="18" spans="1:8" x14ac:dyDescent="0.25">
      <c r="A18" s="3">
        <v>1</v>
      </c>
      <c r="B18" s="39">
        <v>5229</v>
      </c>
      <c r="C18" s="3">
        <f>IFERROR((VLOOKUP(B18,INSCRITOS!A:B,2,0)),"")</f>
        <v>0</v>
      </c>
      <c r="D18" s="3" t="str">
        <f>IFERROR((VLOOKUP(B18,INSCRITOS!A:C,3,0)),"")</f>
        <v>CAD</v>
      </c>
      <c r="E18" s="9" t="str">
        <f>IFERROR((VLOOKUP(B18,INSCRITOS!A:D,4,0)),"")</f>
        <v>Beatriz Martins</v>
      </c>
      <c r="F18" s="3" t="str">
        <f>IFERROR((VLOOKUP(B18,INSCRITOS!A:F,6,0)),"")</f>
        <v>F</v>
      </c>
      <c r="G18" s="9" t="str">
        <f>IFERROR((VLOOKUP(B18,INSCRITOS!A:H,8,0)),"")</f>
        <v>Portinado/ Não federado</v>
      </c>
      <c r="H18" s="61">
        <v>0.91736111111111107</v>
      </c>
    </row>
    <row r="19" spans="1:8" x14ac:dyDescent="0.25">
      <c r="A19" s="3">
        <v>2</v>
      </c>
      <c r="B19" s="39">
        <v>1702</v>
      </c>
      <c r="C19" s="3">
        <f>IFERROR((VLOOKUP(B19,INSCRITOS!A:B,2,0)),"")</f>
        <v>104248</v>
      </c>
      <c r="D19" s="3" t="str">
        <f>IFERROR((VLOOKUP(B19,INSCRITOS!A:C,3,0)),"")</f>
        <v>CAD</v>
      </c>
      <c r="E19" s="9" t="str">
        <f>IFERROR((VLOOKUP(B19,INSCRITOS!A:D,4,0)),"")</f>
        <v>Ana Sabóia</v>
      </c>
      <c r="F19" s="3" t="str">
        <f>IFERROR((VLOOKUP(B19,INSCRITOS!A:F,6,0)),"")</f>
        <v>F</v>
      </c>
      <c r="G19" s="9" t="str">
        <f>IFERROR((VLOOKUP(B19,INSCRITOS!A:H,8,0)),"")</f>
        <v>Lusitano / Frusoal</v>
      </c>
      <c r="H19" s="61">
        <v>0.95208333333333339</v>
      </c>
    </row>
  </sheetData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7"/>
  <sheetViews>
    <sheetView workbookViewId="0">
      <selection activeCell="F10" sqref="F10"/>
    </sheetView>
  </sheetViews>
  <sheetFormatPr defaultRowHeight="15.75" x14ac:dyDescent="0.25"/>
  <cols>
    <col min="1" max="1" width="9.140625" style="10"/>
    <col min="2" max="2" width="9.140625" style="38"/>
    <col min="3" max="4" width="9.140625" style="10"/>
    <col min="5" max="5" width="41.140625" style="10" customWidth="1"/>
    <col min="6" max="6" width="8.140625" style="10" bestFit="1" customWidth="1"/>
    <col min="7" max="7" width="31.5703125" style="10" bestFit="1" customWidth="1"/>
    <col min="8" max="1017" width="9.140625" style="10"/>
    <col min="1018" max="16384" width="9.140625" style="19"/>
  </cols>
  <sheetData>
    <row r="1" spans="1:8" ht="18" customHeight="1" x14ac:dyDescent="0.25">
      <c r="A1" s="17" t="s">
        <v>46</v>
      </c>
      <c r="B1" s="41"/>
      <c r="C1" s="18"/>
      <c r="D1" s="18"/>
      <c r="E1" s="17"/>
      <c r="F1" s="17"/>
      <c r="G1" s="17"/>
    </row>
    <row r="2" spans="1:8" ht="18" customHeight="1" x14ac:dyDescent="0.25">
      <c r="A2" s="17" t="s">
        <v>47</v>
      </c>
      <c r="B2" s="41"/>
      <c r="C2" s="18"/>
      <c r="D2" s="18"/>
      <c r="E2" s="17"/>
      <c r="F2" s="17"/>
      <c r="G2" s="17"/>
    </row>
    <row r="3" spans="1:8" x14ac:dyDescent="0.25">
      <c r="A3" s="5"/>
      <c r="C3" s="5"/>
      <c r="D3" s="5"/>
      <c r="F3" s="5"/>
    </row>
    <row r="4" spans="1:8" x14ac:dyDescent="0.25">
      <c r="A4" s="40" t="s">
        <v>171</v>
      </c>
      <c r="B4" s="40"/>
      <c r="C4" s="40"/>
      <c r="D4" s="40"/>
      <c r="E4" s="40"/>
      <c r="F4" s="40"/>
      <c r="G4" s="40"/>
    </row>
    <row r="5" spans="1:8" x14ac:dyDescent="0.25">
      <c r="A5" s="8" t="s">
        <v>9</v>
      </c>
      <c r="B5" s="36" t="s">
        <v>0</v>
      </c>
      <c r="C5" s="8" t="s">
        <v>1</v>
      </c>
      <c r="D5" s="8" t="s">
        <v>2</v>
      </c>
      <c r="E5" s="8" t="s">
        <v>3</v>
      </c>
      <c r="F5" s="8" t="s">
        <v>5</v>
      </c>
      <c r="G5" s="8" t="s">
        <v>7</v>
      </c>
      <c r="H5" s="8" t="s">
        <v>181</v>
      </c>
    </row>
    <row r="6" spans="1:8" x14ac:dyDescent="0.25">
      <c r="A6" s="3">
        <v>1</v>
      </c>
      <c r="B6" s="2">
        <v>5240</v>
      </c>
      <c r="C6" s="3">
        <f>IFERROR((VLOOKUP(B6,INSCRITOS!A:B,2,0)),"")</f>
        <v>0</v>
      </c>
      <c r="D6" s="3" t="str">
        <f>IFERROR((VLOOKUP(B6,INSCRITOS!A:C,3,0)),"")</f>
        <v>Adaptado</v>
      </c>
      <c r="E6" s="9" t="str">
        <f>IFERROR((VLOOKUP(B6,INSCRITOS!A:D,4,0)),"")</f>
        <v>Alexandre Martins da Silva</v>
      </c>
      <c r="F6" s="3" t="str">
        <f>IFERROR((VLOOKUP(B6,INSCRITOS!A:F,6,0)),"")</f>
        <v>M</v>
      </c>
      <c r="G6" s="9" t="str">
        <f>IFERROR((VLOOKUP(B6,INSCRITOS!A:H,8,0)),"")</f>
        <v>O2 Triatlo-S'look/ Não federado</v>
      </c>
      <c r="H6" s="61">
        <v>0.74305555555555547</v>
      </c>
    </row>
    <row r="7" spans="1:8" x14ac:dyDescent="0.25">
      <c r="A7" s="5"/>
      <c r="C7" s="5"/>
      <c r="D7" s="5"/>
      <c r="F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INSCRITOS</vt:lpstr>
      <vt:lpstr>Escalões Jov</vt:lpstr>
      <vt:lpstr>Cadetes</vt:lpstr>
      <vt:lpstr>Adaptado</vt:lpstr>
      <vt:lpstr>'Escalões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2019-02-16T17:34:29Z</cp:lastPrinted>
  <dcterms:created xsi:type="dcterms:W3CDTF">2016-04-26T14:30:14Z</dcterms:created>
  <dcterms:modified xsi:type="dcterms:W3CDTF">2019-03-02T21:37:56Z</dcterms:modified>
  <dc:language>pt-PT</dc:language>
</cp:coreProperties>
</file>