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ALGARVE\2019_03_02_II Aquatlo Jovem do O2 - Alvor\INSCRIÇÕES E RESULTADOS\"/>
    </mc:Choice>
  </mc:AlternateContent>
  <bookViews>
    <workbookView xWindow="0" yWindow="0" windowWidth="19200" windowHeight="11595" tabRatio="801" firstSheet="1" activeTab="1"/>
  </bookViews>
  <sheets>
    <sheet name="INSCRITOS" sheetId="1" state="hidden" r:id="rId1"/>
    <sheet name="Escalões Jov" sheetId="2" r:id="rId2"/>
    <sheet name="Cadetes" sheetId="13" r:id="rId3"/>
    <sheet name="Adaptado" sheetId="20" r:id="rId4"/>
  </sheets>
  <definedNames>
    <definedName name="_xlnm._FilterDatabase" localSheetId="1" hidden="1">'Escalões Jov'!$A$22:$I$22</definedName>
    <definedName name="_xlnm._FilterDatabase" localSheetId="0" hidden="1">INSCRITOS!$A$1:$H$100</definedName>
    <definedName name="_xlnm.Print_Area" localSheetId="1">'Escalões Jov'!$A$1:$I$104</definedName>
    <definedName name="_xlnm.Print_Area" localSheetId="0">INSCRITOS!$A$1:$H$112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C12" i="13" l="1"/>
  <c r="D12" i="13"/>
  <c r="E12" i="13"/>
  <c r="F12" i="13"/>
  <c r="G12" i="13"/>
  <c r="C90" i="2"/>
  <c r="D90" i="2"/>
  <c r="E90" i="2"/>
  <c r="F90" i="2"/>
  <c r="G90" i="2"/>
  <c r="C91" i="2"/>
  <c r="D91" i="2"/>
  <c r="E91" i="2"/>
  <c r="F91" i="2"/>
  <c r="G91" i="2"/>
  <c r="C92" i="2"/>
  <c r="D92" i="2"/>
  <c r="E92" i="2"/>
  <c r="F92" i="2"/>
  <c r="G92" i="2"/>
  <c r="G6" i="20" l="1"/>
  <c r="F6" i="20"/>
  <c r="E6" i="20"/>
  <c r="D6" i="20"/>
  <c r="C6" i="20"/>
  <c r="C27" i="2" l="1"/>
  <c r="D27" i="2"/>
  <c r="E27" i="2"/>
  <c r="F27" i="2"/>
  <c r="G27" i="2"/>
  <c r="C29" i="2"/>
  <c r="D29" i="2"/>
  <c r="E29" i="2"/>
  <c r="F29" i="2"/>
  <c r="G29" i="2"/>
  <c r="C9" i="2"/>
  <c r="D9" i="2"/>
  <c r="E9" i="2"/>
  <c r="F9" i="2"/>
  <c r="G9" i="2"/>
  <c r="C8" i="2"/>
  <c r="D8" i="2"/>
  <c r="E8" i="2"/>
  <c r="F8" i="2"/>
  <c r="G8" i="2"/>
  <c r="C7" i="2"/>
  <c r="D7" i="2"/>
  <c r="E7" i="2"/>
  <c r="F7" i="2"/>
  <c r="G7" i="2"/>
  <c r="C10" i="2"/>
  <c r="D10" i="2"/>
  <c r="E10" i="2"/>
  <c r="F10" i="2"/>
  <c r="G10" i="2"/>
  <c r="C13" i="2"/>
  <c r="D13" i="2"/>
  <c r="E13" i="2"/>
  <c r="F13" i="2"/>
  <c r="G13" i="2"/>
  <c r="C12" i="2"/>
  <c r="D12" i="2"/>
  <c r="E12" i="2"/>
  <c r="F12" i="2"/>
  <c r="G12" i="2"/>
  <c r="G19" i="13" l="1"/>
  <c r="F19" i="13"/>
  <c r="E19" i="13"/>
  <c r="D19" i="13"/>
  <c r="C19" i="13"/>
  <c r="G18" i="13"/>
  <c r="F18" i="13"/>
  <c r="E18" i="13"/>
  <c r="D18" i="13"/>
  <c r="C18" i="13"/>
  <c r="G13" i="13"/>
  <c r="F13" i="13"/>
  <c r="E13" i="13"/>
  <c r="D13" i="13"/>
  <c r="C13" i="13"/>
  <c r="G9" i="13"/>
  <c r="F9" i="13"/>
  <c r="E9" i="13"/>
  <c r="D9" i="13"/>
  <c r="C9" i="13"/>
  <c r="G11" i="13"/>
  <c r="F11" i="13"/>
  <c r="E11" i="13"/>
  <c r="D11" i="13"/>
  <c r="C11" i="13"/>
  <c r="G8" i="13"/>
  <c r="F8" i="13"/>
  <c r="E8" i="13"/>
  <c r="D8" i="13"/>
  <c r="C8" i="13"/>
  <c r="G7" i="13"/>
  <c r="F7" i="13"/>
  <c r="E7" i="13"/>
  <c r="D7" i="13"/>
  <c r="C7" i="13"/>
  <c r="G6" i="13"/>
  <c r="F6" i="13"/>
  <c r="E6" i="13"/>
  <c r="D6" i="13"/>
  <c r="C6" i="13"/>
  <c r="G10" i="13"/>
  <c r="F10" i="13"/>
  <c r="E10" i="13"/>
  <c r="D10" i="13"/>
  <c r="C10" i="13"/>
  <c r="C88" i="2" l="1"/>
  <c r="D88" i="2"/>
  <c r="E88" i="2"/>
  <c r="F88" i="2"/>
  <c r="G88" i="2"/>
  <c r="C6" i="2"/>
  <c r="D6" i="2"/>
  <c r="E6" i="2"/>
  <c r="F6" i="2"/>
  <c r="G6" i="2"/>
  <c r="F70" i="2" l="1"/>
  <c r="C14" i="2" l="1"/>
  <c r="D14" i="2"/>
  <c r="E14" i="2"/>
  <c r="F14" i="2"/>
  <c r="G14" i="2"/>
  <c r="C11" i="2"/>
  <c r="D11" i="2"/>
  <c r="E11" i="2"/>
  <c r="F11" i="2"/>
  <c r="G11" i="2"/>
  <c r="C89" i="2" l="1"/>
  <c r="D89" i="2"/>
  <c r="E89" i="2"/>
  <c r="F89" i="2"/>
  <c r="G89" i="2"/>
  <c r="C86" i="2"/>
  <c r="D86" i="2"/>
  <c r="E86" i="2"/>
  <c r="F86" i="2"/>
  <c r="G86" i="2"/>
  <c r="C85" i="2"/>
  <c r="D85" i="2"/>
  <c r="E85" i="2"/>
  <c r="F85" i="2"/>
  <c r="G85" i="2"/>
  <c r="C78" i="2"/>
  <c r="D78" i="2"/>
  <c r="E78" i="2"/>
  <c r="F78" i="2"/>
  <c r="G78" i="2"/>
  <c r="C81" i="2"/>
  <c r="D81" i="2"/>
  <c r="E81" i="2"/>
  <c r="F81" i="2"/>
  <c r="G81" i="2"/>
  <c r="C70" i="2"/>
  <c r="D70" i="2"/>
  <c r="E70" i="2"/>
  <c r="G70" i="2"/>
  <c r="C77" i="2"/>
  <c r="D77" i="2"/>
  <c r="E77" i="2"/>
  <c r="F77" i="2"/>
  <c r="G77" i="2"/>
  <c r="C75" i="2"/>
  <c r="D75" i="2"/>
  <c r="E75" i="2"/>
  <c r="F75" i="2"/>
  <c r="G75" i="2"/>
  <c r="C74" i="2"/>
  <c r="D74" i="2"/>
  <c r="E74" i="2"/>
  <c r="F74" i="2"/>
  <c r="G74" i="2"/>
  <c r="C72" i="2"/>
  <c r="D72" i="2"/>
  <c r="E72" i="2"/>
  <c r="F72" i="2"/>
  <c r="G72" i="2"/>
  <c r="C69" i="2"/>
  <c r="D69" i="2"/>
  <c r="E69" i="2"/>
  <c r="F69" i="2"/>
  <c r="G69" i="2"/>
  <c r="D80" i="2"/>
  <c r="E80" i="2"/>
  <c r="F80" i="2"/>
  <c r="G80" i="2"/>
  <c r="C71" i="2"/>
  <c r="D71" i="2"/>
  <c r="E71" i="2"/>
  <c r="F71" i="2"/>
  <c r="G71" i="2"/>
  <c r="C76" i="2"/>
  <c r="D76" i="2"/>
  <c r="E76" i="2"/>
  <c r="F76" i="2"/>
  <c r="G76" i="2"/>
  <c r="C79" i="2"/>
  <c r="D79" i="2"/>
  <c r="E79" i="2"/>
  <c r="F79" i="2"/>
  <c r="G79" i="2"/>
  <c r="C60" i="2"/>
  <c r="D60" i="2"/>
  <c r="E60" i="2"/>
  <c r="F60" i="2"/>
  <c r="G60" i="2"/>
  <c r="C62" i="2"/>
  <c r="D62" i="2"/>
  <c r="E62" i="2"/>
  <c r="F62" i="2"/>
  <c r="G62" i="2"/>
  <c r="C61" i="2"/>
  <c r="D61" i="2"/>
  <c r="E61" i="2"/>
  <c r="F61" i="2"/>
  <c r="G61" i="2"/>
  <c r="C63" i="2"/>
  <c r="D63" i="2"/>
  <c r="E63" i="2"/>
  <c r="F63" i="2"/>
  <c r="G63" i="2"/>
  <c r="C65" i="2"/>
  <c r="D65" i="2"/>
  <c r="E65" i="2"/>
  <c r="F65" i="2"/>
  <c r="G65" i="2"/>
  <c r="C64" i="2"/>
  <c r="D64" i="2"/>
  <c r="E64" i="2"/>
  <c r="F64" i="2"/>
  <c r="G64" i="2"/>
  <c r="C59" i="2"/>
  <c r="D59" i="2"/>
  <c r="E59" i="2"/>
  <c r="F59" i="2"/>
  <c r="G59" i="2"/>
  <c r="C47" i="2"/>
  <c r="D47" i="2"/>
  <c r="E47" i="2"/>
  <c r="F47" i="2"/>
  <c r="G47" i="2"/>
  <c r="C52" i="2"/>
  <c r="D52" i="2"/>
  <c r="E52" i="2"/>
  <c r="F52" i="2"/>
  <c r="G52" i="2"/>
  <c r="C51" i="2"/>
  <c r="D51" i="2"/>
  <c r="E51" i="2"/>
  <c r="F51" i="2"/>
  <c r="G51" i="2"/>
  <c r="C50" i="2"/>
  <c r="D50" i="2"/>
  <c r="E50" i="2"/>
  <c r="F50" i="2"/>
  <c r="G50" i="2"/>
  <c r="C48" i="2"/>
  <c r="D48" i="2"/>
  <c r="E48" i="2"/>
  <c r="F48" i="2"/>
  <c r="G48" i="2"/>
  <c r="C54" i="2"/>
  <c r="D54" i="2"/>
  <c r="E54" i="2"/>
  <c r="F54" i="2"/>
  <c r="G54" i="2"/>
  <c r="C49" i="2"/>
  <c r="D49" i="2"/>
  <c r="E49" i="2"/>
  <c r="F49" i="2"/>
  <c r="G49" i="2"/>
  <c r="C42" i="2"/>
  <c r="D42" i="2"/>
  <c r="E42" i="2"/>
  <c r="F42" i="2"/>
  <c r="G42" i="2"/>
  <c r="C40" i="2"/>
  <c r="D40" i="2"/>
  <c r="E40" i="2"/>
  <c r="F40" i="2"/>
  <c r="G40" i="2"/>
  <c r="C41" i="2"/>
  <c r="D41" i="2"/>
  <c r="E41" i="2"/>
  <c r="F41" i="2"/>
  <c r="G41" i="2"/>
  <c r="C43" i="2"/>
  <c r="D43" i="2"/>
  <c r="E43" i="2"/>
  <c r="F43" i="2"/>
  <c r="G43" i="2"/>
  <c r="C38" i="2"/>
  <c r="D38" i="2"/>
  <c r="E38" i="2"/>
  <c r="F38" i="2"/>
  <c r="G38" i="2"/>
  <c r="C26" i="2"/>
  <c r="D26" i="2"/>
  <c r="E26" i="2"/>
  <c r="F26" i="2"/>
  <c r="G26" i="2"/>
  <c r="C32" i="2"/>
  <c r="D32" i="2"/>
  <c r="E32" i="2"/>
  <c r="F32" i="2"/>
  <c r="G32" i="2"/>
  <c r="C30" i="2"/>
  <c r="D30" i="2"/>
  <c r="E30" i="2"/>
  <c r="F30" i="2"/>
  <c r="G30" i="2"/>
  <c r="C24" i="2"/>
  <c r="D24" i="2"/>
  <c r="E24" i="2"/>
  <c r="F24" i="2"/>
  <c r="G24" i="2"/>
  <c r="C28" i="2"/>
  <c r="D28" i="2"/>
  <c r="E28" i="2"/>
  <c r="F28" i="2"/>
  <c r="G28" i="2"/>
  <c r="C33" i="2"/>
  <c r="D33" i="2"/>
  <c r="E33" i="2"/>
  <c r="F33" i="2"/>
  <c r="G33" i="2"/>
  <c r="C25" i="2"/>
  <c r="D25" i="2"/>
  <c r="E25" i="2"/>
  <c r="F25" i="2"/>
  <c r="G25" i="2"/>
  <c r="C34" i="2"/>
  <c r="D34" i="2"/>
  <c r="E34" i="2"/>
  <c r="F34" i="2"/>
  <c r="G34" i="2"/>
  <c r="C23" i="2"/>
  <c r="D23" i="2"/>
  <c r="E23" i="2"/>
  <c r="F23" i="2"/>
  <c r="G23" i="2"/>
  <c r="C18" i="2"/>
  <c r="D18" i="2"/>
  <c r="E18" i="2"/>
  <c r="F18" i="2"/>
  <c r="G18" i="2"/>
  <c r="G73" i="2" l="1"/>
  <c r="F73" i="2"/>
  <c r="E73" i="2"/>
  <c r="D73" i="2"/>
  <c r="C73" i="2"/>
  <c r="G19" i="2" l="1"/>
  <c r="F19" i="2"/>
  <c r="E19" i="2"/>
  <c r="D19" i="2"/>
  <c r="C19" i="2"/>
  <c r="C53" i="2" l="1"/>
  <c r="D53" i="2"/>
  <c r="E53" i="2"/>
  <c r="F53" i="2"/>
  <c r="G53" i="2"/>
  <c r="C31" i="2" l="1"/>
  <c r="D31" i="2"/>
  <c r="E31" i="2"/>
  <c r="F31" i="2"/>
  <c r="G31" i="2"/>
  <c r="G87" i="2" l="1"/>
  <c r="F87" i="2"/>
  <c r="E87" i="2"/>
  <c r="D87" i="2"/>
  <c r="C87" i="2"/>
  <c r="G58" i="2"/>
  <c r="F58" i="2"/>
  <c r="E58" i="2"/>
  <c r="D58" i="2"/>
  <c r="C58" i="2"/>
  <c r="G39" i="2"/>
  <c r="F39" i="2"/>
  <c r="E39" i="2"/>
  <c r="D39" i="2"/>
  <c r="C39" i="2"/>
</calcChain>
</file>

<file path=xl/sharedStrings.xml><?xml version="1.0" encoding="utf-8"?>
<sst xmlns="http://schemas.openxmlformats.org/spreadsheetml/2006/main" count="673" uniqueCount="183">
  <si>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</si>
  <si>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</si>
  <si>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</si>
  <si>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</si>
  <si>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</si>
  <si>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</si>
  <si>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</si>
  <si>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</si>
  <si>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</si>
  <si>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</si>
  <si>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</si>
  <si>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</si>
  <si>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</si>
  <si>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</si>
  <si>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</si>
  <si>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</si>
  <si>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</si>
  <si>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</si>
  <si>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</si>
  <si>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</si>
  <si>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INF</t>
  </si>
  <si>
    <t>JUV</t>
  </si>
  <si>
    <t>M</t>
  </si>
  <si>
    <t>F</t>
  </si>
  <si>
    <t>CAD</t>
  </si>
  <si>
    <t>Posição</t>
  </si>
  <si>
    <t>CADETES MASCULINOS</t>
  </si>
  <si>
    <t>CADETES FEMININOS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</si>
  <si>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</si>
  <si>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</si>
  <si>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</si>
  <si>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</si>
  <si>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</si>
  <si>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</si>
  <si>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</si>
  <si>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</si>
  <si>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</si>
  <si>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</si>
  <si>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</si>
  <si>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INI</t>
  </si>
  <si>
    <t>INV</t>
  </si>
  <si>
    <t>VAL</t>
  </si>
  <si>
    <t>BEN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</si>
  <si>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</si>
  <si>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</si>
  <si>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</si>
  <si>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II Aquatlo Segmentado de S. Brás de Alportel - Circuito Jovem Algarve - 1ª Etapa</t>
  </si>
  <si>
    <t>16 DE FEVEREIRO DE 2019</t>
  </si>
  <si>
    <t>Rita Ferraz</t>
  </si>
  <si>
    <t>Centro de Ciclismo de Portimão</t>
  </si>
  <si>
    <t>Simão Guerreiro</t>
  </si>
  <si>
    <t>Gabriel Silva</t>
  </si>
  <si>
    <t>O2 Triatlo - S´look</t>
  </si>
  <si>
    <t>José Neves</t>
  </si>
  <si>
    <t>Miguel Guerreiro</t>
  </si>
  <si>
    <t>Vasco Nicolau</t>
  </si>
  <si>
    <t>Viviana Nicolau</t>
  </si>
  <si>
    <t>Bike Clube S. Brás</t>
  </si>
  <si>
    <t>Bárbara Coelho</t>
  </si>
  <si>
    <t>Francisco Silva</t>
  </si>
  <si>
    <t>Rúben Rosa</t>
  </si>
  <si>
    <t>Santiago Almeida</t>
  </si>
  <si>
    <t>Henrique Barros</t>
  </si>
  <si>
    <t>João Manuel Barreto</t>
  </si>
  <si>
    <t>Rodrigo Silva</t>
  </si>
  <si>
    <t>Íris Pratas</t>
  </si>
  <si>
    <t>Dinis Shevchun</t>
  </si>
  <si>
    <t>Hugo Nunes</t>
  </si>
  <si>
    <t>João Gonçalves</t>
  </si>
  <si>
    <t>Martim Maquinista</t>
  </si>
  <si>
    <t>Pedro Matias</t>
  </si>
  <si>
    <t>Nicole Rosário</t>
  </si>
  <si>
    <t>Constança Monteiro</t>
  </si>
  <si>
    <t>David Simonet</t>
  </si>
  <si>
    <t>Gabriel Miravent</t>
  </si>
  <si>
    <t>João Nuno Martins</t>
  </si>
  <si>
    <t>Lourenço Albuquerque</t>
  </si>
  <si>
    <t>Martim Viegas</t>
  </si>
  <si>
    <t>Natacha Santos</t>
  </si>
  <si>
    <t>Simão Viegas</t>
  </si>
  <si>
    <t>Tomás Vilanova</t>
  </si>
  <si>
    <t>Francisco Bacalhau</t>
  </si>
  <si>
    <t>Raquel Augusto</t>
  </si>
  <si>
    <t>Alexandre Arvela</t>
  </si>
  <si>
    <t>Pedro Encarnação</t>
  </si>
  <si>
    <t>Carolina Biletska</t>
  </si>
  <si>
    <t>Melissa Vilarinho</t>
  </si>
  <si>
    <t>Afonso Gouveia</t>
  </si>
  <si>
    <t>Hugo Arvela</t>
  </si>
  <si>
    <t>Violeta Sousa</t>
  </si>
  <si>
    <t>Gonçalo Guerreiro</t>
  </si>
  <si>
    <t>Maria Gouveia</t>
  </si>
  <si>
    <t>Pedro Afonso</t>
  </si>
  <si>
    <t>Filipe Pinto</t>
  </si>
  <si>
    <t>Beatriz Vaz</t>
  </si>
  <si>
    <t>Triatlo de Faro</t>
  </si>
  <si>
    <t>Leonor Lima Cabrita</t>
  </si>
  <si>
    <t>Helena Lima Cabrita</t>
  </si>
  <si>
    <t>Rafael Piteira</t>
  </si>
  <si>
    <t>Triatlo de Faro/ Não federado</t>
  </si>
  <si>
    <t>Vladislav Groshev</t>
  </si>
  <si>
    <t>Dinis Almeida</t>
  </si>
  <si>
    <t>Guilherme Amélio</t>
  </si>
  <si>
    <t>Afonso Almeida</t>
  </si>
  <si>
    <t>Ruben Francisco</t>
  </si>
  <si>
    <t>Rafael Alemão</t>
  </si>
  <si>
    <t>Marta Rodrigues</t>
  </si>
  <si>
    <t>Madalena Cojocaru</t>
  </si>
  <si>
    <t>Afonso Alemão</t>
  </si>
  <si>
    <t>Daniela Kosykhina</t>
  </si>
  <si>
    <t>Gonçalo Alemão</t>
  </si>
  <si>
    <t>Afonso Rochate</t>
  </si>
  <si>
    <t>Vitoria Pita</t>
  </si>
  <si>
    <t>O2 Triatlo-S'look/ Não federado</t>
  </si>
  <si>
    <t>Portinado/ Não federado</t>
  </si>
  <si>
    <t>Madalena Lopes</t>
  </si>
  <si>
    <t>Margarida Passos</t>
  </si>
  <si>
    <t>II Aquatlo do O2 - Alvor - Circuito Jovem Algarve - 2ª Etapa</t>
  </si>
  <si>
    <t>2 DE MARÇO DE 2019</t>
  </si>
  <si>
    <t>Rodrigo Amelio</t>
  </si>
  <si>
    <t>Ana Sabóia</t>
  </si>
  <si>
    <t>Lusitano / Frusoal</t>
  </si>
  <si>
    <t>Filipa Munhóz</t>
  </si>
  <si>
    <t>Gil Cunha</t>
  </si>
  <si>
    <t>Henrique Vairinhos</t>
  </si>
  <si>
    <t>Joao Calvinho</t>
  </si>
  <si>
    <t>João Francisco Mestre</t>
  </si>
  <si>
    <t>Maria Romão</t>
  </si>
  <si>
    <t>Patrícia Gomes</t>
  </si>
  <si>
    <t>Lio Lobo Leolan</t>
  </si>
  <si>
    <t>CCD / INTERMARCHÉ LAGOS</t>
  </si>
  <si>
    <t>PORTINADO</t>
  </si>
  <si>
    <t>Lourenço Pita Neves</t>
  </si>
  <si>
    <t>Fc Ferreiras</t>
  </si>
  <si>
    <t>Andriy Fedorov</t>
  </si>
  <si>
    <t>Eric Sapun</t>
  </si>
  <si>
    <t>Joana Silva</t>
  </si>
  <si>
    <t>Krishkumar Patel</t>
  </si>
  <si>
    <t>Patricia Oliveira</t>
  </si>
  <si>
    <t>Vitaliy Martsynshyn</t>
  </si>
  <si>
    <t>Patricia Abreu Seong</t>
  </si>
  <si>
    <t xml:space="preserve">Francisco Brás Romão </t>
  </si>
  <si>
    <t>Ana Brás Romão</t>
  </si>
  <si>
    <t>Alexandre Martins da Silva</t>
  </si>
  <si>
    <t>João Pedro Vaz Antunes</t>
  </si>
  <si>
    <t>Matilde Pereira</t>
  </si>
  <si>
    <t>Diana Alfinete</t>
  </si>
  <si>
    <t>Miguel Tristão</t>
  </si>
  <si>
    <t>Henrique Pereira</t>
  </si>
  <si>
    <t>João Carrasco</t>
  </si>
  <si>
    <t>Francisco Chaveiro</t>
  </si>
  <si>
    <t>Diogo Santos</t>
  </si>
  <si>
    <t>Diogo Gomes</t>
  </si>
  <si>
    <t>Beatriz Martins</t>
  </si>
  <si>
    <t>Rafael Almeida</t>
  </si>
  <si>
    <t>Gabriel Centeio</t>
  </si>
  <si>
    <t>Leandro Fonseca</t>
  </si>
  <si>
    <t>Beatriz Lourenço</t>
  </si>
  <si>
    <t>Elena Vojinovic</t>
  </si>
  <si>
    <t>Angelina Jones</t>
  </si>
  <si>
    <t>Rui Raposo</t>
  </si>
  <si>
    <t>Ana Margarida Mendes</t>
  </si>
  <si>
    <t>Tiago Barradas</t>
  </si>
  <si>
    <t>Inês Alves</t>
  </si>
  <si>
    <t>João Pedro Marques</t>
  </si>
  <si>
    <t>Veronica Alves Morlet</t>
  </si>
  <si>
    <t>Alexandre Guerreiro</t>
  </si>
  <si>
    <t>Artur Osório</t>
  </si>
  <si>
    <t>Catarina Colaço</t>
  </si>
  <si>
    <t>Fc Ferreiras/ Não federado</t>
  </si>
  <si>
    <t>Não federado</t>
  </si>
  <si>
    <t>ADAPTADO MASCULINO</t>
  </si>
  <si>
    <t>Adaptado</t>
  </si>
  <si>
    <t>REPSOL TRIATLO/ Outra região</t>
  </si>
  <si>
    <t xml:space="preserve">Beatriz Cojocaru </t>
  </si>
  <si>
    <t xml:space="preserve">Gustavo Ganhão </t>
  </si>
  <si>
    <t>Não são atribuídos pontos aos Individuais, não federados e outra região.</t>
  </si>
  <si>
    <t>Só não têm acesso aos pódios os atletas e equipas de outras regiões.</t>
  </si>
  <si>
    <t>Qualquer idade</t>
  </si>
  <si>
    <t>Jessica Ribeiro</t>
  </si>
  <si>
    <t>Tempos</t>
  </si>
  <si>
    <t>Tempo</t>
  </si>
  <si>
    <t>tempo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</si>
</sst>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color rgb="FF212121"/>
      <name val="Calibri"/>
      <family val="2"/>
      <scheme val="minor"/>
    </font>
    <font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16" fillId="0" borderId="0"/>
  </cellStyleXfs>
  <cellXfs count="67">
    <xf numFmtId="0" fontId="0" fillId="0" borderId="0" xfId="0"/>
    <xf numFmtId="0" fontId="0" fillId="0" borderId="1" xfId="0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45" fontId="9" fillId="0" borderId="0" xfId="0" applyNumberFormat="1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1" fontId="8" fillId="0" borderId="0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45" fontId="5" fillId="0" borderId="0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vertical="center"/>
    </xf>
    <xf numFmtId="0" fontId="5" fillId="3" borderId="0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 shrinkToFit="1"/>
    </xf>
    <xf numFmtId="1" fontId="13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shrinkToFit="1"/>
    </xf>
    <xf numFmtId="0" fontId="13" fillId="0" borderId="1" xfId="0" applyFont="1" applyFill="1" applyBorder="1" applyAlignment="1">
      <alignment vertical="center"/>
    </xf>
    <xf numFmtId="0" fontId="12" fillId="3" borderId="0" xfId="0" applyFont="1" applyFill="1" applyBorder="1" applyAlignment="1">
      <alignment vertical="center"/>
    </xf>
    <xf numFmtId="0" fontId="14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4" fillId="3" borderId="0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 shrinkToFit="1"/>
    </xf>
    <xf numFmtId="0" fontId="0" fillId="0" borderId="1" xfId="0" applyBorder="1"/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vertical="top" wrapText="1"/>
    </xf>
    <xf numFmtId="14" fontId="17" fillId="0" borderId="1" xfId="0" applyNumberFormat="1" applyFont="1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3" applyFont="1" applyBorder="1" applyAlignment="1">
      <alignment horizontal="left" vertical="center" wrapText="1"/>
    </xf>
    <xf numFmtId="0" fontId="16" fillId="0" borderId="1" xfId="3" applyBorder="1" applyAlignment="1">
      <alignment horizontal="left" vertical="center" wrapText="1"/>
    </xf>
    <xf numFmtId="0" fontId="18" fillId="0" borderId="1" xfId="0" applyFont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15" fillId="0" borderId="1" xfId="0" applyFont="1" applyBorder="1" applyAlignment="1">
      <alignment vertical="center"/>
    </xf>
    <xf numFmtId="0" fontId="0" fillId="3" borderId="1" xfId="0" applyFill="1" applyBorder="1" applyAlignment="1">
      <alignment horizontal="center" wrapText="1"/>
    </xf>
    <xf numFmtId="20" fontId="5" fillId="0" borderId="1" xfId="0" applyNumberFormat="1" applyFont="1" applyBorder="1" applyAlignment="1">
      <alignment vertical="center"/>
    </xf>
    <xf numFmtId="0" fontId="0" fillId="3" borderId="1" xfId="0" applyFill="1" applyBorder="1" applyAlignment="1">
      <alignment horizontal="center"/>
    </xf>
    <xf numFmtId="0" fontId="4" fillId="0" borderId="0" xfId="0" applyFont="1" applyFill="1" applyBorder="1" applyAlignment="1">
      <alignment horizontal="left" vertical="center" wrapText="1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2"/>
  <sheetViews>
    <sheetView view="pageBreakPreview" zoomScaleNormal="100" zoomScaleSheetLayoutView="100" workbookViewId="0">
      <pane ySplit="1" topLeftCell="A53" activePane="bottomLeft" state="frozen"/>
      <selection pane="bottomLeft" activeCell="K59" sqref="K59"/>
    </sheetView>
  </sheetViews>
  <sheetFormatPr defaultRowHeight="15" x14ac:dyDescent="0.25"/>
  <cols>
    <col min="1" max="1" width="7.140625" style="24" customWidth="1"/>
    <col min="2" max="2" width="9" style="24" customWidth="1"/>
    <col min="3" max="3" width="12" style="24" bestFit="1" customWidth="1"/>
    <col min="4" max="4" width="34.42578125" style="23" customWidth="1"/>
    <col min="5" max="5" width="14.85546875" style="24" bestFit="1" customWidth="1"/>
    <col min="6" max="6" width="8.140625" style="24" bestFit="1" customWidth="1"/>
    <col min="7" max="7" width="9.7109375" style="24" customWidth="1"/>
    <col min="8" max="8" width="47.5703125" style="25" bestFit="1" customWidth="1"/>
    <col min="9" max="9" width="3.7109375" style="23" customWidth="1"/>
    <col min="10" max="10" width="10.28515625" style="23" bestFit="1" customWidth="1"/>
    <col min="11" max="11" width="41.7109375" style="23" bestFit="1" customWidth="1"/>
    <col min="12" max="16384" width="9.140625" style="23"/>
  </cols>
  <sheetData>
    <row r="1" spans="1:11" ht="18" customHeight="1" x14ac:dyDescent="0.25">
      <c r="A1" s="26" t="s">
        <v>0</v>
      </c>
      <c r="B1" s="27" t="s">
        <v>1</v>
      </c>
      <c r="C1" s="27" t="s">
        <v>2</v>
      </c>
      <c r="D1" s="29" t="s">
        <v>3</v>
      </c>
      <c r="E1" s="27" t="s">
        <v>4</v>
      </c>
      <c r="F1" s="27" t="s">
        <v>5</v>
      </c>
      <c r="G1" s="27" t="s">
        <v>6</v>
      </c>
      <c r="H1" s="28" t="s">
        <v>7</v>
      </c>
    </row>
    <row r="2" spans="1:11" ht="15" customHeight="1" x14ac:dyDescent="0.25">
      <c r="A2" s="60">
        <v>5240</v>
      </c>
      <c r="B2" s="54"/>
      <c r="C2" s="54" t="s">
        <v>172</v>
      </c>
      <c r="D2" s="53" t="s">
        <v>143</v>
      </c>
      <c r="E2" s="49">
        <v>36220</v>
      </c>
      <c r="F2" s="54" t="s">
        <v>22</v>
      </c>
      <c r="G2" s="22"/>
      <c r="H2" s="56" t="s">
        <v>113</v>
      </c>
    </row>
    <row r="3" spans="1:11" ht="15" customHeight="1" x14ac:dyDescent="0.25">
      <c r="A3" s="60">
        <v>5241</v>
      </c>
      <c r="B3" s="54"/>
      <c r="C3" s="54" t="s">
        <v>172</v>
      </c>
      <c r="D3" s="53" t="s">
        <v>144</v>
      </c>
      <c r="E3" s="49">
        <v>32082</v>
      </c>
      <c r="F3" s="54" t="s">
        <v>22</v>
      </c>
      <c r="G3" s="22"/>
      <c r="H3" s="56" t="s">
        <v>113</v>
      </c>
      <c r="J3" s="42" t="s">
        <v>2</v>
      </c>
      <c r="K3" s="42" t="s">
        <v>28</v>
      </c>
    </row>
    <row r="4" spans="1:11" ht="15" customHeight="1" x14ac:dyDescent="0.25">
      <c r="A4" s="1">
        <v>192</v>
      </c>
      <c r="B4" s="1">
        <v>104352</v>
      </c>
      <c r="C4" s="1" t="s">
        <v>42</v>
      </c>
      <c r="D4" s="47" t="s">
        <v>126</v>
      </c>
      <c r="E4" s="48">
        <v>40581</v>
      </c>
      <c r="F4" s="1" t="s">
        <v>22</v>
      </c>
      <c r="G4" s="1" t="s">
        <v>41</v>
      </c>
      <c r="H4" s="47" t="s">
        <v>121</v>
      </c>
      <c r="J4" s="43" t="s">
        <v>29</v>
      </c>
      <c r="K4" s="59" t="s">
        <v>31</v>
      </c>
    </row>
    <row r="5" spans="1:11" ht="15" customHeight="1" x14ac:dyDescent="0.25">
      <c r="A5" s="1">
        <v>209</v>
      </c>
      <c r="B5" s="1">
        <v>104967</v>
      </c>
      <c r="C5" s="1" t="s">
        <v>42</v>
      </c>
      <c r="D5" s="47" t="s">
        <v>79</v>
      </c>
      <c r="E5" s="48">
        <v>40330</v>
      </c>
      <c r="F5" s="1" t="s">
        <v>22</v>
      </c>
      <c r="G5" s="1" t="s">
        <v>41</v>
      </c>
      <c r="H5" s="47" t="s">
        <v>121</v>
      </c>
      <c r="I5" s="46"/>
      <c r="J5" s="43" t="s">
        <v>32</v>
      </c>
      <c r="K5" s="59" t="s">
        <v>33</v>
      </c>
    </row>
    <row r="6" spans="1:11" ht="15" customHeight="1" x14ac:dyDescent="0.25">
      <c r="A6" s="1">
        <v>214</v>
      </c>
      <c r="B6" s="1">
        <v>104970</v>
      </c>
      <c r="C6" s="1" t="s">
        <v>42</v>
      </c>
      <c r="D6" s="47" t="s">
        <v>73</v>
      </c>
      <c r="E6" s="48">
        <v>40244</v>
      </c>
      <c r="F6" s="1" t="s">
        <v>22</v>
      </c>
      <c r="G6" s="1" t="s">
        <v>41</v>
      </c>
      <c r="H6" s="47" t="s">
        <v>121</v>
      </c>
      <c r="J6" s="43" t="s">
        <v>34</v>
      </c>
      <c r="K6" s="59" t="s">
        <v>35</v>
      </c>
    </row>
    <row r="7" spans="1:11" ht="15" customHeight="1" x14ac:dyDescent="0.25">
      <c r="A7" s="1">
        <v>771</v>
      </c>
      <c r="B7" s="1">
        <v>105219</v>
      </c>
      <c r="C7" s="1" t="s">
        <v>42</v>
      </c>
      <c r="D7" s="47" t="s">
        <v>48</v>
      </c>
      <c r="E7" s="48">
        <v>40362</v>
      </c>
      <c r="F7" s="1" t="s">
        <v>23</v>
      </c>
      <c r="G7" s="1" t="s">
        <v>41</v>
      </c>
      <c r="H7" s="47" t="s">
        <v>49</v>
      </c>
      <c r="J7" s="43" t="s">
        <v>30</v>
      </c>
      <c r="K7" s="59" t="s">
        <v>36</v>
      </c>
    </row>
    <row r="8" spans="1:11" ht="15" customHeight="1" x14ac:dyDescent="0.25">
      <c r="A8" s="1">
        <v>1076</v>
      </c>
      <c r="B8" s="1">
        <v>105844</v>
      </c>
      <c r="C8" s="1" t="s">
        <v>42</v>
      </c>
      <c r="D8" s="47" t="s">
        <v>61</v>
      </c>
      <c r="E8" s="48">
        <v>40426</v>
      </c>
      <c r="F8" s="1" t="s">
        <v>22</v>
      </c>
      <c r="G8" s="1" t="s">
        <v>41</v>
      </c>
      <c r="H8" s="47" t="s">
        <v>57</v>
      </c>
      <c r="J8" s="43" t="s">
        <v>37</v>
      </c>
      <c r="K8" s="59" t="s">
        <v>38</v>
      </c>
    </row>
    <row r="9" spans="1:11" ht="15" customHeight="1" x14ac:dyDescent="0.25">
      <c r="A9" s="1">
        <v>1137</v>
      </c>
      <c r="B9" s="1">
        <v>105970</v>
      </c>
      <c r="C9" s="1" t="s">
        <v>42</v>
      </c>
      <c r="D9" s="47" t="s">
        <v>62</v>
      </c>
      <c r="E9" s="48">
        <v>40670</v>
      </c>
      <c r="F9" s="1" t="s">
        <v>22</v>
      </c>
      <c r="G9" s="1" t="s">
        <v>41</v>
      </c>
      <c r="H9" s="47" t="s">
        <v>130</v>
      </c>
      <c r="J9" s="58" t="s">
        <v>172</v>
      </c>
      <c r="K9" s="58" t="s">
        <v>178</v>
      </c>
    </row>
    <row r="10" spans="1:11" ht="15" customHeight="1" x14ac:dyDescent="0.25">
      <c r="A10" s="1">
        <v>1148</v>
      </c>
      <c r="B10" s="1">
        <v>105982</v>
      </c>
      <c r="C10" s="1" t="s">
        <v>42</v>
      </c>
      <c r="D10" s="47" t="s">
        <v>89</v>
      </c>
      <c r="E10" s="48">
        <v>40444</v>
      </c>
      <c r="F10" s="1" t="s">
        <v>23</v>
      </c>
      <c r="G10" s="1" t="s">
        <v>41</v>
      </c>
      <c r="H10" s="47" t="s">
        <v>133</v>
      </c>
      <c r="J10" s="44"/>
      <c r="K10" s="63" t="s">
        <v>176</v>
      </c>
    </row>
    <row r="11" spans="1:11" ht="15" customHeight="1" x14ac:dyDescent="0.25">
      <c r="A11" s="1">
        <v>1151</v>
      </c>
      <c r="B11" s="1">
        <v>105985</v>
      </c>
      <c r="C11" s="1" t="s">
        <v>42</v>
      </c>
      <c r="D11" s="47" t="s">
        <v>90</v>
      </c>
      <c r="E11" s="48">
        <v>40456</v>
      </c>
      <c r="F11" s="1" t="s">
        <v>22</v>
      </c>
      <c r="G11" s="1" t="s">
        <v>41</v>
      </c>
      <c r="H11" s="47" t="s">
        <v>133</v>
      </c>
      <c r="J11" s="44"/>
      <c r="K11" s="63"/>
    </row>
    <row r="12" spans="1:11" ht="15" customHeight="1" x14ac:dyDescent="0.25">
      <c r="A12" s="1">
        <v>1152</v>
      </c>
      <c r="B12" s="1">
        <v>105987</v>
      </c>
      <c r="C12" s="1" t="s">
        <v>42</v>
      </c>
      <c r="D12" s="47" t="s">
        <v>88</v>
      </c>
      <c r="E12" s="48">
        <v>41095</v>
      </c>
      <c r="F12" s="1" t="s">
        <v>22</v>
      </c>
      <c r="G12" s="1" t="s">
        <v>41</v>
      </c>
      <c r="H12" s="47" t="s">
        <v>133</v>
      </c>
      <c r="J12" s="44"/>
      <c r="K12" s="63"/>
    </row>
    <row r="13" spans="1:11" ht="15" customHeight="1" x14ac:dyDescent="0.25">
      <c r="A13" s="1">
        <v>1156</v>
      </c>
      <c r="B13" s="1">
        <v>105991</v>
      </c>
      <c r="C13" s="1" t="s">
        <v>42</v>
      </c>
      <c r="D13" s="47" t="s">
        <v>103</v>
      </c>
      <c r="E13" s="48">
        <v>40259</v>
      </c>
      <c r="F13" s="1" t="s">
        <v>22</v>
      </c>
      <c r="G13" s="1" t="s">
        <v>41</v>
      </c>
      <c r="H13" s="47" t="s">
        <v>52</v>
      </c>
      <c r="J13" s="44"/>
      <c r="K13" s="45"/>
    </row>
    <row r="14" spans="1:11" ht="15" customHeight="1" x14ac:dyDescent="0.25">
      <c r="A14" s="1">
        <v>1173</v>
      </c>
      <c r="B14" s="1">
        <v>106022</v>
      </c>
      <c r="C14" s="1" t="s">
        <v>42</v>
      </c>
      <c r="D14" s="47" t="s">
        <v>135</v>
      </c>
      <c r="E14" s="48">
        <v>40234</v>
      </c>
      <c r="F14" s="1" t="s">
        <v>22</v>
      </c>
      <c r="G14" s="1" t="s">
        <v>41</v>
      </c>
      <c r="H14" s="47" t="s">
        <v>133</v>
      </c>
      <c r="J14" s="44"/>
      <c r="K14" s="63" t="s">
        <v>177</v>
      </c>
    </row>
    <row r="15" spans="1:11" ht="15" customHeight="1" x14ac:dyDescent="0.25">
      <c r="A15" s="1">
        <v>1330</v>
      </c>
      <c r="B15" s="1">
        <v>105412</v>
      </c>
      <c r="C15" s="1" t="s">
        <v>42</v>
      </c>
      <c r="D15" s="47" t="s">
        <v>132</v>
      </c>
      <c r="E15" s="48">
        <v>40484</v>
      </c>
      <c r="F15" s="1" t="s">
        <v>22</v>
      </c>
      <c r="G15" s="1" t="s">
        <v>41</v>
      </c>
      <c r="H15" s="47" t="s">
        <v>131</v>
      </c>
      <c r="J15" s="44"/>
      <c r="K15" s="63"/>
    </row>
    <row r="16" spans="1:11" ht="15" customHeight="1" x14ac:dyDescent="0.25">
      <c r="A16" s="60">
        <v>5204</v>
      </c>
      <c r="B16" s="54"/>
      <c r="C16" s="1" t="s">
        <v>42</v>
      </c>
      <c r="D16" s="53" t="s">
        <v>164</v>
      </c>
      <c r="E16" s="49">
        <v>40191</v>
      </c>
      <c r="F16" s="54" t="s">
        <v>22</v>
      </c>
      <c r="G16" s="22"/>
      <c r="H16" s="56" t="s">
        <v>99</v>
      </c>
      <c r="J16" s="44"/>
      <c r="K16" s="63"/>
    </row>
    <row r="17" spans="1:11" ht="15" customHeight="1" x14ac:dyDescent="0.25">
      <c r="A17" s="1">
        <v>1532</v>
      </c>
      <c r="B17" s="1">
        <v>104439</v>
      </c>
      <c r="C17" s="1" t="s">
        <v>24</v>
      </c>
      <c r="D17" s="47" t="s">
        <v>70</v>
      </c>
      <c r="E17" s="48">
        <v>37985</v>
      </c>
      <c r="F17" s="1" t="s">
        <v>22</v>
      </c>
      <c r="G17" s="1" t="s">
        <v>41</v>
      </c>
      <c r="H17" s="47" t="s">
        <v>173</v>
      </c>
      <c r="J17" s="44"/>
      <c r="K17" s="63" t="s">
        <v>43</v>
      </c>
    </row>
    <row r="18" spans="1:11" ht="15" customHeight="1" x14ac:dyDescent="0.25">
      <c r="A18" s="1">
        <v>1692</v>
      </c>
      <c r="B18" s="1">
        <v>105110</v>
      </c>
      <c r="C18" s="1" t="s">
        <v>24</v>
      </c>
      <c r="D18" s="47" t="s">
        <v>55</v>
      </c>
      <c r="E18" s="48">
        <v>37727</v>
      </c>
      <c r="F18" s="1" t="s">
        <v>22</v>
      </c>
      <c r="G18" s="1" t="s">
        <v>41</v>
      </c>
      <c r="H18" s="47" t="s">
        <v>52</v>
      </c>
      <c r="J18" s="44"/>
      <c r="K18" s="63"/>
    </row>
    <row r="19" spans="1:11" ht="15" customHeight="1" x14ac:dyDescent="0.25">
      <c r="A19" s="1">
        <v>1695</v>
      </c>
      <c r="B19" s="1">
        <v>105986</v>
      </c>
      <c r="C19" s="1" t="s">
        <v>24</v>
      </c>
      <c r="D19" s="47" t="s">
        <v>138</v>
      </c>
      <c r="E19" s="48">
        <v>37909</v>
      </c>
      <c r="F19" s="1" t="s">
        <v>23</v>
      </c>
      <c r="G19" s="1" t="s">
        <v>41</v>
      </c>
      <c r="H19" s="47" t="s">
        <v>133</v>
      </c>
      <c r="J19" s="44"/>
      <c r="K19" s="63"/>
    </row>
    <row r="20" spans="1:11" ht="15" customHeight="1" x14ac:dyDescent="0.25">
      <c r="A20" s="1">
        <v>1696</v>
      </c>
      <c r="B20" s="1">
        <v>105130</v>
      </c>
      <c r="C20" s="1" t="s">
        <v>24</v>
      </c>
      <c r="D20" s="47" t="s">
        <v>86</v>
      </c>
      <c r="E20" s="48">
        <v>37730</v>
      </c>
      <c r="F20" s="1" t="s">
        <v>23</v>
      </c>
      <c r="G20" s="1" t="s">
        <v>41</v>
      </c>
      <c r="H20" s="47" t="s">
        <v>133</v>
      </c>
      <c r="J20" s="44"/>
      <c r="K20" s="50"/>
    </row>
    <row r="21" spans="1:11" ht="15" customHeight="1" x14ac:dyDescent="0.25">
      <c r="A21" s="1">
        <v>1701</v>
      </c>
      <c r="B21" s="1">
        <v>105578</v>
      </c>
      <c r="C21" s="1" t="s">
        <v>24</v>
      </c>
      <c r="D21" s="47" t="s">
        <v>76</v>
      </c>
      <c r="E21" s="48">
        <v>37901</v>
      </c>
      <c r="F21" s="1" t="s">
        <v>22</v>
      </c>
      <c r="G21" s="1" t="s">
        <v>41</v>
      </c>
      <c r="H21" s="47" t="s">
        <v>121</v>
      </c>
      <c r="J21" s="44"/>
      <c r="K21" s="45"/>
    </row>
    <row r="22" spans="1:11" ht="15" customHeight="1" x14ac:dyDescent="0.25">
      <c r="A22" s="1">
        <v>1702</v>
      </c>
      <c r="B22" s="1">
        <v>104248</v>
      </c>
      <c r="C22" s="1" t="s">
        <v>24</v>
      </c>
      <c r="D22" s="47" t="s">
        <v>120</v>
      </c>
      <c r="E22" s="48">
        <v>37959</v>
      </c>
      <c r="F22" s="1" t="s">
        <v>23</v>
      </c>
      <c r="G22" s="1" t="s">
        <v>41</v>
      </c>
      <c r="H22" s="47" t="s">
        <v>121</v>
      </c>
      <c r="J22" s="44"/>
      <c r="K22" s="63" t="s">
        <v>44</v>
      </c>
    </row>
    <row r="23" spans="1:11" ht="15" customHeight="1" x14ac:dyDescent="0.25">
      <c r="A23" s="1">
        <v>1703</v>
      </c>
      <c r="B23" s="1">
        <v>105076</v>
      </c>
      <c r="C23" s="1" t="s">
        <v>24</v>
      </c>
      <c r="D23" s="47" t="s">
        <v>125</v>
      </c>
      <c r="E23" s="48">
        <v>37820</v>
      </c>
      <c r="F23" s="1" t="s">
        <v>22</v>
      </c>
      <c r="G23" s="1" t="s">
        <v>41</v>
      </c>
      <c r="H23" s="47" t="s">
        <v>121</v>
      </c>
      <c r="J23" s="44"/>
      <c r="K23" s="63"/>
    </row>
    <row r="24" spans="1:11" ht="15" customHeight="1" x14ac:dyDescent="0.25">
      <c r="A24" s="22">
        <v>1704</v>
      </c>
      <c r="B24" s="22">
        <v>105413</v>
      </c>
      <c r="C24" s="22" t="s">
        <v>24</v>
      </c>
      <c r="D24" s="57" t="s">
        <v>175</v>
      </c>
      <c r="E24" s="48">
        <v>37802</v>
      </c>
      <c r="F24" s="22" t="s">
        <v>22</v>
      </c>
      <c r="G24" s="22" t="s">
        <v>41</v>
      </c>
      <c r="H24" s="47" t="s">
        <v>131</v>
      </c>
      <c r="J24" s="44"/>
      <c r="K24" s="63"/>
    </row>
    <row r="25" spans="1:11" ht="15" customHeight="1" x14ac:dyDescent="0.25">
      <c r="A25" s="1">
        <v>1958</v>
      </c>
      <c r="B25" s="1">
        <v>105369</v>
      </c>
      <c r="C25" s="1" t="s">
        <v>24</v>
      </c>
      <c r="D25" s="47" t="s">
        <v>53</v>
      </c>
      <c r="E25" s="48">
        <v>37347</v>
      </c>
      <c r="F25" s="1" t="s">
        <v>22</v>
      </c>
      <c r="G25" s="1" t="s">
        <v>41</v>
      </c>
      <c r="H25" s="47" t="s">
        <v>52</v>
      </c>
      <c r="J25" s="44"/>
      <c r="K25" s="44"/>
    </row>
    <row r="26" spans="1:11" ht="15" customHeight="1" x14ac:dyDescent="0.25">
      <c r="A26" s="60">
        <v>5225</v>
      </c>
      <c r="B26" s="54"/>
      <c r="C26" s="1" t="s">
        <v>24</v>
      </c>
      <c r="D26" s="53" t="s">
        <v>140</v>
      </c>
      <c r="E26" s="49">
        <v>37816</v>
      </c>
      <c r="F26" s="54" t="s">
        <v>23</v>
      </c>
      <c r="G26" s="22"/>
      <c r="H26" s="47" t="s">
        <v>169</v>
      </c>
      <c r="J26" s="44"/>
      <c r="K26" s="44"/>
    </row>
    <row r="27" spans="1:11" ht="15" customHeight="1" x14ac:dyDescent="0.25">
      <c r="A27" s="60">
        <v>5226</v>
      </c>
      <c r="B27" s="54"/>
      <c r="C27" s="1" t="s">
        <v>24</v>
      </c>
      <c r="D27" s="51" t="s">
        <v>145</v>
      </c>
      <c r="E27" s="49">
        <v>37856</v>
      </c>
      <c r="F27" s="54" t="s">
        <v>23</v>
      </c>
      <c r="G27" s="22"/>
      <c r="H27" s="56" t="s">
        <v>114</v>
      </c>
      <c r="J27" s="44"/>
      <c r="K27" s="63" t="s">
        <v>45</v>
      </c>
    </row>
    <row r="28" spans="1:11" ht="15" customHeight="1" x14ac:dyDescent="0.25">
      <c r="A28" s="60">
        <v>5228</v>
      </c>
      <c r="B28" s="54"/>
      <c r="C28" s="1" t="s">
        <v>24</v>
      </c>
      <c r="D28" s="51" t="s">
        <v>146</v>
      </c>
      <c r="E28" s="49">
        <v>37845</v>
      </c>
      <c r="F28" s="54" t="s">
        <v>23</v>
      </c>
      <c r="G28" s="22"/>
      <c r="H28" s="56" t="s">
        <v>114</v>
      </c>
      <c r="K28" s="63"/>
    </row>
    <row r="29" spans="1:11" ht="15" customHeight="1" x14ac:dyDescent="0.25">
      <c r="A29" s="60">
        <v>5229</v>
      </c>
      <c r="B29" s="54"/>
      <c r="C29" s="1" t="s">
        <v>24</v>
      </c>
      <c r="D29" s="51" t="s">
        <v>153</v>
      </c>
      <c r="E29" s="49">
        <v>37425</v>
      </c>
      <c r="F29" s="54" t="s">
        <v>23</v>
      </c>
      <c r="G29" s="22"/>
      <c r="H29" s="56" t="s">
        <v>114</v>
      </c>
      <c r="K29" s="63"/>
    </row>
    <row r="30" spans="1:11" ht="15" customHeight="1" x14ac:dyDescent="0.25">
      <c r="A30" s="60">
        <v>5230</v>
      </c>
      <c r="B30" s="54"/>
      <c r="C30" s="1" t="s">
        <v>24</v>
      </c>
      <c r="D30" s="52" t="s">
        <v>147</v>
      </c>
      <c r="E30" s="49">
        <v>37835</v>
      </c>
      <c r="F30" s="54" t="s">
        <v>22</v>
      </c>
      <c r="G30" s="22"/>
      <c r="H30" s="56" t="s">
        <v>114</v>
      </c>
      <c r="K30" s="50"/>
    </row>
    <row r="31" spans="1:11" ht="15" customHeight="1" x14ac:dyDescent="0.25">
      <c r="A31" s="60">
        <v>5231</v>
      </c>
      <c r="B31" s="54"/>
      <c r="C31" s="1" t="s">
        <v>24</v>
      </c>
      <c r="D31" s="52" t="s">
        <v>148</v>
      </c>
      <c r="E31" s="49">
        <v>37834</v>
      </c>
      <c r="F31" s="54" t="s">
        <v>22</v>
      </c>
      <c r="G31" s="22"/>
      <c r="H31" s="56" t="s">
        <v>114</v>
      </c>
    </row>
    <row r="32" spans="1:11" ht="15" customHeight="1" x14ac:dyDescent="0.25">
      <c r="A32" s="60">
        <v>5233</v>
      </c>
      <c r="B32" s="54"/>
      <c r="C32" s="1" t="s">
        <v>24</v>
      </c>
      <c r="D32" s="52" t="s">
        <v>149</v>
      </c>
      <c r="E32" s="49">
        <v>37680</v>
      </c>
      <c r="F32" s="54" t="s">
        <v>22</v>
      </c>
      <c r="G32" s="22"/>
      <c r="H32" s="56" t="s">
        <v>114</v>
      </c>
    </row>
    <row r="33" spans="1:8" ht="15" customHeight="1" x14ac:dyDescent="0.25">
      <c r="A33" s="60">
        <v>5234</v>
      </c>
      <c r="B33" s="54"/>
      <c r="C33" s="1" t="s">
        <v>24</v>
      </c>
      <c r="D33" s="52" t="s">
        <v>150</v>
      </c>
      <c r="E33" s="49">
        <v>37470</v>
      </c>
      <c r="F33" s="54" t="s">
        <v>22</v>
      </c>
      <c r="G33" s="22"/>
      <c r="H33" s="56" t="s">
        <v>114</v>
      </c>
    </row>
    <row r="34" spans="1:8" ht="15" customHeight="1" x14ac:dyDescent="0.25">
      <c r="A34" s="60">
        <v>5235</v>
      </c>
      <c r="B34" s="54"/>
      <c r="C34" s="1" t="s">
        <v>24</v>
      </c>
      <c r="D34" s="52" t="s">
        <v>151</v>
      </c>
      <c r="E34" s="49">
        <v>37454</v>
      </c>
      <c r="F34" s="54" t="s">
        <v>22</v>
      </c>
      <c r="G34" s="22"/>
      <c r="H34" s="56" t="s">
        <v>114</v>
      </c>
    </row>
    <row r="35" spans="1:8" ht="15" customHeight="1" x14ac:dyDescent="0.25">
      <c r="A35" s="60">
        <v>5236</v>
      </c>
      <c r="B35" s="54"/>
      <c r="C35" s="1" t="s">
        <v>24</v>
      </c>
      <c r="D35" s="52" t="s">
        <v>152</v>
      </c>
      <c r="E35" s="49">
        <v>37426</v>
      </c>
      <c r="F35" s="54" t="s">
        <v>22</v>
      </c>
      <c r="G35" s="22"/>
      <c r="H35" s="56" t="s">
        <v>114</v>
      </c>
    </row>
    <row r="36" spans="1:8" ht="15" customHeight="1" x14ac:dyDescent="0.25">
      <c r="A36" s="60">
        <v>5237</v>
      </c>
      <c r="B36" s="54"/>
      <c r="C36" s="1" t="s">
        <v>24</v>
      </c>
      <c r="D36" s="52" t="s">
        <v>154</v>
      </c>
      <c r="E36" s="49">
        <v>37425</v>
      </c>
      <c r="F36" s="54" t="s">
        <v>22</v>
      </c>
      <c r="G36" s="22"/>
      <c r="H36" s="56" t="s">
        <v>114</v>
      </c>
    </row>
    <row r="37" spans="1:8" ht="15" customHeight="1" x14ac:dyDescent="0.25">
      <c r="A37" s="60">
        <v>5238</v>
      </c>
      <c r="B37" s="54"/>
      <c r="C37" s="1" t="s">
        <v>24</v>
      </c>
      <c r="D37" s="52" t="s">
        <v>155</v>
      </c>
      <c r="E37" s="49">
        <v>37386</v>
      </c>
      <c r="F37" s="54" t="s">
        <v>22</v>
      </c>
      <c r="G37" s="22"/>
      <c r="H37" s="56" t="s">
        <v>114</v>
      </c>
    </row>
    <row r="38" spans="1:8" ht="15" customHeight="1" x14ac:dyDescent="0.25">
      <c r="A38" s="60">
        <v>5239</v>
      </c>
      <c r="B38" s="54"/>
      <c r="C38" s="1" t="s">
        <v>24</v>
      </c>
      <c r="D38" s="52" t="s">
        <v>156</v>
      </c>
      <c r="E38" s="49">
        <v>37267</v>
      </c>
      <c r="F38" s="54" t="s">
        <v>22</v>
      </c>
      <c r="G38" s="22"/>
      <c r="H38" s="56" t="s">
        <v>114</v>
      </c>
    </row>
    <row r="39" spans="1:8" ht="15" customHeight="1" x14ac:dyDescent="0.25">
      <c r="A39" s="1">
        <v>72</v>
      </c>
      <c r="B39" s="1">
        <v>105002</v>
      </c>
      <c r="C39" s="1" t="s">
        <v>20</v>
      </c>
      <c r="D39" s="47" t="s">
        <v>58</v>
      </c>
      <c r="E39" s="48">
        <v>39914</v>
      </c>
      <c r="F39" s="1" t="s">
        <v>23</v>
      </c>
      <c r="G39" s="1" t="s">
        <v>41</v>
      </c>
      <c r="H39" s="47" t="s">
        <v>57</v>
      </c>
    </row>
    <row r="40" spans="1:8" ht="15" customHeight="1" x14ac:dyDescent="0.25">
      <c r="A40" s="62">
        <v>5242</v>
      </c>
      <c r="B40" s="1">
        <v>103871</v>
      </c>
      <c r="C40" s="1" t="s">
        <v>20</v>
      </c>
      <c r="D40" s="47" t="s">
        <v>69</v>
      </c>
      <c r="E40" s="48">
        <v>39515</v>
      </c>
      <c r="F40" s="1" t="s">
        <v>22</v>
      </c>
      <c r="G40" s="1" t="s">
        <v>41</v>
      </c>
      <c r="H40" s="47" t="s">
        <v>173</v>
      </c>
    </row>
    <row r="41" spans="1:8" ht="15" customHeight="1" x14ac:dyDescent="0.25">
      <c r="A41" s="1">
        <v>203</v>
      </c>
      <c r="B41" s="1">
        <v>104963</v>
      </c>
      <c r="C41" s="1" t="s">
        <v>20</v>
      </c>
      <c r="D41" s="47" t="s">
        <v>77</v>
      </c>
      <c r="E41" s="48">
        <v>39625</v>
      </c>
      <c r="F41" s="1" t="s">
        <v>22</v>
      </c>
      <c r="G41" s="1" t="s">
        <v>41</v>
      </c>
      <c r="H41" s="47" t="s">
        <v>121</v>
      </c>
    </row>
    <row r="42" spans="1:8" ht="15" customHeight="1" x14ac:dyDescent="0.25">
      <c r="A42" s="1">
        <v>218</v>
      </c>
      <c r="B42" s="1">
        <v>104971</v>
      </c>
      <c r="C42" s="1" t="s">
        <v>20</v>
      </c>
      <c r="D42" s="47" t="s">
        <v>75</v>
      </c>
      <c r="E42" s="48">
        <v>39786</v>
      </c>
      <c r="F42" s="1" t="s">
        <v>22</v>
      </c>
      <c r="G42" s="1" t="s">
        <v>41</v>
      </c>
      <c r="H42" s="47" t="s">
        <v>121</v>
      </c>
    </row>
    <row r="43" spans="1:8" ht="15" customHeight="1" x14ac:dyDescent="0.25">
      <c r="A43" s="1">
        <v>481</v>
      </c>
      <c r="B43" s="1">
        <v>104350</v>
      </c>
      <c r="C43" s="1" t="s">
        <v>20</v>
      </c>
      <c r="D43" s="47" t="s">
        <v>74</v>
      </c>
      <c r="E43" s="48">
        <v>39810</v>
      </c>
      <c r="F43" s="1" t="s">
        <v>22</v>
      </c>
      <c r="G43" s="1" t="s">
        <v>41</v>
      </c>
      <c r="H43" s="47" t="s">
        <v>121</v>
      </c>
    </row>
    <row r="44" spans="1:8" ht="15" customHeight="1" x14ac:dyDescent="0.25">
      <c r="A44" s="1">
        <v>487</v>
      </c>
      <c r="B44" s="1">
        <v>105075</v>
      </c>
      <c r="C44" s="1" t="s">
        <v>20</v>
      </c>
      <c r="D44" s="47" t="s">
        <v>124</v>
      </c>
      <c r="E44" s="48">
        <v>39735</v>
      </c>
      <c r="F44" s="1" t="s">
        <v>22</v>
      </c>
      <c r="G44" s="1" t="s">
        <v>41</v>
      </c>
      <c r="H44" s="47" t="s">
        <v>121</v>
      </c>
    </row>
    <row r="45" spans="1:8" ht="15" customHeight="1" x14ac:dyDescent="0.25">
      <c r="A45" s="1">
        <v>557</v>
      </c>
      <c r="B45" s="1">
        <v>105114</v>
      </c>
      <c r="C45" s="1" t="s">
        <v>20</v>
      </c>
      <c r="D45" s="47" t="s">
        <v>134</v>
      </c>
      <c r="E45" s="48">
        <v>39546</v>
      </c>
      <c r="F45" s="1" t="s">
        <v>22</v>
      </c>
      <c r="G45" s="1" t="s">
        <v>41</v>
      </c>
      <c r="H45" s="47" t="s">
        <v>133</v>
      </c>
    </row>
    <row r="46" spans="1:8" ht="15" customHeight="1" x14ac:dyDescent="0.25">
      <c r="A46" s="1">
        <v>571</v>
      </c>
      <c r="B46" s="1">
        <v>105116</v>
      </c>
      <c r="C46" s="1" t="s">
        <v>20</v>
      </c>
      <c r="D46" s="47" t="s">
        <v>136</v>
      </c>
      <c r="E46" s="48">
        <v>39664</v>
      </c>
      <c r="F46" s="1" t="s">
        <v>23</v>
      </c>
      <c r="G46" s="1" t="s">
        <v>41</v>
      </c>
      <c r="H46" s="47" t="s">
        <v>133</v>
      </c>
    </row>
    <row r="47" spans="1:8" ht="15" customHeight="1" x14ac:dyDescent="0.25">
      <c r="A47" s="1">
        <v>616</v>
      </c>
      <c r="B47" s="1">
        <v>105125</v>
      </c>
      <c r="C47" s="1" t="s">
        <v>20</v>
      </c>
      <c r="D47" s="47" t="s">
        <v>139</v>
      </c>
      <c r="E47" s="48">
        <v>39488</v>
      </c>
      <c r="F47" s="1" t="s">
        <v>22</v>
      </c>
      <c r="G47" s="1" t="s">
        <v>41</v>
      </c>
      <c r="H47" s="47" t="s">
        <v>133</v>
      </c>
    </row>
    <row r="48" spans="1:8" ht="15" customHeight="1" x14ac:dyDescent="0.25">
      <c r="A48" s="1">
        <v>938</v>
      </c>
      <c r="B48" s="1">
        <v>105283</v>
      </c>
      <c r="C48" s="1" t="s">
        <v>20</v>
      </c>
      <c r="D48" s="47" t="s">
        <v>112</v>
      </c>
      <c r="E48" s="48">
        <v>40117</v>
      </c>
      <c r="F48" s="1" t="s">
        <v>23</v>
      </c>
      <c r="G48" s="1" t="s">
        <v>41</v>
      </c>
      <c r="H48" s="47" t="s">
        <v>131</v>
      </c>
    </row>
    <row r="49" spans="1:8" ht="15" customHeight="1" x14ac:dyDescent="0.25">
      <c r="A49" s="1">
        <v>944</v>
      </c>
      <c r="B49" s="1">
        <v>105284</v>
      </c>
      <c r="C49" s="1" t="s">
        <v>20</v>
      </c>
      <c r="D49" s="47" t="s">
        <v>111</v>
      </c>
      <c r="E49" s="48">
        <v>40110</v>
      </c>
      <c r="F49" s="1" t="s">
        <v>22</v>
      </c>
      <c r="G49" s="1" t="s">
        <v>41</v>
      </c>
      <c r="H49" s="47" t="s">
        <v>131</v>
      </c>
    </row>
    <row r="50" spans="1:8" ht="15" customHeight="1" x14ac:dyDescent="0.25">
      <c r="A50" s="1">
        <v>1023</v>
      </c>
      <c r="B50" s="1">
        <v>105634</v>
      </c>
      <c r="C50" s="1" t="s">
        <v>20</v>
      </c>
      <c r="D50" s="47" t="s">
        <v>50</v>
      </c>
      <c r="E50" s="48">
        <v>39632</v>
      </c>
      <c r="F50" s="1" t="s">
        <v>22</v>
      </c>
      <c r="G50" s="1" t="s">
        <v>41</v>
      </c>
      <c r="H50" s="47" t="s">
        <v>49</v>
      </c>
    </row>
    <row r="51" spans="1:8" ht="15" customHeight="1" x14ac:dyDescent="0.25">
      <c r="A51" s="1">
        <v>1134</v>
      </c>
      <c r="B51" s="1">
        <v>105967</v>
      </c>
      <c r="C51" s="1" t="s">
        <v>20</v>
      </c>
      <c r="D51" s="47" t="s">
        <v>63</v>
      </c>
      <c r="E51" s="48">
        <v>39967</v>
      </c>
      <c r="F51" s="1" t="s">
        <v>22</v>
      </c>
      <c r="G51" s="1" t="s">
        <v>41</v>
      </c>
      <c r="H51" s="47" t="s">
        <v>130</v>
      </c>
    </row>
    <row r="52" spans="1:8" ht="15" customHeight="1" x14ac:dyDescent="0.25">
      <c r="A52" s="1">
        <v>1145</v>
      </c>
      <c r="B52" s="1">
        <v>105979</v>
      </c>
      <c r="C52" s="1" t="s">
        <v>20</v>
      </c>
      <c r="D52" s="47" t="s">
        <v>91</v>
      </c>
      <c r="E52" s="48">
        <v>39903</v>
      </c>
      <c r="F52" s="1" t="s">
        <v>23</v>
      </c>
      <c r="G52" s="1" t="s">
        <v>41</v>
      </c>
      <c r="H52" s="47" t="s">
        <v>133</v>
      </c>
    </row>
    <row r="53" spans="1:8" ht="15" customHeight="1" x14ac:dyDescent="0.25">
      <c r="A53" s="1">
        <v>1150</v>
      </c>
      <c r="B53" s="1">
        <v>105984</v>
      </c>
      <c r="C53" s="1" t="s">
        <v>20</v>
      </c>
      <c r="D53" s="47" t="s">
        <v>81</v>
      </c>
      <c r="E53" s="48">
        <v>39865</v>
      </c>
      <c r="F53" s="1" t="s">
        <v>22</v>
      </c>
      <c r="G53" s="1" t="s">
        <v>41</v>
      </c>
      <c r="H53" s="47" t="s">
        <v>133</v>
      </c>
    </row>
    <row r="54" spans="1:8" ht="15" customHeight="1" x14ac:dyDescent="0.25">
      <c r="A54" s="1">
        <v>1157</v>
      </c>
      <c r="B54" s="1">
        <v>105992</v>
      </c>
      <c r="C54" s="1" t="s">
        <v>20</v>
      </c>
      <c r="D54" s="47" t="s">
        <v>102</v>
      </c>
      <c r="E54" s="48">
        <v>39786</v>
      </c>
      <c r="F54" s="1" t="s">
        <v>22</v>
      </c>
      <c r="G54" s="1" t="s">
        <v>41</v>
      </c>
      <c r="H54" s="47" t="s">
        <v>52</v>
      </c>
    </row>
    <row r="55" spans="1:8" ht="15" customHeight="1" x14ac:dyDescent="0.25">
      <c r="A55" s="1">
        <v>1161</v>
      </c>
      <c r="B55" s="1">
        <v>105997</v>
      </c>
      <c r="C55" s="1" t="s">
        <v>20</v>
      </c>
      <c r="D55" s="47" t="s">
        <v>110</v>
      </c>
      <c r="E55" s="48">
        <v>39800</v>
      </c>
      <c r="F55" s="1" t="s">
        <v>22</v>
      </c>
      <c r="G55" s="1" t="s">
        <v>41</v>
      </c>
      <c r="H55" s="47" t="s">
        <v>131</v>
      </c>
    </row>
    <row r="56" spans="1:8" ht="15" customHeight="1" x14ac:dyDescent="0.25">
      <c r="A56" s="54">
        <v>1176</v>
      </c>
      <c r="B56" s="54">
        <v>106027</v>
      </c>
      <c r="C56" s="1" t="s">
        <v>20</v>
      </c>
      <c r="D56" s="53" t="s">
        <v>98</v>
      </c>
      <c r="E56" s="49">
        <v>39782</v>
      </c>
      <c r="F56" s="54" t="s">
        <v>22</v>
      </c>
      <c r="G56" s="22"/>
      <c r="H56" s="56" t="s">
        <v>99</v>
      </c>
    </row>
    <row r="57" spans="1:8" ht="15" customHeight="1" x14ac:dyDescent="0.25">
      <c r="A57" s="1">
        <v>1305</v>
      </c>
      <c r="B57" s="1">
        <v>105336</v>
      </c>
      <c r="C57" s="1" t="s">
        <v>20</v>
      </c>
      <c r="D57" s="47" t="s">
        <v>96</v>
      </c>
      <c r="E57" s="48">
        <v>39512</v>
      </c>
      <c r="F57" s="1" t="s">
        <v>23</v>
      </c>
      <c r="G57" s="1" t="s">
        <v>41</v>
      </c>
      <c r="H57" s="47" t="s">
        <v>95</v>
      </c>
    </row>
    <row r="58" spans="1:8" ht="15" customHeight="1" x14ac:dyDescent="0.25">
      <c r="A58" s="1">
        <v>1306</v>
      </c>
      <c r="B58" s="1">
        <v>105337</v>
      </c>
      <c r="C58" s="1" t="s">
        <v>20</v>
      </c>
      <c r="D58" s="47" t="s">
        <v>97</v>
      </c>
      <c r="E58" s="48">
        <v>40146</v>
      </c>
      <c r="F58" s="1" t="s">
        <v>23</v>
      </c>
      <c r="G58" s="1" t="s">
        <v>41</v>
      </c>
      <c r="H58" s="47" t="s">
        <v>95</v>
      </c>
    </row>
    <row r="59" spans="1:8" ht="15" customHeight="1" x14ac:dyDescent="0.25">
      <c r="A59" s="1">
        <v>1361</v>
      </c>
      <c r="B59" s="1">
        <v>105469</v>
      </c>
      <c r="C59" s="1" t="s">
        <v>20</v>
      </c>
      <c r="D59" s="47" t="s">
        <v>71</v>
      </c>
      <c r="E59" s="48">
        <v>39721</v>
      </c>
      <c r="F59" s="1" t="s">
        <v>23</v>
      </c>
      <c r="G59" s="1" t="s">
        <v>41</v>
      </c>
      <c r="H59" s="47" t="s">
        <v>173</v>
      </c>
    </row>
    <row r="60" spans="1:8" ht="15" customHeight="1" x14ac:dyDescent="0.25">
      <c r="A60" s="1">
        <v>1366</v>
      </c>
      <c r="B60" s="1">
        <v>105474</v>
      </c>
      <c r="C60" s="1" t="s">
        <v>20</v>
      </c>
      <c r="D60" s="47" t="s">
        <v>128</v>
      </c>
      <c r="E60" s="48">
        <v>39473</v>
      </c>
      <c r="F60" s="1" t="s">
        <v>23</v>
      </c>
      <c r="G60" s="1" t="s">
        <v>41</v>
      </c>
      <c r="H60" s="47" t="s">
        <v>121</v>
      </c>
    </row>
    <row r="61" spans="1:8" ht="15" customHeight="1" x14ac:dyDescent="0.25">
      <c r="A61" s="60">
        <v>5207</v>
      </c>
      <c r="B61" s="54"/>
      <c r="C61" s="1" t="s">
        <v>20</v>
      </c>
      <c r="D61" s="53" t="s">
        <v>141</v>
      </c>
      <c r="E61" s="49">
        <v>39988</v>
      </c>
      <c r="F61" s="54" t="s">
        <v>22</v>
      </c>
      <c r="G61" s="22"/>
      <c r="H61" s="55" t="s">
        <v>170</v>
      </c>
    </row>
    <row r="62" spans="1:8" ht="15" customHeight="1" x14ac:dyDescent="0.25">
      <c r="A62" s="60">
        <v>5208</v>
      </c>
      <c r="B62" s="54"/>
      <c r="C62" s="1" t="s">
        <v>20</v>
      </c>
      <c r="D62" s="53" t="s">
        <v>165</v>
      </c>
      <c r="E62" s="49">
        <v>39973</v>
      </c>
      <c r="F62" s="54" t="s">
        <v>23</v>
      </c>
      <c r="G62" s="22"/>
      <c r="H62" s="56" t="s">
        <v>99</v>
      </c>
    </row>
    <row r="63" spans="1:8" ht="15" customHeight="1" x14ac:dyDescent="0.25">
      <c r="A63" s="1">
        <v>70</v>
      </c>
      <c r="B63" s="1">
        <v>105000</v>
      </c>
      <c r="C63" s="1" t="s">
        <v>39</v>
      </c>
      <c r="D63" s="47" t="s">
        <v>59</v>
      </c>
      <c r="E63" s="48">
        <v>39010</v>
      </c>
      <c r="F63" s="1" t="s">
        <v>22</v>
      </c>
      <c r="G63" s="1" t="s">
        <v>41</v>
      </c>
      <c r="H63" s="47" t="s">
        <v>57</v>
      </c>
    </row>
    <row r="64" spans="1:8" ht="15" customHeight="1" x14ac:dyDescent="0.25">
      <c r="A64" s="1">
        <v>232</v>
      </c>
      <c r="B64" s="1">
        <v>104836</v>
      </c>
      <c r="C64" s="1" t="s">
        <v>39</v>
      </c>
      <c r="D64" s="47" t="s">
        <v>54</v>
      </c>
      <c r="E64" s="48">
        <v>39208</v>
      </c>
      <c r="F64" s="1" t="s">
        <v>22</v>
      </c>
      <c r="G64" s="1" t="s">
        <v>41</v>
      </c>
      <c r="H64" s="47" t="s">
        <v>52</v>
      </c>
    </row>
    <row r="65" spans="1:8" ht="15" customHeight="1" x14ac:dyDescent="0.25">
      <c r="A65" s="1">
        <v>254</v>
      </c>
      <c r="B65" s="1">
        <v>104838</v>
      </c>
      <c r="C65" s="1" t="s">
        <v>39</v>
      </c>
      <c r="D65" s="47" t="s">
        <v>51</v>
      </c>
      <c r="E65" s="48">
        <v>39337</v>
      </c>
      <c r="F65" s="1" t="s">
        <v>22</v>
      </c>
      <c r="G65" s="1" t="s">
        <v>41</v>
      </c>
      <c r="H65" s="47" t="s">
        <v>52</v>
      </c>
    </row>
    <row r="66" spans="1:8" ht="15" customHeight="1" x14ac:dyDescent="0.25">
      <c r="A66" s="1">
        <v>314</v>
      </c>
      <c r="B66" s="1">
        <v>104244</v>
      </c>
      <c r="C66" s="1" t="s">
        <v>39</v>
      </c>
      <c r="D66" s="47" t="s">
        <v>78</v>
      </c>
      <c r="E66" s="48">
        <v>38959</v>
      </c>
      <c r="F66" s="1" t="s">
        <v>23</v>
      </c>
      <c r="G66" s="1" t="s">
        <v>41</v>
      </c>
      <c r="H66" s="47" t="s">
        <v>121</v>
      </c>
    </row>
    <row r="67" spans="1:8" ht="15" customHeight="1" x14ac:dyDescent="0.25">
      <c r="A67" s="62">
        <v>5243</v>
      </c>
      <c r="B67" s="1">
        <v>104348</v>
      </c>
      <c r="C67" s="1" t="s">
        <v>39</v>
      </c>
      <c r="D67" s="47" t="s">
        <v>123</v>
      </c>
      <c r="E67" s="48">
        <v>39121</v>
      </c>
      <c r="F67" s="1" t="s">
        <v>22</v>
      </c>
      <c r="G67" s="1" t="s">
        <v>41</v>
      </c>
      <c r="H67" s="47" t="s">
        <v>121</v>
      </c>
    </row>
    <row r="68" spans="1:8" ht="15" customHeight="1" x14ac:dyDescent="0.25">
      <c r="A68" s="1">
        <v>535</v>
      </c>
      <c r="B68" s="1">
        <v>105108</v>
      </c>
      <c r="C68" s="1" t="s">
        <v>39</v>
      </c>
      <c r="D68" s="47" t="s">
        <v>68</v>
      </c>
      <c r="E68" s="48">
        <v>38852</v>
      </c>
      <c r="F68" s="1" t="s">
        <v>22</v>
      </c>
      <c r="G68" s="1" t="s">
        <v>41</v>
      </c>
      <c r="H68" s="47" t="s">
        <v>173</v>
      </c>
    </row>
    <row r="69" spans="1:8" ht="15" customHeight="1" x14ac:dyDescent="0.25">
      <c r="A69" s="1">
        <v>553</v>
      </c>
      <c r="B69" s="1">
        <v>105113</v>
      </c>
      <c r="C69" s="1" t="s">
        <v>39</v>
      </c>
      <c r="D69" s="47" t="s">
        <v>83</v>
      </c>
      <c r="E69" s="48">
        <v>39294</v>
      </c>
      <c r="F69" s="1" t="s">
        <v>22</v>
      </c>
      <c r="G69" s="1" t="s">
        <v>41</v>
      </c>
      <c r="H69" s="47" t="s">
        <v>133</v>
      </c>
    </row>
    <row r="70" spans="1:8" ht="15" customHeight="1" x14ac:dyDescent="0.25">
      <c r="A70" s="1">
        <v>583</v>
      </c>
      <c r="B70" s="1">
        <v>105118</v>
      </c>
      <c r="C70" s="1" t="s">
        <v>39</v>
      </c>
      <c r="D70" s="47" t="s">
        <v>82</v>
      </c>
      <c r="E70" s="48">
        <v>39437</v>
      </c>
      <c r="F70" s="1" t="s">
        <v>23</v>
      </c>
      <c r="G70" s="1" t="s">
        <v>41</v>
      </c>
      <c r="H70" s="47" t="s">
        <v>133</v>
      </c>
    </row>
    <row r="71" spans="1:8" ht="15" customHeight="1" x14ac:dyDescent="0.25">
      <c r="A71" s="1">
        <v>629</v>
      </c>
      <c r="B71" s="1">
        <v>105128</v>
      </c>
      <c r="C71" s="1" t="s">
        <v>39</v>
      </c>
      <c r="D71" s="47" t="s">
        <v>85</v>
      </c>
      <c r="E71" s="48">
        <v>39218</v>
      </c>
      <c r="F71" s="1" t="s">
        <v>23</v>
      </c>
      <c r="G71" s="1" t="s">
        <v>41</v>
      </c>
      <c r="H71" s="47" t="s">
        <v>133</v>
      </c>
    </row>
    <row r="72" spans="1:8" ht="15" customHeight="1" x14ac:dyDescent="0.25">
      <c r="A72" s="1">
        <v>631</v>
      </c>
      <c r="B72" s="1">
        <v>104498</v>
      </c>
      <c r="C72" s="1" t="s">
        <v>39</v>
      </c>
      <c r="D72" s="47" t="s">
        <v>127</v>
      </c>
      <c r="E72" s="48">
        <v>38989</v>
      </c>
      <c r="F72" s="1" t="s">
        <v>23</v>
      </c>
      <c r="G72" s="1" t="s">
        <v>41</v>
      </c>
      <c r="H72" s="47" t="s">
        <v>121</v>
      </c>
    </row>
    <row r="73" spans="1:8" ht="15" customHeight="1" x14ac:dyDescent="0.25">
      <c r="A73" s="1">
        <v>866</v>
      </c>
      <c r="B73" s="1">
        <v>104642</v>
      </c>
      <c r="C73" s="1" t="s">
        <v>39</v>
      </c>
      <c r="D73" s="47" t="s">
        <v>129</v>
      </c>
      <c r="E73" s="48">
        <v>38987</v>
      </c>
      <c r="F73" s="1" t="s">
        <v>22</v>
      </c>
      <c r="G73" s="1" t="s">
        <v>41</v>
      </c>
      <c r="H73" s="47" t="s">
        <v>130</v>
      </c>
    </row>
    <row r="74" spans="1:8" ht="15" customHeight="1" x14ac:dyDescent="0.25">
      <c r="A74" s="1">
        <v>1012</v>
      </c>
      <c r="B74" s="1">
        <v>105555</v>
      </c>
      <c r="C74" s="1" t="s">
        <v>39</v>
      </c>
      <c r="D74" s="47" t="s">
        <v>65</v>
      </c>
      <c r="E74" s="48">
        <v>39224</v>
      </c>
      <c r="F74" s="1" t="s">
        <v>23</v>
      </c>
      <c r="G74" s="1" t="s">
        <v>41</v>
      </c>
      <c r="H74" s="47" t="s">
        <v>173</v>
      </c>
    </row>
    <row r="75" spans="1:8" ht="15" customHeight="1" x14ac:dyDescent="0.25">
      <c r="A75" s="1">
        <v>1136</v>
      </c>
      <c r="B75" s="1">
        <v>105969</v>
      </c>
      <c r="C75" s="1" t="s">
        <v>39</v>
      </c>
      <c r="D75" s="47" t="s">
        <v>64</v>
      </c>
      <c r="E75" s="48">
        <v>39262</v>
      </c>
      <c r="F75" s="1" t="s">
        <v>22</v>
      </c>
      <c r="G75" s="1" t="s">
        <v>41</v>
      </c>
      <c r="H75" s="47" t="s">
        <v>130</v>
      </c>
    </row>
    <row r="76" spans="1:8" ht="15" customHeight="1" x14ac:dyDescent="0.25">
      <c r="A76" s="1">
        <v>1162</v>
      </c>
      <c r="B76" s="1">
        <v>105998</v>
      </c>
      <c r="C76" s="1" t="s">
        <v>39</v>
      </c>
      <c r="D76" s="47" t="s">
        <v>108</v>
      </c>
      <c r="E76" s="48">
        <v>39273</v>
      </c>
      <c r="F76" s="1" t="s">
        <v>22</v>
      </c>
      <c r="G76" s="1" t="s">
        <v>41</v>
      </c>
      <c r="H76" s="47" t="s">
        <v>131</v>
      </c>
    </row>
    <row r="77" spans="1:8" ht="15" customHeight="1" x14ac:dyDescent="0.25">
      <c r="A77" s="1">
        <v>1175</v>
      </c>
      <c r="B77" s="1">
        <v>106024</v>
      </c>
      <c r="C77" s="1" t="s">
        <v>39</v>
      </c>
      <c r="D77" s="47" t="s">
        <v>137</v>
      </c>
      <c r="E77" s="48">
        <v>39148</v>
      </c>
      <c r="F77" s="1" t="s">
        <v>22</v>
      </c>
      <c r="G77" s="1" t="s">
        <v>40</v>
      </c>
      <c r="H77" s="47" t="s">
        <v>169</v>
      </c>
    </row>
    <row r="78" spans="1:8" ht="15" customHeight="1" x14ac:dyDescent="0.25">
      <c r="A78" s="22">
        <v>1180</v>
      </c>
      <c r="B78" s="22"/>
      <c r="C78" s="1" t="s">
        <v>39</v>
      </c>
      <c r="D78" s="57" t="s">
        <v>109</v>
      </c>
      <c r="E78" s="48">
        <v>39303</v>
      </c>
      <c r="F78" s="22" t="s">
        <v>23</v>
      </c>
      <c r="G78" s="22"/>
      <c r="H78" s="56" t="s">
        <v>114</v>
      </c>
    </row>
    <row r="79" spans="1:8" ht="15" customHeight="1" x14ac:dyDescent="0.25">
      <c r="A79" s="22">
        <v>1182</v>
      </c>
      <c r="B79" s="22"/>
      <c r="C79" s="1" t="s">
        <v>39</v>
      </c>
      <c r="D79" s="57" t="s">
        <v>107</v>
      </c>
      <c r="E79" s="48">
        <v>39224</v>
      </c>
      <c r="F79" s="22" t="s">
        <v>23</v>
      </c>
      <c r="G79" s="22"/>
      <c r="H79" s="56" t="s">
        <v>114</v>
      </c>
    </row>
    <row r="80" spans="1:8" ht="15" customHeight="1" x14ac:dyDescent="0.25">
      <c r="A80" s="1">
        <v>1328</v>
      </c>
      <c r="B80" s="1">
        <v>105410</v>
      </c>
      <c r="C80" s="1" t="s">
        <v>39</v>
      </c>
      <c r="D80" s="47" t="s">
        <v>72</v>
      </c>
      <c r="E80" s="48">
        <v>38868</v>
      </c>
      <c r="F80" s="1" t="s">
        <v>23</v>
      </c>
      <c r="G80" s="1" t="s">
        <v>41</v>
      </c>
      <c r="H80" s="47" t="s">
        <v>121</v>
      </c>
    </row>
    <row r="81" spans="1:8" ht="15" customHeight="1" x14ac:dyDescent="0.25">
      <c r="A81" s="1">
        <v>1332</v>
      </c>
      <c r="B81" s="1">
        <v>105414</v>
      </c>
      <c r="C81" s="1" t="s">
        <v>39</v>
      </c>
      <c r="D81" s="47" t="s">
        <v>115</v>
      </c>
      <c r="E81" s="48">
        <v>39114</v>
      </c>
      <c r="F81" s="1" t="s">
        <v>23</v>
      </c>
      <c r="G81" s="1" t="s">
        <v>41</v>
      </c>
      <c r="H81" s="47" t="s">
        <v>131</v>
      </c>
    </row>
    <row r="82" spans="1:8" ht="15" customHeight="1" x14ac:dyDescent="0.25">
      <c r="A82" s="54">
        <v>1354</v>
      </c>
      <c r="B82" s="54">
        <v>105450</v>
      </c>
      <c r="C82" s="1" t="s">
        <v>39</v>
      </c>
      <c r="D82" s="53" t="s">
        <v>166</v>
      </c>
      <c r="E82" s="49">
        <v>39135</v>
      </c>
      <c r="F82" s="54" t="s">
        <v>22</v>
      </c>
      <c r="G82" s="22"/>
      <c r="H82" s="56" t="s">
        <v>99</v>
      </c>
    </row>
    <row r="83" spans="1:8" ht="15" customHeight="1" x14ac:dyDescent="0.25">
      <c r="A83" s="60">
        <v>5211</v>
      </c>
      <c r="B83" s="54"/>
      <c r="C83" s="1" t="s">
        <v>39</v>
      </c>
      <c r="D83" s="53" t="s">
        <v>142</v>
      </c>
      <c r="E83" s="49">
        <v>39029</v>
      </c>
      <c r="F83" s="54" t="s">
        <v>23</v>
      </c>
      <c r="G83" s="22"/>
      <c r="H83" s="55" t="s">
        <v>170</v>
      </c>
    </row>
    <row r="84" spans="1:8" s="30" customFormat="1" ht="15" customHeight="1" x14ac:dyDescent="0.25">
      <c r="A84" s="1">
        <v>319</v>
      </c>
      <c r="B84" s="1">
        <v>104246</v>
      </c>
      <c r="C84" s="1" t="s">
        <v>21</v>
      </c>
      <c r="D84" s="47" t="s">
        <v>122</v>
      </c>
      <c r="E84" s="48">
        <v>38678</v>
      </c>
      <c r="F84" s="1" t="s">
        <v>23</v>
      </c>
      <c r="G84" s="1" t="s">
        <v>41</v>
      </c>
      <c r="H84" s="47" t="s">
        <v>121</v>
      </c>
    </row>
    <row r="85" spans="1:8" ht="15" customHeight="1" x14ac:dyDescent="0.25">
      <c r="A85" s="1">
        <v>540</v>
      </c>
      <c r="B85" s="1">
        <v>105111</v>
      </c>
      <c r="C85" s="1" t="s">
        <v>21</v>
      </c>
      <c r="D85" s="47" t="s">
        <v>56</v>
      </c>
      <c r="E85" s="48">
        <v>38659</v>
      </c>
      <c r="F85" s="1" t="s">
        <v>23</v>
      </c>
      <c r="G85" s="1" t="s">
        <v>41</v>
      </c>
      <c r="H85" s="47" t="s">
        <v>52</v>
      </c>
    </row>
    <row r="86" spans="1:8" ht="15" customHeight="1" x14ac:dyDescent="0.25">
      <c r="A86" s="1">
        <v>574</v>
      </c>
      <c r="B86" s="1">
        <v>105117</v>
      </c>
      <c r="C86" s="1" t="s">
        <v>21</v>
      </c>
      <c r="D86" s="47" t="s">
        <v>84</v>
      </c>
      <c r="E86" s="48">
        <v>38093</v>
      </c>
      <c r="F86" s="1" t="s">
        <v>22</v>
      </c>
      <c r="G86" s="1" t="s">
        <v>41</v>
      </c>
      <c r="H86" s="47" t="s">
        <v>133</v>
      </c>
    </row>
    <row r="87" spans="1:8" ht="15" customHeight="1" x14ac:dyDescent="0.25">
      <c r="A87" s="1">
        <v>851</v>
      </c>
      <c r="B87" s="1">
        <v>102043</v>
      </c>
      <c r="C87" s="1" t="s">
        <v>21</v>
      </c>
      <c r="D87" s="47" t="s">
        <v>66</v>
      </c>
      <c r="E87" s="48">
        <v>38202</v>
      </c>
      <c r="F87" s="1" t="s">
        <v>22</v>
      </c>
      <c r="G87" s="1" t="s">
        <v>41</v>
      </c>
      <c r="H87" s="47" t="s">
        <v>173</v>
      </c>
    </row>
    <row r="88" spans="1:8" ht="15" customHeight="1" x14ac:dyDescent="0.25">
      <c r="A88" s="1">
        <v>950</v>
      </c>
      <c r="B88" s="1">
        <v>105290</v>
      </c>
      <c r="C88" s="1" t="s">
        <v>21</v>
      </c>
      <c r="D88" s="47" t="s">
        <v>106</v>
      </c>
      <c r="E88" s="48">
        <v>38523</v>
      </c>
      <c r="F88" s="1" t="s">
        <v>23</v>
      </c>
      <c r="G88" s="1" t="s">
        <v>41</v>
      </c>
      <c r="H88" s="47" t="s">
        <v>131</v>
      </c>
    </row>
    <row r="89" spans="1:8" ht="15" customHeight="1" x14ac:dyDescent="0.25">
      <c r="A89" s="1">
        <v>1022</v>
      </c>
      <c r="B89" s="1">
        <v>105574</v>
      </c>
      <c r="C89" s="1" t="s">
        <v>21</v>
      </c>
      <c r="D89" s="47" t="s">
        <v>60</v>
      </c>
      <c r="E89" s="48">
        <v>38392</v>
      </c>
      <c r="F89" s="1" t="s">
        <v>22</v>
      </c>
      <c r="G89" s="1" t="s">
        <v>41</v>
      </c>
      <c r="H89" s="47" t="s">
        <v>57</v>
      </c>
    </row>
    <row r="90" spans="1:8" ht="15" customHeight="1" x14ac:dyDescent="0.25">
      <c r="A90" s="1">
        <v>1144</v>
      </c>
      <c r="B90" s="1">
        <v>105978</v>
      </c>
      <c r="C90" s="1" t="s">
        <v>21</v>
      </c>
      <c r="D90" s="47" t="s">
        <v>92</v>
      </c>
      <c r="E90" s="48">
        <v>38716</v>
      </c>
      <c r="F90" s="1" t="s">
        <v>22</v>
      </c>
      <c r="G90" s="1" t="s">
        <v>41</v>
      </c>
      <c r="H90" s="47" t="s">
        <v>133</v>
      </c>
    </row>
    <row r="91" spans="1:8" ht="15" customHeight="1" x14ac:dyDescent="0.25">
      <c r="A91" s="1">
        <v>1146</v>
      </c>
      <c r="B91" s="1">
        <v>105980</v>
      </c>
      <c r="C91" s="1" t="s">
        <v>21</v>
      </c>
      <c r="D91" s="47" t="s">
        <v>93</v>
      </c>
      <c r="E91" s="48">
        <v>38507</v>
      </c>
      <c r="F91" s="1" t="s">
        <v>22</v>
      </c>
      <c r="G91" s="1" t="s">
        <v>41</v>
      </c>
      <c r="H91" s="47" t="s">
        <v>133</v>
      </c>
    </row>
    <row r="92" spans="1:8" ht="15" customHeight="1" x14ac:dyDescent="0.25">
      <c r="A92" s="1">
        <v>1147</v>
      </c>
      <c r="B92" s="1">
        <v>105981</v>
      </c>
      <c r="C92" s="1" t="s">
        <v>21</v>
      </c>
      <c r="D92" s="47" t="s">
        <v>87</v>
      </c>
      <c r="E92" s="48">
        <v>38525</v>
      </c>
      <c r="F92" s="1" t="s">
        <v>22</v>
      </c>
      <c r="G92" s="1" t="s">
        <v>41</v>
      </c>
      <c r="H92" s="47" t="s">
        <v>133</v>
      </c>
    </row>
    <row r="93" spans="1:8" ht="15" customHeight="1" x14ac:dyDescent="0.25">
      <c r="A93" s="1">
        <v>1153</v>
      </c>
      <c r="B93" s="1">
        <v>105988</v>
      </c>
      <c r="C93" s="1" t="s">
        <v>21</v>
      </c>
      <c r="D93" s="47" t="s">
        <v>94</v>
      </c>
      <c r="E93" s="48">
        <v>38662</v>
      </c>
      <c r="F93" s="1" t="s">
        <v>23</v>
      </c>
      <c r="G93" s="1" t="s">
        <v>41</v>
      </c>
      <c r="H93" s="47" t="s">
        <v>133</v>
      </c>
    </row>
    <row r="94" spans="1:8" ht="15" customHeight="1" x14ac:dyDescent="0.25">
      <c r="A94" s="1">
        <v>1155</v>
      </c>
      <c r="B94" s="1">
        <v>105990</v>
      </c>
      <c r="C94" s="1" t="s">
        <v>21</v>
      </c>
      <c r="D94" s="47" t="s">
        <v>101</v>
      </c>
      <c r="E94" s="48">
        <v>38320</v>
      </c>
      <c r="F94" s="1" t="s">
        <v>22</v>
      </c>
      <c r="G94" s="1" t="s">
        <v>41</v>
      </c>
      <c r="H94" s="47" t="s">
        <v>52</v>
      </c>
    </row>
    <row r="95" spans="1:8" ht="15" customHeight="1" x14ac:dyDescent="0.25">
      <c r="A95" s="1">
        <v>1158</v>
      </c>
      <c r="B95" s="1">
        <v>105993</v>
      </c>
      <c r="C95" s="1" t="s">
        <v>21</v>
      </c>
      <c r="D95" s="47" t="s">
        <v>119</v>
      </c>
      <c r="E95" s="48">
        <v>38385</v>
      </c>
      <c r="F95" s="1" t="s">
        <v>22</v>
      </c>
      <c r="G95" s="1" t="s">
        <v>41</v>
      </c>
      <c r="H95" s="47" t="s">
        <v>52</v>
      </c>
    </row>
    <row r="96" spans="1:8" ht="15" customHeight="1" x14ac:dyDescent="0.25">
      <c r="A96" s="1">
        <v>1163</v>
      </c>
      <c r="B96" s="1">
        <v>105999</v>
      </c>
      <c r="C96" s="1" t="s">
        <v>21</v>
      </c>
      <c r="D96" s="47" t="s">
        <v>105</v>
      </c>
      <c r="E96" s="48">
        <v>38106</v>
      </c>
      <c r="F96" s="1" t="s">
        <v>22</v>
      </c>
      <c r="G96" s="1" t="s">
        <v>41</v>
      </c>
      <c r="H96" s="47" t="s">
        <v>131</v>
      </c>
    </row>
    <row r="97" spans="1:8" ht="15" customHeight="1" x14ac:dyDescent="0.25">
      <c r="A97" s="1">
        <v>1164</v>
      </c>
      <c r="B97" s="1">
        <v>106000</v>
      </c>
      <c r="C97" s="1" t="s">
        <v>21</v>
      </c>
      <c r="D97" s="47" t="s">
        <v>104</v>
      </c>
      <c r="E97" s="48">
        <v>38022</v>
      </c>
      <c r="F97" s="1" t="s">
        <v>22</v>
      </c>
      <c r="G97" s="1" t="s">
        <v>41</v>
      </c>
      <c r="H97" s="47" t="s">
        <v>131</v>
      </c>
    </row>
    <row r="98" spans="1:8" ht="15" customHeight="1" x14ac:dyDescent="0.25">
      <c r="A98" s="1">
        <v>1174</v>
      </c>
      <c r="B98" s="1">
        <v>106023</v>
      </c>
      <c r="C98" s="1" t="s">
        <v>21</v>
      </c>
      <c r="D98" s="47" t="s">
        <v>100</v>
      </c>
      <c r="E98" s="48">
        <v>38286</v>
      </c>
      <c r="F98" s="1" t="s">
        <v>22</v>
      </c>
      <c r="G98" s="1" t="s">
        <v>41</v>
      </c>
      <c r="H98" s="47" t="s">
        <v>133</v>
      </c>
    </row>
    <row r="99" spans="1:8" ht="15" customHeight="1" x14ac:dyDescent="0.25">
      <c r="A99" s="22">
        <v>1181</v>
      </c>
      <c r="B99" s="22"/>
      <c r="C99" s="1" t="s">
        <v>21</v>
      </c>
      <c r="D99" s="57" t="s">
        <v>174</v>
      </c>
      <c r="E99" s="48">
        <v>38258</v>
      </c>
      <c r="F99" s="22" t="s">
        <v>23</v>
      </c>
      <c r="G99" s="22"/>
      <c r="H99" s="56" t="s">
        <v>114</v>
      </c>
    </row>
    <row r="100" spans="1:8" ht="15" customHeight="1" x14ac:dyDescent="0.25">
      <c r="A100" s="1">
        <v>1329</v>
      </c>
      <c r="B100" s="1">
        <v>105411</v>
      </c>
      <c r="C100" s="1" t="s">
        <v>21</v>
      </c>
      <c r="D100" s="47" t="s">
        <v>80</v>
      </c>
      <c r="E100" s="48">
        <v>38431</v>
      </c>
      <c r="F100" s="1" t="s">
        <v>22</v>
      </c>
      <c r="G100" s="1" t="s">
        <v>41</v>
      </c>
      <c r="H100" s="47" t="s">
        <v>121</v>
      </c>
    </row>
    <row r="101" spans="1:8" x14ac:dyDescent="0.25">
      <c r="A101" s="1">
        <v>1337</v>
      </c>
      <c r="B101" s="1">
        <v>105409</v>
      </c>
      <c r="C101" s="1" t="s">
        <v>21</v>
      </c>
      <c r="D101" s="47" t="s">
        <v>67</v>
      </c>
      <c r="E101" s="48">
        <v>38422</v>
      </c>
      <c r="F101" s="1" t="s">
        <v>22</v>
      </c>
      <c r="G101" s="1" t="s">
        <v>41</v>
      </c>
      <c r="H101" s="47" t="s">
        <v>173</v>
      </c>
    </row>
    <row r="102" spans="1:8" x14ac:dyDescent="0.25">
      <c r="A102" s="54">
        <v>1351</v>
      </c>
      <c r="B102" s="54">
        <v>105447</v>
      </c>
      <c r="C102" s="1" t="s">
        <v>21</v>
      </c>
      <c r="D102" s="53" t="s">
        <v>179</v>
      </c>
      <c r="E102" s="49">
        <v>38109</v>
      </c>
      <c r="F102" s="54" t="s">
        <v>23</v>
      </c>
      <c r="G102" s="1" t="s">
        <v>41</v>
      </c>
      <c r="H102" s="55" t="s">
        <v>95</v>
      </c>
    </row>
    <row r="103" spans="1:8" x14ac:dyDescent="0.25">
      <c r="A103" s="54">
        <v>1360</v>
      </c>
      <c r="B103" s="54">
        <v>105445</v>
      </c>
      <c r="C103" s="1" t="s">
        <v>21</v>
      </c>
      <c r="D103" s="53" t="s">
        <v>167</v>
      </c>
      <c r="E103" s="49">
        <v>38542</v>
      </c>
      <c r="F103" s="54" t="s">
        <v>22</v>
      </c>
      <c r="G103" s="22"/>
      <c r="H103" s="56" t="s">
        <v>99</v>
      </c>
    </row>
    <row r="104" spans="1:8" x14ac:dyDescent="0.25">
      <c r="A104" s="60">
        <v>5214</v>
      </c>
      <c r="B104" s="54"/>
      <c r="C104" s="1" t="s">
        <v>21</v>
      </c>
      <c r="D104" s="51" t="s">
        <v>116</v>
      </c>
      <c r="E104" s="49">
        <v>38711</v>
      </c>
      <c r="F104" s="54" t="s">
        <v>23</v>
      </c>
      <c r="G104" s="22"/>
      <c r="H104" s="56" t="s">
        <v>114</v>
      </c>
    </row>
    <row r="105" spans="1:8" x14ac:dyDescent="0.25">
      <c r="A105" s="60">
        <v>5215</v>
      </c>
      <c r="B105" s="54"/>
      <c r="C105" s="1" t="s">
        <v>21</v>
      </c>
      <c r="D105" s="51" t="s">
        <v>157</v>
      </c>
      <c r="E105" s="49">
        <v>38639</v>
      </c>
      <c r="F105" s="54" t="s">
        <v>23</v>
      </c>
      <c r="G105" s="22"/>
      <c r="H105" s="56" t="s">
        <v>114</v>
      </c>
    </row>
    <row r="106" spans="1:8" x14ac:dyDescent="0.25">
      <c r="A106" s="60">
        <v>5216</v>
      </c>
      <c r="B106" s="54"/>
      <c r="C106" s="1" t="s">
        <v>21</v>
      </c>
      <c r="D106" s="51" t="s">
        <v>158</v>
      </c>
      <c r="E106" s="49">
        <v>38619</v>
      </c>
      <c r="F106" s="54" t="s">
        <v>23</v>
      </c>
      <c r="G106" s="22"/>
      <c r="H106" s="56" t="s">
        <v>114</v>
      </c>
    </row>
    <row r="107" spans="1:8" x14ac:dyDescent="0.25">
      <c r="A107" s="60">
        <v>5217</v>
      </c>
      <c r="B107" s="54"/>
      <c r="C107" s="1" t="s">
        <v>21</v>
      </c>
      <c r="D107" s="51" t="s">
        <v>159</v>
      </c>
      <c r="E107" s="49">
        <v>38325</v>
      </c>
      <c r="F107" s="54" t="s">
        <v>23</v>
      </c>
      <c r="G107" s="22"/>
      <c r="H107" s="56" t="s">
        <v>114</v>
      </c>
    </row>
    <row r="108" spans="1:8" x14ac:dyDescent="0.25">
      <c r="A108" s="60">
        <v>5218</v>
      </c>
      <c r="B108" s="54"/>
      <c r="C108" s="1" t="s">
        <v>21</v>
      </c>
      <c r="D108" s="51" t="s">
        <v>161</v>
      </c>
      <c r="E108" s="49">
        <v>38235</v>
      </c>
      <c r="F108" s="54" t="s">
        <v>23</v>
      </c>
      <c r="G108" s="22"/>
      <c r="H108" s="56" t="s">
        <v>114</v>
      </c>
    </row>
    <row r="109" spans="1:8" x14ac:dyDescent="0.25">
      <c r="A109" s="60">
        <v>5219</v>
      </c>
      <c r="B109" s="54"/>
      <c r="C109" s="1" t="s">
        <v>21</v>
      </c>
      <c r="D109" s="51" t="s">
        <v>163</v>
      </c>
      <c r="E109" s="49">
        <v>38137</v>
      </c>
      <c r="F109" s="54" t="s">
        <v>23</v>
      </c>
      <c r="G109" s="22"/>
      <c r="H109" s="56" t="s">
        <v>114</v>
      </c>
    </row>
    <row r="110" spans="1:8" x14ac:dyDescent="0.25">
      <c r="A110" s="60">
        <v>5222</v>
      </c>
      <c r="B110" s="54"/>
      <c r="C110" s="1" t="s">
        <v>21</v>
      </c>
      <c r="D110" s="52" t="s">
        <v>160</v>
      </c>
      <c r="E110" s="49">
        <v>38299</v>
      </c>
      <c r="F110" s="54" t="s">
        <v>22</v>
      </c>
      <c r="G110" s="22"/>
      <c r="H110" s="56" t="s">
        <v>114</v>
      </c>
    </row>
    <row r="111" spans="1:8" x14ac:dyDescent="0.25">
      <c r="A111" s="60">
        <v>5223</v>
      </c>
      <c r="B111" s="54"/>
      <c r="C111" s="1" t="s">
        <v>21</v>
      </c>
      <c r="D111" s="52" t="s">
        <v>162</v>
      </c>
      <c r="E111" s="49">
        <v>38204</v>
      </c>
      <c r="F111" s="54" t="s">
        <v>22</v>
      </c>
      <c r="G111" s="22"/>
      <c r="H111" s="56" t="s">
        <v>114</v>
      </c>
    </row>
    <row r="112" spans="1:8" x14ac:dyDescent="0.25">
      <c r="A112" s="60">
        <v>5224</v>
      </c>
      <c r="B112" s="54"/>
      <c r="C112" s="1" t="s">
        <v>21</v>
      </c>
      <c r="D112" s="53" t="s">
        <v>168</v>
      </c>
      <c r="E112" s="49">
        <v>38373</v>
      </c>
      <c r="F112" s="54" t="s">
        <v>23</v>
      </c>
      <c r="G112" s="22"/>
      <c r="H112" s="56" t="s">
        <v>99</v>
      </c>
    </row>
  </sheetData>
  <autoFilter ref="A1:H100">
    <sortState ref="A2:H112">
      <sortCondition ref="C1:C100"/>
    </sortState>
  </autoFilter>
  <sortState ref="A2:I111">
    <sortCondition ref="H2:H111"/>
    <sortCondition ref="C2:C111"/>
    <sortCondition ref="F2:F111"/>
  </sortState>
  <mergeCells count="5">
    <mergeCell ref="K27:K29"/>
    <mergeCell ref="K14:K16"/>
    <mergeCell ref="K10:K12"/>
    <mergeCell ref="K17:K19"/>
    <mergeCell ref="K22:K24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63" firstPageNumber="0" orientation="portrait" r:id="rId1"/>
  <rowBreaks count="1" manualBreakCount="1">
    <brk id="52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E104"/>
  <sheetViews>
    <sheetView tabSelected="1" view="pageBreakPreview" zoomScaleNormal="100" zoomScaleSheetLayoutView="100" workbookViewId="0">
      <pane ySplit="2" topLeftCell="A90" activePane="bottomLeft" state="frozen"/>
      <selection pane="bottomLeft" activeCell="I109" sqref="I109"/>
    </sheetView>
  </sheetViews>
  <sheetFormatPr defaultRowHeight="15.75" x14ac:dyDescent="0.25"/>
  <cols>
    <col min="1" max="1" width="5.28515625" style="10"/>
    <col min="2" max="2" width="7.7109375" style="38"/>
    <col min="3" max="3" width="7.7109375" style="10"/>
    <col min="4" max="4" width="8.42578125" style="10" bestFit="1" customWidth="1"/>
    <col min="5" max="5" width="30.85546875" style="10" bestFit="1" customWidth="1"/>
    <col min="6" max="6" width="8.140625" style="10" bestFit="1" customWidth="1"/>
    <col min="7" max="7" width="29.42578125" style="10" bestFit="1" customWidth="1"/>
    <col min="8" max="8" width="8.5703125" style="10" bestFit="1" customWidth="1"/>
    <col min="9" max="9" width="7.85546875" style="5" bestFit="1" customWidth="1"/>
    <col min="10" max="1019" width="9" style="10"/>
    <col min="1020" max="16384" width="9.140625" style="19"/>
  </cols>
  <sheetData>
    <row r="1" spans="1:9" ht="18" customHeight="1" x14ac:dyDescent="0.25">
      <c r="A1" s="17" t="s">
        <v>117</v>
      </c>
      <c r="B1" s="41"/>
      <c r="C1" s="18"/>
      <c r="D1" s="18"/>
      <c r="E1" s="17"/>
      <c r="F1" s="17"/>
      <c r="G1" s="17"/>
      <c r="H1" s="17"/>
      <c r="I1" s="6"/>
    </row>
    <row r="2" spans="1:9" ht="18" customHeight="1" x14ac:dyDescent="0.25">
      <c r="A2" s="17" t="s">
        <v>118</v>
      </c>
      <c r="B2" s="41"/>
      <c r="C2" s="18"/>
      <c r="D2" s="18"/>
      <c r="E2" s="17"/>
      <c r="F2" s="17"/>
      <c r="G2" s="17"/>
      <c r="H2" s="17"/>
      <c r="I2" s="7"/>
    </row>
    <row r="3" spans="1:9" ht="18" customHeight="1" x14ac:dyDescent="0.25">
      <c r="A3" s="6"/>
      <c r="B3" s="35"/>
      <c r="C3" s="6"/>
      <c r="D3" s="6"/>
      <c r="E3" s="6"/>
      <c r="F3" s="11"/>
      <c r="I3" s="6"/>
    </row>
    <row r="4" spans="1:9" ht="18" customHeight="1" x14ac:dyDescent="0.25">
      <c r="A4" s="40" t="s">
        <v>8</v>
      </c>
      <c r="B4" s="40"/>
      <c r="C4" s="40"/>
      <c r="D4" s="40"/>
      <c r="E4" s="40"/>
      <c r="F4" s="40"/>
      <c r="G4" s="40"/>
      <c r="H4" s="40"/>
      <c r="I4" s="40"/>
    </row>
    <row r="5" spans="1:9" ht="18" customHeight="1" x14ac:dyDescent="0.25">
      <c r="A5" s="8" t="s">
        <v>9</v>
      </c>
      <c r="B5" s="36" t="s">
        <v>10</v>
      </c>
      <c r="C5" s="8" t="s">
        <v>1</v>
      </c>
      <c r="D5" s="8" t="s">
        <v>2</v>
      </c>
      <c r="E5" s="8" t="s">
        <v>3</v>
      </c>
      <c r="F5" s="8" t="s">
        <v>5</v>
      </c>
      <c r="G5" s="8" t="s">
        <v>7</v>
      </c>
      <c r="H5" s="8" t="s">
        <v>180</v>
      </c>
      <c r="I5" s="8" t="s">
        <v>11</v>
      </c>
    </row>
    <row r="6" spans="1:9" ht="18" customHeight="1" x14ac:dyDescent="0.25">
      <c r="A6" s="3">
        <v>1</v>
      </c>
      <c r="B6" s="2">
        <v>192</v>
      </c>
      <c r="C6" s="3">
        <f>IFERROR((VLOOKUP(B6,INSCRITOS!A:B,2,0)),"")</f>
        <v>104352</v>
      </c>
      <c r="D6" s="3" t="str">
        <f>IFERROR((VLOOKUP(B6,INSCRITOS!A:C,3,0)),"")</f>
        <v>BEN</v>
      </c>
      <c r="E6" s="9" t="str">
        <f>IFERROR((VLOOKUP(B6,INSCRITOS!A:D,4,0)),"")</f>
        <v>João Francisco Mestre</v>
      </c>
      <c r="F6" s="3" t="str">
        <f>IFERROR((VLOOKUP(B6,INSCRITOS!A:F,6,0)),"")</f>
        <v>M</v>
      </c>
      <c r="G6" s="9" t="str">
        <f>IFERROR((VLOOKUP(B6,INSCRITOS!A:H,8,0)),"")</f>
        <v>Lusitano / Frusoal</v>
      </c>
      <c r="H6" s="61">
        <v>0.1673611111111111</v>
      </c>
      <c r="I6" s="4">
        <v>100</v>
      </c>
    </row>
    <row r="7" spans="1:9" ht="18" customHeight="1" x14ac:dyDescent="0.25">
      <c r="A7" s="3">
        <v>2</v>
      </c>
      <c r="B7" s="2">
        <v>209</v>
      </c>
      <c r="C7" s="3">
        <f>IFERROR((VLOOKUP(B7,INSCRITOS!A:B,2,0)),"")</f>
        <v>104967</v>
      </c>
      <c r="D7" s="3" t="str">
        <f>IFERROR((VLOOKUP(B7,INSCRITOS!A:C,3,0)),"")</f>
        <v>BEN</v>
      </c>
      <c r="E7" s="9" t="str">
        <f>IFERROR((VLOOKUP(B7,INSCRITOS!A:D,4,0)),"")</f>
        <v>Simão Viegas</v>
      </c>
      <c r="F7" s="3" t="str">
        <f>IFERROR((VLOOKUP(B7,INSCRITOS!A:F,6,0)),"")</f>
        <v>M</v>
      </c>
      <c r="G7" s="9" t="str">
        <f>IFERROR((VLOOKUP(B7,INSCRITOS!A:H,8,0)),"")</f>
        <v>Lusitano / Frusoal</v>
      </c>
      <c r="H7" s="61">
        <v>0.18819444444444444</v>
      </c>
      <c r="I7" s="4">
        <v>99</v>
      </c>
    </row>
    <row r="8" spans="1:9" ht="18" customHeight="1" x14ac:dyDescent="0.25">
      <c r="A8" s="3">
        <v>3</v>
      </c>
      <c r="B8" s="2">
        <v>1137</v>
      </c>
      <c r="C8" s="3">
        <f>IFERROR((VLOOKUP(B8,INSCRITOS!A:B,2,0)),"")</f>
        <v>105970</v>
      </c>
      <c r="D8" s="3" t="str">
        <f>IFERROR((VLOOKUP(B8,INSCRITOS!A:C,3,0)),"")</f>
        <v>BEN</v>
      </c>
      <c r="E8" s="9" t="str">
        <f>IFERROR((VLOOKUP(B8,INSCRITOS!A:D,4,0)),"")</f>
        <v>Henrique Barros</v>
      </c>
      <c r="F8" s="3" t="str">
        <f>IFERROR((VLOOKUP(B8,INSCRITOS!A:F,6,0)),"")</f>
        <v>M</v>
      </c>
      <c r="G8" s="9" t="str">
        <f>IFERROR((VLOOKUP(B8,INSCRITOS!A:H,8,0)),"")</f>
        <v>CCD / INTERMARCHÉ LAGOS</v>
      </c>
      <c r="H8" s="61">
        <v>0.19722222222222222</v>
      </c>
      <c r="I8" s="4">
        <v>98</v>
      </c>
    </row>
    <row r="9" spans="1:9" ht="18" customHeight="1" x14ac:dyDescent="0.25">
      <c r="A9" s="3">
        <v>4</v>
      </c>
      <c r="B9" s="2">
        <v>5204</v>
      </c>
      <c r="C9" s="3">
        <f>IFERROR((VLOOKUP(B9,INSCRITOS!A:B,2,0)),"")</f>
        <v>0</v>
      </c>
      <c r="D9" s="3" t="str">
        <f>IFERROR((VLOOKUP(B9,INSCRITOS!A:C,3,0)),"")</f>
        <v>BEN</v>
      </c>
      <c r="E9" s="9" t="str">
        <f>IFERROR((VLOOKUP(B9,INSCRITOS!A:D,4,0)),"")</f>
        <v>João Pedro Marques</v>
      </c>
      <c r="F9" s="3" t="str">
        <f>IFERROR((VLOOKUP(B9,INSCRITOS!A:F,6,0)),"")</f>
        <v>M</v>
      </c>
      <c r="G9" s="9" t="str">
        <f>IFERROR((VLOOKUP(B9,INSCRITOS!A:H,8,0)),"")</f>
        <v>Triatlo de Faro/ Não federado</v>
      </c>
      <c r="H9" s="61">
        <v>0.20277777777777781</v>
      </c>
      <c r="I9" s="4"/>
    </row>
    <row r="10" spans="1:9" ht="18" customHeight="1" x14ac:dyDescent="0.25">
      <c r="A10" s="3">
        <v>5</v>
      </c>
      <c r="B10" s="2">
        <v>1156</v>
      </c>
      <c r="C10" s="3">
        <f>IFERROR((VLOOKUP(B10,INSCRITOS!A:B,2,0)),"")</f>
        <v>105991</v>
      </c>
      <c r="D10" s="3" t="str">
        <f>IFERROR((VLOOKUP(B10,INSCRITOS!A:C,3,0)),"")</f>
        <v>BEN</v>
      </c>
      <c r="E10" s="9" t="str">
        <f>IFERROR((VLOOKUP(B10,INSCRITOS!A:D,4,0)),"")</f>
        <v>Afonso Almeida</v>
      </c>
      <c r="F10" s="3" t="str">
        <f>IFERROR((VLOOKUP(B10,INSCRITOS!A:F,6,0)),"")</f>
        <v>M</v>
      </c>
      <c r="G10" s="9" t="str">
        <f>IFERROR((VLOOKUP(B10,INSCRITOS!A:H,8,0)),"")</f>
        <v>O2 Triatlo - S´look</v>
      </c>
      <c r="H10" s="61">
        <v>0.2076388888888889</v>
      </c>
      <c r="I10" s="4">
        <v>97</v>
      </c>
    </row>
    <row r="11" spans="1:9" ht="18" customHeight="1" x14ac:dyDescent="0.25">
      <c r="A11" s="3">
        <v>6</v>
      </c>
      <c r="B11" s="2">
        <v>1151</v>
      </c>
      <c r="C11" s="3">
        <f>IFERROR((VLOOKUP(B11,INSCRITOS!A:B,2,0)),"")</f>
        <v>105985</v>
      </c>
      <c r="D11" s="3" t="str">
        <f>IFERROR((VLOOKUP(B11,INSCRITOS!A:C,3,0)),"")</f>
        <v>BEN</v>
      </c>
      <c r="E11" s="9" t="str">
        <f>IFERROR((VLOOKUP(B11,INSCRITOS!A:D,4,0)),"")</f>
        <v>Gonçalo Guerreiro</v>
      </c>
      <c r="F11" s="3" t="str">
        <f>IFERROR((VLOOKUP(B11,INSCRITOS!A:F,6,0)),"")</f>
        <v>M</v>
      </c>
      <c r="G11" s="9" t="str">
        <f>IFERROR((VLOOKUP(B11,INSCRITOS!A:H,8,0)),"")</f>
        <v>Fc Ferreiras</v>
      </c>
      <c r="H11" s="61">
        <v>0.20833333333333334</v>
      </c>
      <c r="I11" s="4">
        <v>96</v>
      </c>
    </row>
    <row r="12" spans="1:9" ht="18" customHeight="1" x14ac:dyDescent="0.25">
      <c r="A12" s="3">
        <v>7</v>
      </c>
      <c r="B12" s="2">
        <v>1330</v>
      </c>
      <c r="C12" s="3">
        <f>IFERROR((VLOOKUP(B12,INSCRITOS!A:B,2,0)),"")</f>
        <v>105412</v>
      </c>
      <c r="D12" s="3" t="str">
        <f>IFERROR((VLOOKUP(B12,INSCRITOS!A:C,3,0)),"")</f>
        <v>BEN</v>
      </c>
      <c r="E12" s="9" t="str">
        <f>IFERROR((VLOOKUP(B12,INSCRITOS!A:D,4,0)),"")</f>
        <v>Lourenço Pita Neves</v>
      </c>
      <c r="F12" s="3" t="str">
        <f>IFERROR((VLOOKUP(B12,INSCRITOS!A:F,6,0)),"")</f>
        <v>M</v>
      </c>
      <c r="G12" s="9" t="str">
        <f>IFERROR((VLOOKUP(B12,INSCRITOS!A:H,8,0)),"")</f>
        <v>PORTINADO</v>
      </c>
      <c r="H12" s="61">
        <v>0.23055555555555554</v>
      </c>
      <c r="I12" s="4">
        <v>95</v>
      </c>
    </row>
    <row r="13" spans="1:9" ht="18" customHeight="1" x14ac:dyDescent="0.25">
      <c r="A13" s="3">
        <v>8</v>
      </c>
      <c r="B13" s="2">
        <v>214</v>
      </c>
      <c r="C13" s="3">
        <f>IFERROR((VLOOKUP(B13,INSCRITOS!A:B,2,0)),"")</f>
        <v>104970</v>
      </c>
      <c r="D13" s="3" t="str">
        <f>IFERROR((VLOOKUP(B13,INSCRITOS!A:C,3,0)),"")</f>
        <v>BEN</v>
      </c>
      <c r="E13" s="9" t="str">
        <f>IFERROR((VLOOKUP(B13,INSCRITOS!A:D,4,0)),"")</f>
        <v>David Simonet</v>
      </c>
      <c r="F13" s="3" t="str">
        <f>IFERROR((VLOOKUP(B13,INSCRITOS!A:F,6,0)),"")</f>
        <v>M</v>
      </c>
      <c r="G13" s="9" t="str">
        <f>IFERROR((VLOOKUP(B13,INSCRITOS!A:H,8,0)),"")</f>
        <v>Lusitano / Frusoal</v>
      </c>
      <c r="H13" s="61">
        <v>0.23750000000000002</v>
      </c>
      <c r="I13" s="4">
        <v>94</v>
      </c>
    </row>
    <row r="14" spans="1:9" ht="18" customHeight="1" x14ac:dyDescent="0.25">
      <c r="A14" s="3">
        <v>9</v>
      </c>
      <c r="B14" s="2">
        <v>1076</v>
      </c>
      <c r="C14" s="3">
        <f>IFERROR((VLOOKUP(B14,INSCRITOS!A:B,2,0)),"")</f>
        <v>105844</v>
      </c>
      <c r="D14" s="3" t="str">
        <f>IFERROR((VLOOKUP(B14,INSCRITOS!A:C,3,0)),"")</f>
        <v>BEN</v>
      </c>
      <c r="E14" s="9" t="str">
        <f>IFERROR((VLOOKUP(B14,INSCRITOS!A:D,4,0)),"")</f>
        <v>Santiago Almeida</v>
      </c>
      <c r="F14" s="3" t="str">
        <f>IFERROR((VLOOKUP(B14,INSCRITOS!A:F,6,0)),"")</f>
        <v>M</v>
      </c>
      <c r="G14" s="9" t="str">
        <f>IFERROR((VLOOKUP(B14,INSCRITOS!A:H,8,0)),"")</f>
        <v>Bike Clube S. Brás</v>
      </c>
      <c r="H14" s="61">
        <v>0.26527777777777778</v>
      </c>
      <c r="I14" s="4">
        <v>93</v>
      </c>
    </row>
    <row r="15" spans="1:9" ht="18" customHeight="1" x14ac:dyDescent="0.25">
      <c r="A15" s="5"/>
      <c r="C15" s="5"/>
      <c r="D15" s="5"/>
      <c r="F15" s="5"/>
    </row>
    <row r="16" spans="1:9" ht="18" customHeight="1" x14ac:dyDescent="0.25">
      <c r="A16" s="40" t="s">
        <v>12</v>
      </c>
      <c r="B16" s="40"/>
      <c r="C16" s="40"/>
      <c r="D16" s="40"/>
      <c r="E16" s="40"/>
      <c r="F16" s="40"/>
      <c r="G16" s="40"/>
      <c r="H16" s="40"/>
      <c r="I16" s="40"/>
    </row>
    <row r="17" spans="1:1019" ht="18" customHeight="1" x14ac:dyDescent="0.25">
      <c r="A17" s="8" t="s">
        <v>9</v>
      </c>
      <c r="B17" s="36" t="s">
        <v>10</v>
      </c>
      <c r="C17" s="8" t="s">
        <v>1</v>
      </c>
      <c r="D17" s="8" t="s">
        <v>2</v>
      </c>
      <c r="E17" s="8" t="s">
        <v>3</v>
      </c>
      <c r="F17" s="8" t="s">
        <v>5</v>
      </c>
      <c r="G17" s="8" t="s">
        <v>7</v>
      </c>
      <c r="H17" s="8" t="s">
        <v>180</v>
      </c>
      <c r="I17" s="8" t="s">
        <v>11</v>
      </c>
    </row>
    <row r="18" spans="1:1019" s="21" customFormat="1" ht="18" customHeight="1" x14ac:dyDescent="0.25">
      <c r="A18" s="12">
        <v>1</v>
      </c>
      <c r="B18" s="2">
        <v>1148</v>
      </c>
      <c r="C18" s="3">
        <f>IFERROR((VLOOKUP(B18,INSCRITOS!A:B,2,0)),"")</f>
        <v>105982</v>
      </c>
      <c r="D18" s="3" t="str">
        <f>IFERROR((VLOOKUP(B18,INSCRITOS!A:C,3,0)),"")</f>
        <v>BEN</v>
      </c>
      <c r="E18" s="9" t="str">
        <f>IFERROR((VLOOKUP(B18,INSCRITOS!A:D,4,0)),"")</f>
        <v>Violeta Sousa</v>
      </c>
      <c r="F18" s="3" t="str">
        <f>IFERROR((VLOOKUP(B18,INSCRITOS!A:F,6,0)),"")</f>
        <v>F</v>
      </c>
      <c r="G18" s="9" t="str">
        <f>IFERROR((VLOOKUP(B18,INSCRITOS!A:H,8,0)),"")</f>
        <v>Fc Ferreiras</v>
      </c>
      <c r="H18" s="61">
        <v>0.21875</v>
      </c>
      <c r="I18" s="4">
        <v>100</v>
      </c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  <c r="HQ18" s="16"/>
      <c r="HR18" s="16"/>
      <c r="HS18" s="16"/>
      <c r="HT18" s="16"/>
      <c r="HU18" s="16"/>
      <c r="HV18" s="16"/>
      <c r="HW18" s="16"/>
      <c r="HX18" s="16"/>
      <c r="HY18" s="16"/>
      <c r="HZ18" s="16"/>
      <c r="IA18" s="16"/>
      <c r="IB18" s="16"/>
      <c r="IC18" s="16"/>
      <c r="ID18" s="16"/>
      <c r="IE18" s="16"/>
      <c r="IF18" s="16"/>
      <c r="IG18" s="16"/>
      <c r="IH18" s="16"/>
      <c r="II18" s="16"/>
      <c r="IJ18" s="16"/>
      <c r="IK18" s="16"/>
      <c r="IL18" s="16"/>
      <c r="IM18" s="16"/>
      <c r="IN18" s="16"/>
      <c r="IO18" s="16"/>
      <c r="IP18" s="16"/>
      <c r="IQ18" s="16"/>
      <c r="IR18" s="16"/>
      <c r="IS18" s="16"/>
      <c r="IT18" s="16"/>
      <c r="IU18" s="16"/>
      <c r="IV18" s="16"/>
      <c r="IW18" s="16"/>
      <c r="IX18" s="16"/>
      <c r="IY18" s="16"/>
      <c r="IZ18" s="16"/>
      <c r="JA18" s="16"/>
      <c r="JB18" s="16"/>
      <c r="JC18" s="16"/>
      <c r="JD18" s="16"/>
      <c r="JE18" s="16"/>
      <c r="JF18" s="16"/>
      <c r="JG18" s="16"/>
      <c r="JH18" s="16"/>
      <c r="JI18" s="16"/>
      <c r="JJ18" s="16"/>
      <c r="JK18" s="16"/>
      <c r="JL18" s="16"/>
      <c r="JM18" s="16"/>
      <c r="JN18" s="16"/>
      <c r="JO18" s="16"/>
      <c r="JP18" s="16"/>
      <c r="JQ18" s="16"/>
      <c r="JR18" s="16"/>
      <c r="JS18" s="16"/>
      <c r="JT18" s="16"/>
      <c r="JU18" s="16"/>
      <c r="JV18" s="16"/>
      <c r="JW18" s="16"/>
      <c r="JX18" s="16"/>
      <c r="JY18" s="16"/>
      <c r="JZ18" s="16"/>
      <c r="KA18" s="16"/>
      <c r="KB18" s="16"/>
      <c r="KC18" s="16"/>
      <c r="KD18" s="16"/>
      <c r="KE18" s="16"/>
      <c r="KF18" s="16"/>
      <c r="KG18" s="16"/>
      <c r="KH18" s="16"/>
      <c r="KI18" s="16"/>
      <c r="KJ18" s="16"/>
      <c r="KK18" s="16"/>
      <c r="KL18" s="16"/>
      <c r="KM18" s="16"/>
      <c r="KN18" s="16"/>
      <c r="KO18" s="16"/>
      <c r="KP18" s="16"/>
      <c r="KQ18" s="16"/>
      <c r="KR18" s="16"/>
      <c r="KS18" s="16"/>
      <c r="KT18" s="16"/>
      <c r="KU18" s="16"/>
      <c r="KV18" s="16"/>
      <c r="KW18" s="16"/>
      <c r="KX18" s="16"/>
      <c r="KY18" s="16"/>
      <c r="KZ18" s="16"/>
      <c r="LA18" s="16"/>
      <c r="LB18" s="16"/>
      <c r="LC18" s="16"/>
      <c r="LD18" s="16"/>
      <c r="LE18" s="16"/>
      <c r="LF18" s="16"/>
      <c r="LG18" s="16"/>
      <c r="LH18" s="16"/>
      <c r="LI18" s="16"/>
      <c r="LJ18" s="16"/>
      <c r="LK18" s="16"/>
      <c r="LL18" s="16"/>
      <c r="LM18" s="16"/>
      <c r="LN18" s="16"/>
      <c r="LO18" s="16"/>
      <c r="LP18" s="16"/>
      <c r="LQ18" s="16"/>
      <c r="LR18" s="16"/>
      <c r="LS18" s="16"/>
      <c r="LT18" s="16"/>
      <c r="LU18" s="16"/>
      <c r="LV18" s="16"/>
      <c r="LW18" s="16"/>
      <c r="LX18" s="16"/>
      <c r="LY18" s="16"/>
      <c r="LZ18" s="16"/>
      <c r="MA18" s="16"/>
      <c r="MB18" s="16"/>
      <c r="MC18" s="16"/>
      <c r="MD18" s="16"/>
      <c r="ME18" s="16"/>
      <c r="MF18" s="16"/>
      <c r="MG18" s="16"/>
      <c r="MH18" s="16"/>
      <c r="MI18" s="16"/>
      <c r="MJ18" s="16"/>
      <c r="MK18" s="16"/>
      <c r="ML18" s="16"/>
      <c r="MM18" s="16"/>
      <c r="MN18" s="16"/>
      <c r="MO18" s="16"/>
      <c r="MP18" s="16"/>
      <c r="MQ18" s="16"/>
      <c r="MR18" s="16"/>
      <c r="MS18" s="16"/>
      <c r="MT18" s="16"/>
      <c r="MU18" s="16"/>
      <c r="MV18" s="16"/>
      <c r="MW18" s="16"/>
      <c r="MX18" s="16"/>
      <c r="MY18" s="16"/>
      <c r="MZ18" s="16"/>
      <c r="NA18" s="16"/>
      <c r="NB18" s="16"/>
      <c r="NC18" s="16"/>
      <c r="ND18" s="16"/>
      <c r="NE18" s="16"/>
      <c r="NF18" s="16"/>
      <c r="NG18" s="16"/>
      <c r="NH18" s="16"/>
      <c r="NI18" s="16"/>
      <c r="NJ18" s="16"/>
      <c r="NK18" s="16"/>
      <c r="NL18" s="16"/>
      <c r="NM18" s="16"/>
      <c r="NN18" s="16"/>
      <c r="NO18" s="16"/>
      <c r="NP18" s="16"/>
      <c r="NQ18" s="16"/>
      <c r="NR18" s="16"/>
      <c r="NS18" s="16"/>
      <c r="NT18" s="16"/>
      <c r="NU18" s="16"/>
      <c r="NV18" s="16"/>
      <c r="NW18" s="16"/>
      <c r="NX18" s="16"/>
      <c r="NY18" s="16"/>
      <c r="NZ18" s="16"/>
      <c r="OA18" s="16"/>
      <c r="OB18" s="16"/>
      <c r="OC18" s="16"/>
      <c r="OD18" s="16"/>
      <c r="OE18" s="16"/>
      <c r="OF18" s="16"/>
      <c r="OG18" s="16"/>
      <c r="OH18" s="16"/>
      <c r="OI18" s="16"/>
      <c r="OJ18" s="16"/>
      <c r="OK18" s="16"/>
      <c r="OL18" s="16"/>
      <c r="OM18" s="16"/>
      <c r="ON18" s="16"/>
      <c r="OO18" s="16"/>
      <c r="OP18" s="16"/>
      <c r="OQ18" s="16"/>
      <c r="OR18" s="16"/>
      <c r="OS18" s="16"/>
      <c r="OT18" s="16"/>
      <c r="OU18" s="16"/>
      <c r="OV18" s="16"/>
      <c r="OW18" s="16"/>
      <c r="OX18" s="16"/>
      <c r="OY18" s="16"/>
      <c r="OZ18" s="16"/>
      <c r="PA18" s="16"/>
      <c r="PB18" s="16"/>
      <c r="PC18" s="16"/>
      <c r="PD18" s="16"/>
      <c r="PE18" s="16"/>
      <c r="PF18" s="16"/>
      <c r="PG18" s="16"/>
      <c r="PH18" s="16"/>
      <c r="PI18" s="16"/>
      <c r="PJ18" s="16"/>
      <c r="PK18" s="16"/>
      <c r="PL18" s="16"/>
      <c r="PM18" s="16"/>
      <c r="PN18" s="16"/>
      <c r="PO18" s="16"/>
      <c r="PP18" s="16"/>
      <c r="PQ18" s="16"/>
      <c r="PR18" s="16"/>
      <c r="PS18" s="16"/>
      <c r="PT18" s="16"/>
      <c r="PU18" s="16"/>
      <c r="PV18" s="16"/>
      <c r="PW18" s="16"/>
      <c r="PX18" s="16"/>
      <c r="PY18" s="16"/>
      <c r="PZ18" s="16"/>
      <c r="QA18" s="16"/>
      <c r="QB18" s="16"/>
      <c r="QC18" s="16"/>
      <c r="QD18" s="16"/>
      <c r="QE18" s="16"/>
      <c r="QF18" s="16"/>
      <c r="QG18" s="16"/>
      <c r="QH18" s="16"/>
      <c r="QI18" s="16"/>
      <c r="QJ18" s="16"/>
      <c r="QK18" s="16"/>
      <c r="QL18" s="16"/>
      <c r="QM18" s="16"/>
      <c r="QN18" s="16"/>
      <c r="QO18" s="16"/>
      <c r="QP18" s="16"/>
      <c r="QQ18" s="16"/>
      <c r="QR18" s="16"/>
      <c r="QS18" s="16"/>
      <c r="QT18" s="16"/>
      <c r="QU18" s="16"/>
      <c r="QV18" s="16"/>
      <c r="QW18" s="16"/>
      <c r="QX18" s="16"/>
      <c r="QY18" s="16"/>
      <c r="QZ18" s="16"/>
      <c r="RA18" s="16"/>
      <c r="RB18" s="16"/>
      <c r="RC18" s="16"/>
      <c r="RD18" s="16"/>
      <c r="RE18" s="16"/>
      <c r="RF18" s="16"/>
      <c r="RG18" s="16"/>
      <c r="RH18" s="16"/>
      <c r="RI18" s="16"/>
      <c r="RJ18" s="16"/>
      <c r="RK18" s="16"/>
      <c r="RL18" s="16"/>
      <c r="RM18" s="16"/>
      <c r="RN18" s="16"/>
      <c r="RO18" s="16"/>
      <c r="RP18" s="16"/>
      <c r="RQ18" s="16"/>
      <c r="RR18" s="16"/>
      <c r="RS18" s="16"/>
      <c r="RT18" s="16"/>
      <c r="RU18" s="16"/>
      <c r="RV18" s="16"/>
      <c r="RW18" s="16"/>
      <c r="RX18" s="16"/>
      <c r="RY18" s="16"/>
      <c r="RZ18" s="16"/>
      <c r="SA18" s="16"/>
      <c r="SB18" s="16"/>
      <c r="SC18" s="16"/>
      <c r="SD18" s="16"/>
      <c r="SE18" s="16"/>
      <c r="SF18" s="16"/>
      <c r="SG18" s="16"/>
      <c r="SH18" s="16"/>
      <c r="SI18" s="16"/>
      <c r="SJ18" s="16"/>
      <c r="SK18" s="16"/>
      <c r="SL18" s="16"/>
      <c r="SM18" s="16"/>
      <c r="SN18" s="16"/>
      <c r="SO18" s="16"/>
      <c r="SP18" s="16"/>
      <c r="SQ18" s="16"/>
      <c r="SR18" s="16"/>
      <c r="SS18" s="16"/>
      <c r="ST18" s="16"/>
      <c r="SU18" s="16"/>
      <c r="SV18" s="16"/>
      <c r="SW18" s="16"/>
      <c r="SX18" s="16"/>
      <c r="SY18" s="16"/>
      <c r="SZ18" s="16"/>
      <c r="TA18" s="16"/>
      <c r="TB18" s="16"/>
      <c r="TC18" s="16"/>
      <c r="TD18" s="16"/>
      <c r="TE18" s="16"/>
      <c r="TF18" s="16"/>
      <c r="TG18" s="16"/>
      <c r="TH18" s="16"/>
      <c r="TI18" s="16"/>
      <c r="TJ18" s="16"/>
      <c r="TK18" s="16"/>
      <c r="TL18" s="16"/>
      <c r="TM18" s="16"/>
      <c r="TN18" s="16"/>
      <c r="TO18" s="16"/>
      <c r="TP18" s="16"/>
      <c r="TQ18" s="16"/>
      <c r="TR18" s="16"/>
      <c r="TS18" s="16"/>
      <c r="TT18" s="16"/>
      <c r="TU18" s="16"/>
      <c r="TV18" s="16"/>
      <c r="TW18" s="16"/>
      <c r="TX18" s="16"/>
      <c r="TY18" s="16"/>
      <c r="TZ18" s="16"/>
      <c r="UA18" s="16"/>
      <c r="UB18" s="16"/>
      <c r="UC18" s="16"/>
      <c r="UD18" s="16"/>
      <c r="UE18" s="16"/>
      <c r="UF18" s="16"/>
      <c r="UG18" s="16"/>
      <c r="UH18" s="16"/>
      <c r="UI18" s="16"/>
      <c r="UJ18" s="16"/>
      <c r="UK18" s="16"/>
      <c r="UL18" s="16"/>
      <c r="UM18" s="16"/>
      <c r="UN18" s="16"/>
      <c r="UO18" s="16"/>
      <c r="UP18" s="16"/>
      <c r="UQ18" s="16"/>
      <c r="UR18" s="16"/>
      <c r="US18" s="16"/>
      <c r="UT18" s="16"/>
      <c r="UU18" s="16"/>
      <c r="UV18" s="16"/>
      <c r="UW18" s="16"/>
      <c r="UX18" s="16"/>
      <c r="UY18" s="16"/>
      <c r="UZ18" s="16"/>
      <c r="VA18" s="16"/>
      <c r="VB18" s="16"/>
      <c r="VC18" s="16"/>
      <c r="VD18" s="16"/>
      <c r="VE18" s="16"/>
      <c r="VF18" s="16"/>
      <c r="VG18" s="16"/>
      <c r="VH18" s="16"/>
      <c r="VI18" s="16"/>
      <c r="VJ18" s="16"/>
      <c r="VK18" s="16"/>
      <c r="VL18" s="16"/>
      <c r="VM18" s="16"/>
      <c r="VN18" s="16"/>
      <c r="VO18" s="16"/>
      <c r="VP18" s="16"/>
      <c r="VQ18" s="16"/>
      <c r="VR18" s="16"/>
      <c r="VS18" s="16"/>
      <c r="VT18" s="16"/>
      <c r="VU18" s="16"/>
      <c r="VV18" s="16"/>
      <c r="VW18" s="16"/>
      <c r="VX18" s="16"/>
      <c r="VY18" s="16"/>
      <c r="VZ18" s="16"/>
      <c r="WA18" s="16"/>
      <c r="WB18" s="16"/>
      <c r="WC18" s="16"/>
      <c r="WD18" s="16"/>
      <c r="WE18" s="16"/>
      <c r="WF18" s="16"/>
      <c r="WG18" s="16"/>
      <c r="WH18" s="16"/>
      <c r="WI18" s="16"/>
      <c r="WJ18" s="16"/>
      <c r="WK18" s="16"/>
      <c r="WL18" s="16"/>
      <c r="WM18" s="16"/>
      <c r="WN18" s="16"/>
      <c r="WO18" s="16"/>
      <c r="WP18" s="16"/>
      <c r="WQ18" s="16"/>
      <c r="WR18" s="16"/>
      <c r="WS18" s="16"/>
      <c r="WT18" s="16"/>
      <c r="WU18" s="16"/>
      <c r="WV18" s="16"/>
      <c r="WW18" s="16"/>
      <c r="WX18" s="16"/>
      <c r="WY18" s="16"/>
      <c r="WZ18" s="16"/>
      <c r="XA18" s="16"/>
      <c r="XB18" s="16"/>
      <c r="XC18" s="16"/>
      <c r="XD18" s="16"/>
      <c r="XE18" s="16"/>
      <c r="XF18" s="16"/>
      <c r="XG18" s="16"/>
      <c r="XH18" s="16"/>
      <c r="XI18" s="16"/>
      <c r="XJ18" s="16"/>
      <c r="XK18" s="16"/>
      <c r="XL18" s="16"/>
      <c r="XM18" s="16"/>
      <c r="XN18" s="16"/>
      <c r="XO18" s="16"/>
      <c r="XP18" s="16"/>
      <c r="XQ18" s="16"/>
      <c r="XR18" s="16"/>
      <c r="XS18" s="16"/>
      <c r="XT18" s="16"/>
      <c r="XU18" s="16"/>
      <c r="XV18" s="16"/>
      <c r="XW18" s="16"/>
      <c r="XX18" s="16"/>
      <c r="XY18" s="16"/>
      <c r="XZ18" s="16"/>
      <c r="YA18" s="16"/>
      <c r="YB18" s="16"/>
      <c r="YC18" s="16"/>
      <c r="YD18" s="16"/>
      <c r="YE18" s="16"/>
      <c r="YF18" s="16"/>
      <c r="YG18" s="16"/>
      <c r="YH18" s="16"/>
      <c r="YI18" s="16"/>
      <c r="YJ18" s="16"/>
      <c r="YK18" s="16"/>
      <c r="YL18" s="16"/>
      <c r="YM18" s="16"/>
      <c r="YN18" s="16"/>
      <c r="YO18" s="16"/>
      <c r="YP18" s="16"/>
      <c r="YQ18" s="16"/>
      <c r="YR18" s="16"/>
      <c r="YS18" s="16"/>
      <c r="YT18" s="16"/>
      <c r="YU18" s="16"/>
      <c r="YV18" s="16"/>
      <c r="YW18" s="16"/>
      <c r="YX18" s="16"/>
      <c r="YY18" s="16"/>
      <c r="YZ18" s="16"/>
      <c r="ZA18" s="16"/>
      <c r="ZB18" s="16"/>
      <c r="ZC18" s="16"/>
      <c r="ZD18" s="16"/>
      <c r="ZE18" s="16"/>
      <c r="ZF18" s="16"/>
      <c r="ZG18" s="16"/>
      <c r="ZH18" s="16"/>
      <c r="ZI18" s="16"/>
      <c r="ZJ18" s="16"/>
      <c r="ZK18" s="16"/>
      <c r="ZL18" s="16"/>
      <c r="ZM18" s="16"/>
      <c r="ZN18" s="16"/>
      <c r="ZO18" s="16"/>
      <c r="ZP18" s="16"/>
      <c r="ZQ18" s="16"/>
      <c r="ZR18" s="16"/>
      <c r="ZS18" s="16"/>
      <c r="ZT18" s="16"/>
      <c r="ZU18" s="16"/>
      <c r="ZV18" s="16"/>
      <c r="ZW18" s="16"/>
      <c r="ZX18" s="16"/>
      <c r="ZY18" s="16"/>
      <c r="ZZ18" s="16"/>
      <c r="AAA18" s="16"/>
      <c r="AAB18" s="16"/>
      <c r="AAC18" s="16"/>
      <c r="AAD18" s="16"/>
      <c r="AAE18" s="16"/>
      <c r="AAF18" s="16"/>
      <c r="AAG18" s="16"/>
      <c r="AAH18" s="16"/>
      <c r="AAI18" s="16"/>
      <c r="AAJ18" s="16"/>
      <c r="AAK18" s="16"/>
      <c r="AAL18" s="16"/>
      <c r="AAM18" s="16"/>
      <c r="AAN18" s="16"/>
      <c r="AAO18" s="16"/>
      <c r="AAP18" s="16"/>
      <c r="AAQ18" s="16"/>
      <c r="AAR18" s="16"/>
      <c r="AAS18" s="16"/>
      <c r="AAT18" s="16"/>
      <c r="AAU18" s="16"/>
      <c r="AAV18" s="16"/>
      <c r="AAW18" s="16"/>
      <c r="AAX18" s="16"/>
      <c r="AAY18" s="16"/>
      <c r="AAZ18" s="16"/>
      <c r="ABA18" s="16"/>
      <c r="ABB18" s="16"/>
      <c r="ABC18" s="16"/>
      <c r="ABD18" s="16"/>
      <c r="ABE18" s="16"/>
      <c r="ABF18" s="16"/>
      <c r="ABG18" s="16"/>
      <c r="ABH18" s="16"/>
      <c r="ABI18" s="16"/>
      <c r="ABJ18" s="16"/>
      <c r="ABK18" s="16"/>
      <c r="ABL18" s="16"/>
      <c r="ABM18" s="16"/>
      <c r="ABN18" s="16"/>
      <c r="ABO18" s="16"/>
      <c r="ABP18" s="16"/>
      <c r="ABQ18" s="16"/>
      <c r="ABR18" s="16"/>
      <c r="ABS18" s="16"/>
      <c r="ABT18" s="16"/>
      <c r="ABU18" s="16"/>
      <c r="ABV18" s="16"/>
      <c r="ABW18" s="16"/>
      <c r="ABX18" s="16"/>
      <c r="ABY18" s="16"/>
      <c r="ABZ18" s="16"/>
      <c r="ACA18" s="16"/>
      <c r="ACB18" s="16"/>
      <c r="ACC18" s="16"/>
      <c r="ACD18" s="16"/>
      <c r="ACE18" s="16"/>
      <c r="ACF18" s="16"/>
      <c r="ACG18" s="16"/>
      <c r="ACH18" s="16"/>
      <c r="ACI18" s="16"/>
      <c r="ACJ18" s="16"/>
      <c r="ACK18" s="16"/>
      <c r="ACL18" s="16"/>
      <c r="ACM18" s="16"/>
      <c r="ACN18" s="16"/>
      <c r="ACO18" s="16"/>
      <c r="ACP18" s="16"/>
      <c r="ACQ18" s="16"/>
      <c r="ACR18" s="16"/>
      <c r="ACS18" s="16"/>
      <c r="ACT18" s="16"/>
      <c r="ACU18" s="16"/>
      <c r="ACV18" s="16"/>
      <c r="ACW18" s="16"/>
      <c r="ACX18" s="16"/>
      <c r="ACY18" s="16"/>
      <c r="ACZ18" s="16"/>
      <c r="ADA18" s="16"/>
      <c r="ADB18" s="16"/>
      <c r="ADC18" s="16"/>
      <c r="ADD18" s="16"/>
      <c r="ADE18" s="16"/>
      <c r="ADF18" s="16"/>
      <c r="ADG18" s="16"/>
      <c r="ADH18" s="16"/>
      <c r="ADI18" s="16"/>
      <c r="ADJ18" s="16"/>
      <c r="ADK18" s="16"/>
      <c r="ADL18" s="16"/>
      <c r="ADM18" s="16"/>
      <c r="ADN18" s="16"/>
      <c r="ADO18" s="16"/>
      <c r="ADP18" s="16"/>
      <c r="ADQ18" s="16"/>
      <c r="ADR18" s="16"/>
      <c r="ADS18" s="16"/>
      <c r="ADT18" s="16"/>
      <c r="ADU18" s="16"/>
      <c r="ADV18" s="16"/>
      <c r="ADW18" s="16"/>
      <c r="ADX18" s="16"/>
      <c r="ADY18" s="16"/>
      <c r="ADZ18" s="16"/>
      <c r="AEA18" s="16"/>
      <c r="AEB18" s="16"/>
      <c r="AEC18" s="16"/>
      <c r="AED18" s="16"/>
      <c r="AEE18" s="16"/>
      <c r="AEF18" s="16"/>
      <c r="AEG18" s="16"/>
      <c r="AEH18" s="16"/>
      <c r="AEI18" s="16"/>
      <c r="AEJ18" s="16"/>
      <c r="AEK18" s="16"/>
      <c r="AEL18" s="16"/>
      <c r="AEM18" s="16"/>
      <c r="AEN18" s="16"/>
      <c r="AEO18" s="16"/>
      <c r="AEP18" s="16"/>
      <c r="AEQ18" s="16"/>
      <c r="AER18" s="16"/>
      <c r="AES18" s="16"/>
      <c r="AET18" s="16"/>
      <c r="AEU18" s="16"/>
      <c r="AEV18" s="16"/>
      <c r="AEW18" s="16"/>
      <c r="AEX18" s="16"/>
      <c r="AEY18" s="16"/>
      <c r="AEZ18" s="16"/>
      <c r="AFA18" s="16"/>
      <c r="AFB18" s="16"/>
      <c r="AFC18" s="16"/>
      <c r="AFD18" s="16"/>
      <c r="AFE18" s="16"/>
      <c r="AFF18" s="16"/>
      <c r="AFG18" s="16"/>
      <c r="AFH18" s="16"/>
      <c r="AFI18" s="16"/>
      <c r="AFJ18" s="16"/>
      <c r="AFK18" s="16"/>
      <c r="AFL18" s="16"/>
      <c r="AFM18" s="16"/>
      <c r="AFN18" s="16"/>
      <c r="AFO18" s="16"/>
      <c r="AFP18" s="16"/>
      <c r="AFQ18" s="16"/>
      <c r="AFR18" s="16"/>
      <c r="AFS18" s="16"/>
      <c r="AFT18" s="16"/>
      <c r="AFU18" s="16"/>
      <c r="AFV18" s="16"/>
      <c r="AFW18" s="16"/>
      <c r="AFX18" s="16"/>
      <c r="AFY18" s="16"/>
      <c r="AFZ18" s="16"/>
      <c r="AGA18" s="16"/>
      <c r="AGB18" s="16"/>
      <c r="AGC18" s="16"/>
      <c r="AGD18" s="16"/>
      <c r="AGE18" s="16"/>
      <c r="AGF18" s="16"/>
      <c r="AGG18" s="16"/>
      <c r="AGH18" s="16"/>
      <c r="AGI18" s="16"/>
      <c r="AGJ18" s="16"/>
      <c r="AGK18" s="16"/>
      <c r="AGL18" s="16"/>
      <c r="AGM18" s="16"/>
      <c r="AGN18" s="16"/>
      <c r="AGO18" s="16"/>
      <c r="AGP18" s="16"/>
      <c r="AGQ18" s="16"/>
      <c r="AGR18" s="16"/>
      <c r="AGS18" s="16"/>
      <c r="AGT18" s="16"/>
      <c r="AGU18" s="16"/>
      <c r="AGV18" s="16"/>
      <c r="AGW18" s="16"/>
      <c r="AGX18" s="16"/>
      <c r="AGY18" s="16"/>
      <c r="AGZ18" s="16"/>
      <c r="AHA18" s="16"/>
      <c r="AHB18" s="16"/>
      <c r="AHC18" s="16"/>
      <c r="AHD18" s="16"/>
      <c r="AHE18" s="16"/>
      <c r="AHF18" s="16"/>
      <c r="AHG18" s="16"/>
      <c r="AHH18" s="16"/>
      <c r="AHI18" s="16"/>
      <c r="AHJ18" s="16"/>
      <c r="AHK18" s="16"/>
      <c r="AHL18" s="16"/>
      <c r="AHM18" s="16"/>
      <c r="AHN18" s="16"/>
      <c r="AHO18" s="16"/>
      <c r="AHP18" s="16"/>
      <c r="AHQ18" s="16"/>
      <c r="AHR18" s="16"/>
      <c r="AHS18" s="16"/>
      <c r="AHT18" s="16"/>
      <c r="AHU18" s="16"/>
      <c r="AHV18" s="16"/>
      <c r="AHW18" s="16"/>
      <c r="AHX18" s="16"/>
      <c r="AHY18" s="16"/>
      <c r="AHZ18" s="16"/>
      <c r="AIA18" s="16"/>
      <c r="AIB18" s="16"/>
      <c r="AIC18" s="16"/>
      <c r="AID18" s="16"/>
      <c r="AIE18" s="16"/>
      <c r="AIF18" s="16"/>
      <c r="AIG18" s="16"/>
      <c r="AIH18" s="16"/>
      <c r="AII18" s="16"/>
      <c r="AIJ18" s="16"/>
      <c r="AIK18" s="16"/>
      <c r="AIL18" s="16"/>
      <c r="AIM18" s="16"/>
      <c r="AIN18" s="16"/>
      <c r="AIO18" s="16"/>
      <c r="AIP18" s="16"/>
      <c r="AIQ18" s="16"/>
      <c r="AIR18" s="16"/>
      <c r="AIS18" s="16"/>
      <c r="AIT18" s="16"/>
      <c r="AIU18" s="16"/>
      <c r="AIV18" s="16"/>
      <c r="AIW18" s="16"/>
      <c r="AIX18" s="16"/>
      <c r="AIY18" s="16"/>
      <c r="AIZ18" s="16"/>
      <c r="AJA18" s="16"/>
      <c r="AJB18" s="16"/>
      <c r="AJC18" s="16"/>
      <c r="AJD18" s="16"/>
      <c r="AJE18" s="16"/>
      <c r="AJF18" s="16"/>
      <c r="AJG18" s="16"/>
      <c r="AJH18" s="16"/>
      <c r="AJI18" s="16"/>
      <c r="AJJ18" s="16"/>
      <c r="AJK18" s="16"/>
      <c r="AJL18" s="16"/>
      <c r="AJM18" s="16"/>
      <c r="AJN18" s="16"/>
      <c r="AJO18" s="16"/>
      <c r="AJP18" s="16"/>
      <c r="AJQ18" s="16"/>
      <c r="AJR18" s="16"/>
      <c r="AJS18" s="16"/>
      <c r="AJT18" s="16"/>
      <c r="AJU18" s="16"/>
      <c r="AJV18" s="16"/>
      <c r="AJW18" s="16"/>
      <c r="AJX18" s="16"/>
      <c r="AJY18" s="16"/>
      <c r="AJZ18" s="16"/>
      <c r="AKA18" s="16"/>
      <c r="AKB18" s="16"/>
      <c r="AKC18" s="16"/>
      <c r="AKD18" s="16"/>
      <c r="AKE18" s="16"/>
      <c r="AKF18" s="16"/>
      <c r="AKG18" s="16"/>
      <c r="AKH18" s="16"/>
      <c r="AKI18" s="16"/>
      <c r="AKJ18" s="16"/>
      <c r="AKK18" s="16"/>
      <c r="AKL18" s="16"/>
      <c r="AKM18" s="16"/>
      <c r="AKN18" s="16"/>
      <c r="AKO18" s="16"/>
      <c r="AKP18" s="16"/>
      <c r="AKQ18" s="16"/>
      <c r="AKR18" s="16"/>
      <c r="AKS18" s="16"/>
      <c r="AKT18" s="16"/>
      <c r="AKU18" s="16"/>
      <c r="AKV18" s="16"/>
      <c r="AKW18" s="16"/>
      <c r="AKX18" s="16"/>
      <c r="AKY18" s="16"/>
      <c r="AKZ18" s="16"/>
      <c r="ALA18" s="16"/>
      <c r="ALB18" s="16"/>
      <c r="ALC18" s="16"/>
      <c r="ALD18" s="16"/>
      <c r="ALE18" s="16"/>
      <c r="ALF18" s="16"/>
      <c r="ALG18" s="16"/>
      <c r="ALH18" s="16"/>
      <c r="ALI18" s="16"/>
      <c r="ALJ18" s="16"/>
      <c r="ALK18" s="16"/>
      <c r="ALL18" s="16"/>
      <c r="ALM18" s="16"/>
      <c r="ALN18" s="16"/>
      <c r="ALO18" s="16"/>
      <c r="ALP18" s="16"/>
      <c r="ALQ18" s="16"/>
      <c r="ALR18" s="16"/>
      <c r="ALS18" s="16"/>
      <c r="ALT18" s="16"/>
      <c r="ALU18" s="16"/>
      <c r="ALV18" s="16"/>
      <c r="ALW18" s="16"/>
      <c r="ALX18" s="16"/>
      <c r="ALY18" s="16"/>
      <c r="ALZ18" s="16"/>
      <c r="AMA18" s="16"/>
      <c r="AMB18" s="16"/>
      <c r="AMC18" s="16"/>
      <c r="AMD18" s="16"/>
      <c r="AME18" s="16"/>
    </row>
    <row r="19" spans="1:1019" s="21" customFormat="1" ht="18" customHeight="1" x14ac:dyDescent="0.25">
      <c r="A19" s="12">
        <v>2</v>
      </c>
      <c r="B19" s="2">
        <v>771</v>
      </c>
      <c r="C19" s="3">
        <f>IFERROR((VLOOKUP(B19,INSCRITOS!A:B,2,0)),"")</f>
        <v>105219</v>
      </c>
      <c r="D19" s="3" t="str">
        <f>IFERROR((VLOOKUP(B19,INSCRITOS!A:C,3,0)),"")</f>
        <v>BEN</v>
      </c>
      <c r="E19" s="9" t="str">
        <f>IFERROR((VLOOKUP(B19,INSCRITOS!A:D,4,0)),"")</f>
        <v>Rita Ferraz</v>
      </c>
      <c r="F19" s="3" t="str">
        <f>IFERROR((VLOOKUP(B19,INSCRITOS!A:F,6,0)),"")</f>
        <v>F</v>
      </c>
      <c r="G19" s="9" t="str">
        <f>IFERROR((VLOOKUP(B19,INSCRITOS!A:H,8,0)),"")</f>
        <v>Centro de Ciclismo de Portimão</v>
      </c>
      <c r="H19" s="61">
        <v>0.22638888888888889</v>
      </c>
      <c r="I19" s="4">
        <v>99</v>
      </c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  <c r="HR19" s="16"/>
      <c r="HS19" s="16"/>
      <c r="HT19" s="16"/>
      <c r="HU19" s="16"/>
      <c r="HV19" s="16"/>
      <c r="HW19" s="16"/>
      <c r="HX19" s="16"/>
      <c r="HY19" s="16"/>
      <c r="HZ19" s="16"/>
      <c r="IA19" s="16"/>
      <c r="IB19" s="16"/>
      <c r="IC19" s="16"/>
      <c r="ID19" s="16"/>
      <c r="IE19" s="16"/>
      <c r="IF19" s="16"/>
      <c r="IG19" s="16"/>
      <c r="IH19" s="16"/>
      <c r="II19" s="16"/>
      <c r="IJ19" s="16"/>
      <c r="IK19" s="16"/>
      <c r="IL19" s="16"/>
      <c r="IM19" s="16"/>
      <c r="IN19" s="16"/>
      <c r="IO19" s="16"/>
      <c r="IP19" s="16"/>
      <c r="IQ19" s="16"/>
      <c r="IR19" s="16"/>
      <c r="IS19" s="16"/>
      <c r="IT19" s="16"/>
      <c r="IU19" s="16"/>
      <c r="IV19" s="16"/>
      <c r="IW19" s="16"/>
      <c r="IX19" s="16"/>
      <c r="IY19" s="16"/>
      <c r="IZ19" s="16"/>
      <c r="JA19" s="16"/>
      <c r="JB19" s="16"/>
      <c r="JC19" s="16"/>
      <c r="JD19" s="16"/>
      <c r="JE19" s="16"/>
      <c r="JF19" s="16"/>
      <c r="JG19" s="16"/>
      <c r="JH19" s="16"/>
      <c r="JI19" s="16"/>
      <c r="JJ19" s="16"/>
      <c r="JK19" s="16"/>
      <c r="JL19" s="16"/>
      <c r="JM19" s="16"/>
      <c r="JN19" s="16"/>
      <c r="JO19" s="16"/>
      <c r="JP19" s="16"/>
      <c r="JQ19" s="16"/>
      <c r="JR19" s="16"/>
      <c r="JS19" s="16"/>
      <c r="JT19" s="16"/>
      <c r="JU19" s="16"/>
      <c r="JV19" s="16"/>
      <c r="JW19" s="16"/>
      <c r="JX19" s="16"/>
      <c r="JY19" s="16"/>
      <c r="JZ19" s="16"/>
      <c r="KA19" s="16"/>
      <c r="KB19" s="16"/>
      <c r="KC19" s="16"/>
      <c r="KD19" s="16"/>
      <c r="KE19" s="16"/>
      <c r="KF19" s="16"/>
      <c r="KG19" s="16"/>
      <c r="KH19" s="16"/>
      <c r="KI19" s="16"/>
      <c r="KJ19" s="16"/>
      <c r="KK19" s="16"/>
      <c r="KL19" s="16"/>
      <c r="KM19" s="16"/>
      <c r="KN19" s="16"/>
      <c r="KO19" s="16"/>
      <c r="KP19" s="16"/>
      <c r="KQ19" s="16"/>
      <c r="KR19" s="16"/>
      <c r="KS19" s="16"/>
      <c r="KT19" s="16"/>
      <c r="KU19" s="16"/>
      <c r="KV19" s="16"/>
      <c r="KW19" s="16"/>
      <c r="KX19" s="16"/>
      <c r="KY19" s="16"/>
      <c r="KZ19" s="16"/>
      <c r="LA19" s="16"/>
      <c r="LB19" s="16"/>
      <c r="LC19" s="16"/>
      <c r="LD19" s="16"/>
      <c r="LE19" s="16"/>
      <c r="LF19" s="16"/>
      <c r="LG19" s="16"/>
      <c r="LH19" s="16"/>
      <c r="LI19" s="16"/>
      <c r="LJ19" s="16"/>
      <c r="LK19" s="16"/>
      <c r="LL19" s="16"/>
      <c r="LM19" s="16"/>
      <c r="LN19" s="16"/>
      <c r="LO19" s="16"/>
      <c r="LP19" s="16"/>
      <c r="LQ19" s="16"/>
      <c r="LR19" s="16"/>
      <c r="LS19" s="16"/>
      <c r="LT19" s="16"/>
      <c r="LU19" s="16"/>
      <c r="LV19" s="16"/>
      <c r="LW19" s="16"/>
      <c r="LX19" s="16"/>
      <c r="LY19" s="16"/>
      <c r="LZ19" s="16"/>
      <c r="MA19" s="16"/>
      <c r="MB19" s="16"/>
      <c r="MC19" s="16"/>
      <c r="MD19" s="16"/>
      <c r="ME19" s="16"/>
      <c r="MF19" s="16"/>
      <c r="MG19" s="16"/>
      <c r="MH19" s="16"/>
      <c r="MI19" s="16"/>
      <c r="MJ19" s="16"/>
      <c r="MK19" s="16"/>
      <c r="ML19" s="16"/>
      <c r="MM19" s="16"/>
      <c r="MN19" s="16"/>
      <c r="MO19" s="16"/>
      <c r="MP19" s="16"/>
      <c r="MQ19" s="16"/>
      <c r="MR19" s="16"/>
      <c r="MS19" s="16"/>
      <c r="MT19" s="16"/>
      <c r="MU19" s="16"/>
      <c r="MV19" s="16"/>
      <c r="MW19" s="16"/>
      <c r="MX19" s="16"/>
      <c r="MY19" s="16"/>
      <c r="MZ19" s="16"/>
      <c r="NA19" s="16"/>
      <c r="NB19" s="16"/>
      <c r="NC19" s="16"/>
      <c r="ND19" s="16"/>
      <c r="NE19" s="16"/>
      <c r="NF19" s="16"/>
      <c r="NG19" s="16"/>
      <c r="NH19" s="16"/>
      <c r="NI19" s="16"/>
      <c r="NJ19" s="16"/>
      <c r="NK19" s="16"/>
      <c r="NL19" s="16"/>
      <c r="NM19" s="16"/>
      <c r="NN19" s="16"/>
      <c r="NO19" s="16"/>
      <c r="NP19" s="16"/>
      <c r="NQ19" s="16"/>
      <c r="NR19" s="16"/>
      <c r="NS19" s="16"/>
      <c r="NT19" s="16"/>
      <c r="NU19" s="16"/>
      <c r="NV19" s="16"/>
      <c r="NW19" s="16"/>
      <c r="NX19" s="16"/>
      <c r="NY19" s="16"/>
      <c r="NZ19" s="16"/>
      <c r="OA19" s="16"/>
      <c r="OB19" s="16"/>
      <c r="OC19" s="16"/>
      <c r="OD19" s="16"/>
      <c r="OE19" s="16"/>
      <c r="OF19" s="16"/>
      <c r="OG19" s="16"/>
      <c r="OH19" s="16"/>
      <c r="OI19" s="16"/>
      <c r="OJ19" s="16"/>
      <c r="OK19" s="16"/>
      <c r="OL19" s="16"/>
      <c r="OM19" s="16"/>
      <c r="ON19" s="16"/>
      <c r="OO19" s="16"/>
      <c r="OP19" s="16"/>
      <c r="OQ19" s="16"/>
      <c r="OR19" s="16"/>
      <c r="OS19" s="16"/>
      <c r="OT19" s="16"/>
      <c r="OU19" s="16"/>
      <c r="OV19" s="16"/>
      <c r="OW19" s="16"/>
      <c r="OX19" s="16"/>
      <c r="OY19" s="16"/>
      <c r="OZ19" s="16"/>
      <c r="PA19" s="16"/>
      <c r="PB19" s="16"/>
      <c r="PC19" s="16"/>
      <c r="PD19" s="16"/>
      <c r="PE19" s="16"/>
      <c r="PF19" s="16"/>
      <c r="PG19" s="16"/>
      <c r="PH19" s="16"/>
      <c r="PI19" s="16"/>
      <c r="PJ19" s="16"/>
      <c r="PK19" s="16"/>
      <c r="PL19" s="16"/>
      <c r="PM19" s="16"/>
      <c r="PN19" s="16"/>
      <c r="PO19" s="16"/>
      <c r="PP19" s="16"/>
      <c r="PQ19" s="16"/>
      <c r="PR19" s="16"/>
      <c r="PS19" s="16"/>
      <c r="PT19" s="16"/>
      <c r="PU19" s="16"/>
      <c r="PV19" s="16"/>
      <c r="PW19" s="16"/>
      <c r="PX19" s="16"/>
      <c r="PY19" s="16"/>
      <c r="PZ19" s="16"/>
      <c r="QA19" s="16"/>
      <c r="QB19" s="16"/>
      <c r="QC19" s="16"/>
      <c r="QD19" s="16"/>
      <c r="QE19" s="16"/>
      <c r="QF19" s="16"/>
      <c r="QG19" s="16"/>
      <c r="QH19" s="16"/>
      <c r="QI19" s="16"/>
      <c r="QJ19" s="16"/>
      <c r="QK19" s="16"/>
      <c r="QL19" s="16"/>
      <c r="QM19" s="16"/>
      <c r="QN19" s="16"/>
      <c r="QO19" s="16"/>
      <c r="QP19" s="16"/>
      <c r="QQ19" s="16"/>
      <c r="QR19" s="16"/>
      <c r="QS19" s="16"/>
      <c r="QT19" s="16"/>
      <c r="QU19" s="16"/>
      <c r="QV19" s="16"/>
      <c r="QW19" s="16"/>
      <c r="QX19" s="16"/>
      <c r="QY19" s="16"/>
      <c r="QZ19" s="16"/>
      <c r="RA19" s="16"/>
      <c r="RB19" s="16"/>
      <c r="RC19" s="16"/>
      <c r="RD19" s="16"/>
      <c r="RE19" s="16"/>
      <c r="RF19" s="16"/>
      <c r="RG19" s="16"/>
      <c r="RH19" s="16"/>
      <c r="RI19" s="16"/>
      <c r="RJ19" s="16"/>
      <c r="RK19" s="16"/>
      <c r="RL19" s="16"/>
      <c r="RM19" s="16"/>
      <c r="RN19" s="16"/>
      <c r="RO19" s="16"/>
      <c r="RP19" s="16"/>
      <c r="RQ19" s="16"/>
      <c r="RR19" s="16"/>
      <c r="RS19" s="16"/>
      <c r="RT19" s="16"/>
      <c r="RU19" s="16"/>
      <c r="RV19" s="16"/>
      <c r="RW19" s="16"/>
      <c r="RX19" s="16"/>
      <c r="RY19" s="16"/>
      <c r="RZ19" s="16"/>
      <c r="SA19" s="16"/>
      <c r="SB19" s="16"/>
      <c r="SC19" s="16"/>
      <c r="SD19" s="16"/>
      <c r="SE19" s="16"/>
      <c r="SF19" s="16"/>
      <c r="SG19" s="16"/>
      <c r="SH19" s="16"/>
      <c r="SI19" s="16"/>
      <c r="SJ19" s="16"/>
      <c r="SK19" s="16"/>
      <c r="SL19" s="16"/>
      <c r="SM19" s="16"/>
      <c r="SN19" s="16"/>
      <c r="SO19" s="16"/>
      <c r="SP19" s="16"/>
      <c r="SQ19" s="16"/>
      <c r="SR19" s="16"/>
      <c r="SS19" s="16"/>
      <c r="ST19" s="16"/>
      <c r="SU19" s="16"/>
      <c r="SV19" s="16"/>
      <c r="SW19" s="16"/>
      <c r="SX19" s="16"/>
      <c r="SY19" s="16"/>
      <c r="SZ19" s="16"/>
      <c r="TA19" s="16"/>
      <c r="TB19" s="16"/>
      <c r="TC19" s="16"/>
      <c r="TD19" s="16"/>
      <c r="TE19" s="16"/>
      <c r="TF19" s="16"/>
      <c r="TG19" s="16"/>
      <c r="TH19" s="16"/>
      <c r="TI19" s="16"/>
      <c r="TJ19" s="16"/>
      <c r="TK19" s="16"/>
      <c r="TL19" s="16"/>
      <c r="TM19" s="16"/>
      <c r="TN19" s="16"/>
      <c r="TO19" s="16"/>
      <c r="TP19" s="16"/>
      <c r="TQ19" s="16"/>
      <c r="TR19" s="16"/>
      <c r="TS19" s="16"/>
      <c r="TT19" s="16"/>
      <c r="TU19" s="16"/>
      <c r="TV19" s="16"/>
      <c r="TW19" s="16"/>
      <c r="TX19" s="16"/>
      <c r="TY19" s="16"/>
      <c r="TZ19" s="16"/>
      <c r="UA19" s="16"/>
      <c r="UB19" s="16"/>
      <c r="UC19" s="16"/>
      <c r="UD19" s="16"/>
      <c r="UE19" s="16"/>
      <c r="UF19" s="16"/>
      <c r="UG19" s="16"/>
      <c r="UH19" s="16"/>
      <c r="UI19" s="16"/>
      <c r="UJ19" s="16"/>
      <c r="UK19" s="16"/>
      <c r="UL19" s="16"/>
      <c r="UM19" s="16"/>
      <c r="UN19" s="16"/>
      <c r="UO19" s="16"/>
      <c r="UP19" s="16"/>
      <c r="UQ19" s="16"/>
      <c r="UR19" s="16"/>
      <c r="US19" s="16"/>
      <c r="UT19" s="16"/>
      <c r="UU19" s="16"/>
      <c r="UV19" s="16"/>
      <c r="UW19" s="16"/>
      <c r="UX19" s="16"/>
      <c r="UY19" s="16"/>
      <c r="UZ19" s="16"/>
      <c r="VA19" s="16"/>
      <c r="VB19" s="16"/>
      <c r="VC19" s="16"/>
      <c r="VD19" s="16"/>
      <c r="VE19" s="16"/>
      <c r="VF19" s="16"/>
      <c r="VG19" s="16"/>
      <c r="VH19" s="16"/>
      <c r="VI19" s="16"/>
      <c r="VJ19" s="16"/>
      <c r="VK19" s="16"/>
      <c r="VL19" s="16"/>
      <c r="VM19" s="16"/>
      <c r="VN19" s="16"/>
      <c r="VO19" s="16"/>
      <c r="VP19" s="16"/>
      <c r="VQ19" s="16"/>
      <c r="VR19" s="16"/>
      <c r="VS19" s="16"/>
      <c r="VT19" s="16"/>
      <c r="VU19" s="16"/>
      <c r="VV19" s="16"/>
      <c r="VW19" s="16"/>
      <c r="VX19" s="16"/>
      <c r="VY19" s="16"/>
      <c r="VZ19" s="16"/>
      <c r="WA19" s="16"/>
      <c r="WB19" s="16"/>
      <c r="WC19" s="16"/>
      <c r="WD19" s="16"/>
      <c r="WE19" s="16"/>
      <c r="WF19" s="16"/>
      <c r="WG19" s="16"/>
      <c r="WH19" s="16"/>
      <c r="WI19" s="16"/>
      <c r="WJ19" s="16"/>
      <c r="WK19" s="16"/>
      <c r="WL19" s="16"/>
      <c r="WM19" s="16"/>
      <c r="WN19" s="16"/>
      <c r="WO19" s="16"/>
      <c r="WP19" s="16"/>
      <c r="WQ19" s="16"/>
      <c r="WR19" s="16"/>
      <c r="WS19" s="16"/>
      <c r="WT19" s="16"/>
      <c r="WU19" s="16"/>
      <c r="WV19" s="16"/>
      <c r="WW19" s="16"/>
      <c r="WX19" s="16"/>
      <c r="WY19" s="16"/>
      <c r="WZ19" s="16"/>
      <c r="XA19" s="16"/>
      <c r="XB19" s="16"/>
      <c r="XC19" s="16"/>
      <c r="XD19" s="16"/>
      <c r="XE19" s="16"/>
      <c r="XF19" s="16"/>
      <c r="XG19" s="16"/>
      <c r="XH19" s="16"/>
      <c r="XI19" s="16"/>
      <c r="XJ19" s="16"/>
      <c r="XK19" s="16"/>
      <c r="XL19" s="16"/>
      <c r="XM19" s="16"/>
      <c r="XN19" s="16"/>
      <c r="XO19" s="16"/>
      <c r="XP19" s="16"/>
      <c r="XQ19" s="16"/>
      <c r="XR19" s="16"/>
      <c r="XS19" s="16"/>
      <c r="XT19" s="16"/>
      <c r="XU19" s="16"/>
      <c r="XV19" s="16"/>
      <c r="XW19" s="16"/>
      <c r="XX19" s="16"/>
      <c r="XY19" s="16"/>
      <c r="XZ19" s="16"/>
      <c r="YA19" s="16"/>
      <c r="YB19" s="16"/>
      <c r="YC19" s="16"/>
      <c r="YD19" s="16"/>
      <c r="YE19" s="16"/>
      <c r="YF19" s="16"/>
      <c r="YG19" s="16"/>
      <c r="YH19" s="16"/>
      <c r="YI19" s="16"/>
      <c r="YJ19" s="16"/>
      <c r="YK19" s="16"/>
      <c r="YL19" s="16"/>
      <c r="YM19" s="16"/>
      <c r="YN19" s="16"/>
      <c r="YO19" s="16"/>
      <c r="YP19" s="16"/>
      <c r="YQ19" s="16"/>
      <c r="YR19" s="16"/>
      <c r="YS19" s="16"/>
      <c r="YT19" s="16"/>
      <c r="YU19" s="16"/>
      <c r="YV19" s="16"/>
      <c r="YW19" s="16"/>
      <c r="YX19" s="16"/>
      <c r="YY19" s="16"/>
      <c r="YZ19" s="16"/>
      <c r="ZA19" s="16"/>
      <c r="ZB19" s="16"/>
      <c r="ZC19" s="16"/>
      <c r="ZD19" s="16"/>
      <c r="ZE19" s="16"/>
      <c r="ZF19" s="16"/>
      <c r="ZG19" s="16"/>
      <c r="ZH19" s="16"/>
      <c r="ZI19" s="16"/>
      <c r="ZJ19" s="16"/>
      <c r="ZK19" s="16"/>
      <c r="ZL19" s="16"/>
      <c r="ZM19" s="16"/>
      <c r="ZN19" s="16"/>
      <c r="ZO19" s="16"/>
      <c r="ZP19" s="16"/>
      <c r="ZQ19" s="16"/>
      <c r="ZR19" s="16"/>
      <c r="ZS19" s="16"/>
      <c r="ZT19" s="16"/>
      <c r="ZU19" s="16"/>
      <c r="ZV19" s="16"/>
      <c r="ZW19" s="16"/>
      <c r="ZX19" s="16"/>
      <c r="ZY19" s="16"/>
      <c r="ZZ19" s="16"/>
      <c r="AAA19" s="16"/>
      <c r="AAB19" s="16"/>
      <c r="AAC19" s="16"/>
      <c r="AAD19" s="16"/>
      <c r="AAE19" s="16"/>
      <c r="AAF19" s="16"/>
      <c r="AAG19" s="16"/>
      <c r="AAH19" s="16"/>
      <c r="AAI19" s="16"/>
      <c r="AAJ19" s="16"/>
      <c r="AAK19" s="16"/>
      <c r="AAL19" s="16"/>
      <c r="AAM19" s="16"/>
      <c r="AAN19" s="16"/>
      <c r="AAO19" s="16"/>
      <c r="AAP19" s="16"/>
      <c r="AAQ19" s="16"/>
      <c r="AAR19" s="16"/>
      <c r="AAS19" s="16"/>
      <c r="AAT19" s="16"/>
      <c r="AAU19" s="16"/>
      <c r="AAV19" s="16"/>
      <c r="AAW19" s="16"/>
      <c r="AAX19" s="16"/>
      <c r="AAY19" s="16"/>
      <c r="AAZ19" s="16"/>
      <c r="ABA19" s="16"/>
      <c r="ABB19" s="16"/>
      <c r="ABC19" s="16"/>
      <c r="ABD19" s="16"/>
      <c r="ABE19" s="16"/>
      <c r="ABF19" s="16"/>
      <c r="ABG19" s="16"/>
      <c r="ABH19" s="16"/>
      <c r="ABI19" s="16"/>
      <c r="ABJ19" s="16"/>
      <c r="ABK19" s="16"/>
      <c r="ABL19" s="16"/>
      <c r="ABM19" s="16"/>
      <c r="ABN19" s="16"/>
      <c r="ABO19" s="16"/>
      <c r="ABP19" s="16"/>
      <c r="ABQ19" s="16"/>
      <c r="ABR19" s="16"/>
      <c r="ABS19" s="16"/>
      <c r="ABT19" s="16"/>
      <c r="ABU19" s="16"/>
      <c r="ABV19" s="16"/>
      <c r="ABW19" s="16"/>
      <c r="ABX19" s="16"/>
      <c r="ABY19" s="16"/>
      <c r="ABZ19" s="16"/>
      <c r="ACA19" s="16"/>
      <c r="ACB19" s="16"/>
      <c r="ACC19" s="16"/>
      <c r="ACD19" s="16"/>
      <c r="ACE19" s="16"/>
      <c r="ACF19" s="16"/>
      <c r="ACG19" s="16"/>
      <c r="ACH19" s="16"/>
      <c r="ACI19" s="16"/>
      <c r="ACJ19" s="16"/>
      <c r="ACK19" s="16"/>
      <c r="ACL19" s="16"/>
      <c r="ACM19" s="16"/>
      <c r="ACN19" s="16"/>
      <c r="ACO19" s="16"/>
      <c r="ACP19" s="16"/>
      <c r="ACQ19" s="16"/>
      <c r="ACR19" s="16"/>
      <c r="ACS19" s="16"/>
      <c r="ACT19" s="16"/>
      <c r="ACU19" s="16"/>
      <c r="ACV19" s="16"/>
      <c r="ACW19" s="16"/>
      <c r="ACX19" s="16"/>
      <c r="ACY19" s="16"/>
      <c r="ACZ19" s="16"/>
      <c r="ADA19" s="16"/>
      <c r="ADB19" s="16"/>
      <c r="ADC19" s="16"/>
      <c r="ADD19" s="16"/>
      <c r="ADE19" s="16"/>
      <c r="ADF19" s="16"/>
      <c r="ADG19" s="16"/>
      <c r="ADH19" s="16"/>
      <c r="ADI19" s="16"/>
      <c r="ADJ19" s="16"/>
      <c r="ADK19" s="16"/>
      <c r="ADL19" s="16"/>
      <c r="ADM19" s="16"/>
      <c r="ADN19" s="16"/>
      <c r="ADO19" s="16"/>
      <c r="ADP19" s="16"/>
      <c r="ADQ19" s="16"/>
      <c r="ADR19" s="16"/>
      <c r="ADS19" s="16"/>
      <c r="ADT19" s="16"/>
      <c r="ADU19" s="16"/>
      <c r="ADV19" s="16"/>
      <c r="ADW19" s="16"/>
      <c r="ADX19" s="16"/>
      <c r="ADY19" s="16"/>
      <c r="ADZ19" s="16"/>
      <c r="AEA19" s="16"/>
      <c r="AEB19" s="16"/>
      <c r="AEC19" s="16"/>
      <c r="AED19" s="16"/>
      <c r="AEE19" s="16"/>
      <c r="AEF19" s="16"/>
      <c r="AEG19" s="16"/>
      <c r="AEH19" s="16"/>
      <c r="AEI19" s="16"/>
      <c r="AEJ19" s="16"/>
      <c r="AEK19" s="16"/>
      <c r="AEL19" s="16"/>
      <c r="AEM19" s="16"/>
      <c r="AEN19" s="16"/>
      <c r="AEO19" s="16"/>
      <c r="AEP19" s="16"/>
      <c r="AEQ19" s="16"/>
      <c r="AER19" s="16"/>
      <c r="AES19" s="16"/>
      <c r="AET19" s="16"/>
      <c r="AEU19" s="16"/>
      <c r="AEV19" s="16"/>
      <c r="AEW19" s="16"/>
      <c r="AEX19" s="16"/>
      <c r="AEY19" s="16"/>
      <c r="AEZ19" s="16"/>
      <c r="AFA19" s="16"/>
      <c r="AFB19" s="16"/>
      <c r="AFC19" s="16"/>
      <c r="AFD19" s="16"/>
      <c r="AFE19" s="16"/>
      <c r="AFF19" s="16"/>
      <c r="AFG19" s="16"/>
      <c r="AFH19" s="16"/>
      <c r="AFI19" s="16"/>
      <c r="AFJ19" s="16"/>
      <c r="AFK19" s="16"/>
      <c r="AFL19" s="16"/>
      <c r="AFM19" s="16"/>
      <c r="AFN19" s="16"/>
      <c r="AFO19" s="16"/>
      <c r="AFP19" s="16"/>
      <c r="AFQ19" s="16"/>
      <c r="AFR19" s="16"/>
      <c r="AFS19" s="16"/>
      <c r="AFT19" s="16"/>
      <c r="AFU19" s="16"/>
      <c r="AFV19" s="16"/>
      <c r="AFW19" s="16"/>
      <c r="AFX19" s="16"/>
      <c r="AFY19" s="16"/>
      <c r="AFZ19" s="16"/>
      <c r="AGA19" s="16"/>
      <c r="AGB19" s="16"/>
      <c r="AGC19" s="16"/>
      <c r="AGD19" s="16"/>
      <c r="AGE19" s="16"/>
      <c r="AGF19" s="16"/>
      <c r="AGG19" s="16"/>
      <c r="AGH19" s="16"/>
      <c r="AGI19" s="16"/>
      <c r="AGJ19" s="16"/>
      <c r="AGK19" s="16"/>
      <c r="AGL19" s="16"/>
      <c r="AGM19" s="16"/>
      <c r="AGN19" s="16"/>
      <c r="AGO19" s="16"/>
      <c r="AGP19" s="16"/>
      <c r="AGQ19" s="16"/>
      <c r="AGR19" s="16"/>
      <c r="AGS19" s="16"/>
      <c r="AGT19" s="16"/>
      <c r="AGU19" s="16"/>
      <c r="AGV19" s="16"/>
      <c r="AGW19" s="16"/>
      <c r="AGX19" s="16"/>
      <c r="AGY19" s="16"/>
      <c r="AGZ19" s="16"/>
      <c r="AHA19" s="16"/>
      <c r="AHB19" s="16"/>
      <c r="AHC19" s="16"/>
      <c r="AHD19" s="16"/>
      <c r="AHE19" s="16"/>
      <c r="AHF19" s="16"/>
      <c r="AHG19" s="16"/>
      <c r="AHH19" s="16"/>
      <c r="AHI19" s="16"/>
      <c r="AHJ19" s="16"/>
      <c r="AHK19" s="16"/>
      <c r="AHL19" s="16"/>
      <c r="AHM19" s="16"/>
      <c r="AHN19" s="16"/>
      <c r="AHO19" s="16"/>
      <c r="AHP19" s="16"/>
      <c r="AHQ19" s="16"/>
      <c r="AHR19" s="16"/>
      <c r="AHS19" s="16"/>
      <c r="AHT19" s="16"/>
      <c r="AHU19" s="16"/>
      <c r="AHV19" s="16"/>
      <c r="AHW19" s="16"/>
      <c r="AHX19" s="16"/>
      <c r="AHY19" s="16"/>
      <c r="AHZ19" s="16"/>
      <c r="AIA19" s="16"/>
      <c r="AIB19" s="16"/>
      <c r="AIC19" s="16"/>
      <c r="AID19" s="16"/>
      <c r="AIE19" s="16"/>
      <c r="AIF19" s="16"/>
      <c r="AIG19" s="16"/>
      <c r="AIH19" s="16"/>
      <c r="AII19" s="16"/>
      <c r="AIJ19" s="16"/>
      <c r="AIK19" s="16"/>
      <c r="AIL19" s="16"/>
      <c r="AIM19" s="16"/>
      <c r="AIN19" s="16"/>
      <c r="AIO19" s="16"/>
      <c r="AIP19" s="16"/>
      <c r="AIQ19" s="16"/>
      <c r="AIR19" s="16"/>
      <c r="AIS19" s="16"/>
      <c r="AIT19" s="16"/>
      <c r="AIU19" s="16"/>
      <c r="AIV19" s="16"/>
      <c r="AIW19" s="16"/>
      <c r="AIX19" s="16"/>
      <c r="AIY19" s="16"/>
      <c r="AIZ19" s="16"/>
      <c r="AJA19" s="16"/>
      <c r="AJB19" s="16"/>
      <c r="AJC19" s="16"/>
      <c r="AJD19" s="16"/>
      <c r="AJE19" s="16"/>
      <c r="AJF19" s="16"/>
      <c r="AJG19" s="16"/>
      <c r="AJH19" s="16"/>
      <c r="AJI19" s="16"/>
      <c r="AJJ19" s="16"/>
      <c r="AJK19" s="16"/>
      <c r="AJL19" s="16"/>
      <c r="AJM19" s="16"/>
      <c r="AJN19" s="16"/>
      <c r="AJO19" s="16"/>
      <c r="AJP19" s="16"/>
      <c r="AJQ19" s="16"/>
      <c r="AJR19" s="16"/>
      <c r="AJS19" s="16"/>
      <c r="AJT19" s="16"/>
      <c r="AJU19" s="16"/>
      <c r="AJV19" s="16"/>
      <c r="AJW19" s="16"/>
      <c r="AJX19" s="16"/>
      <c r="AJY19" s="16"/>
      <c r="AJZ19" s="16"/>
      <c r="AKA19" s="16"/>
      <c r="AKB19" s="16"/>
      <c r="AKC19" s="16"/>
      <c r="AKD19" s="16"/>
      <c r="AKE19" s="16"/>
      <c r="AKF19" s="16"/>
      <c r="AKG19" s="16"/>
      <c r="AKH19" s="16"/>
      <c r="AKI19" s="16"/>
      <c r="AKJ19" s="16"/>
      <c r="AKK19" s="16"/>
      <c r="AKL19" s="16"/>
      <c r="AKM19" s="16"/>
      <c r="AKN19" s="16"/>
      <c r="AKO19" s="16"/>
      <c r="AKP19" s="16"/>
      <c r="AKQ19" s="16"/>
      <c r="AKR19" s="16"/>
      <c r="AKS19" s="16"/>
      <c r="AKT19" s="16"/>
      <c r="AKU19" s="16"/>
      <c r="AKV19" s="16"/>
      <c r="AKW19" s="16"/>
      <c r="AKX19" s="16"/>
      <c r="AKY19" s="16"/>
      <c r="AKZ19" s="16"/>
      <c r="ALA19" s="16"/>
      <c r="ALB19" s="16"/>
      <c r="ALC19" s="16"/>
      <c r="ALD19" s="16"/>
      <c r="ALE19" s="16"/>
      <c r="ALF19" s="16"/>
      <c r="ALG19" s="16"/>
      <c r="ALH19" s="16"/>
      <c r="ALI19" s="16"/>
      <c r="ALJ19" s="16"/>
      <c r="ALK19" s="16"/>
      <c r="ALL19" s="16"/>
      <c r="ALM19" s="16"/>
      <c r="ALN19" s="16"/>
      <c r="ALO19" s="16"/>
      <c r="ALP19" s="16"/>
      <c r="ALQ19" s="16"/>
      <c r="ALR19" s="16"/>
      <c r="ALS19" s="16"/>
      <c r="ALT19" s="16"/>
      <c r="ALU19" s="16"/>
      <c r="ALV19" s="16"/>
      <c r="ALW19" s="16"/>
      <c r="ALX19" s="16"/>
      <c r="ALY19" s="16"/>
      <c r="ALZ19" s="16"/>
      <c r="AMA19" s="16"/>
      <c r="AMB19" s="16"/>
      <c r="AMC19" s="16"/>
      <c r="AMD19" s="16"/>
      <c r="AME19" s="16"/>
    </row>
    <row r="20" spans="1:1019" ht="18" customHeight="1" x14ac:dyDescent="0.25">
      <c r="A20" s="5"/>
      <c r="C20" s="5"/>
      <c r="D20" s="5"/>
      <c r="F20" s="5"/>
    </row>
    <row r="21" spans="1:1019" ht="18" customHeight="1" x14ac:dyDescent="0.25">
      <c r="A21" s="40" t="s">
        <v>13</v>
      </c>
      <c r="B21" s="40"/>
      <c r="C21" s="40"/>
      <c r="D21" s="40"/>
      <c r="E21" s="40"/>
      <c r="F21" s="40"/>
      <c r="G21" s="40"/>
      <c r="H21" s="40"/>
      <c r="I21" s="40"/>
    </row>
    <row r="22" spans="1:1019" ht="18" customHeight="1" x14ac:dyDescent="0.25">
      <c r="A22" s="8" t="s">
        <v>9</v>
      </c>
      <c r="B22" s="36" t="s">
        <v>10</v>
      </c>
      <c r="C22" s="8" t="s">
        <v>1</v>
      </c>
      <c r="D22" s="8" t="s">
        <v>2</v>
      </c>
      <c r="E22" s="8" t="s">
        <v>3</v>
      </c>
      <c r="F22" s="8" t="s">
        <v>5</v>
      </c>
      <c r="G22" s="8" t="s">
        <v>7</v>
      </c>
      <c r="H22" s="8" t="s">
        <v>180</v>
      </c>
      <c r="I22" s="8" t="s">
        <v>11</v>
      </c>
    </row>
    <row r="23" spans="1:1019" ht="18" customHeight="1" x14ac:dyDescent="0.25">
      <c r="A23" s="3">
        <v>1</v>
      </c>
      <c r="B23" s="39">
        <v>1161</v>
      </c>
      <c r="C23" s="3">
        <f>IFERROR((VLOOKUP(B23,INSCRITOS!A:B,2,0)),"")</f>
        <v>105997</v>
      </c>
      <c r="D23" s="3" t="str">
        <f>IFERROR((VLOOKUP(B23,INSCRITOS!A:C,3,0)),"")</f>
        <v>INF</v>
      </c>
      <c r="E23" s="9" t="str">
        <f>IFERROR((VLOOKUP(B23,INSCRITOS!A:D,4,0)),"")</f>
        <v>Gonçalo Alemão</v>
      </c>
      <c r="F23" s="3" t="str">
        <f>IFERROR((VLOOKUP(B23,INSCRITOS!A:F,6,0)),"")</f>
        <v>M</v>
      </c>
      <c r="G23" s="9" t="str">
        <f>IFERROR((VLOOKUP(B23,INSCRITOS!A:H,8,0)),"")</f>
        <v>PORTINADO</v>
      </c>
      <c r="H23" s="61">
        <v>0.31319444444444444</v>
      </c>
      <c r="I23" s="4">
        <v>100</v>
      </c>
    </row>
    <row r="24" spans="1:1019" ht="18" customHeight="1" x14ac:dyDescent="0.25">
      <c r="A24" s="3">
        <v>2</v>
      </c>
      <c r="B24" s="39">
        <v>481</v>
      </c>
      <c r="C24" s="3">
        <f>IFERROR((VLOOKUP(B24,INSCRITOS!A:B,2,0)),"")</f>
        <v>104350</v>
      </c>
      <c r="D24" s="3" t="str">
        <f>IFERROR((VLOOKUP(B24,INSCRITOS!A:C,3,0)),"")</f>
        <v>INF</v>
      </c>
      <c r="E24" s="9" t="str">
        <f>IFERROR((VLOOKUP(B24,INSCRITOS!A:D,4,0)),"")</f>
        <v>Gabriel Miravent</v>
      </c>
      <c r="F24" s="3" t="str">
        <f>IFERROR((VLOOKUP(B24,INSCRITOS!A:F,6,0)),"")</f>
        <v>M</v>
      </c>
      <c r="G24" s="9" t="str">
        <f>IFERROR((VLOOKUP(B24,INSCRITOS!A:H,8,0)),"")</f>
        <v>Lusitano / Frusoal</v>
      </c>
      <c r="H24" s="61">
        <v>0.31388888888888888</v>
      </c>
      <c r="I24" s="4">
        <v>99</v>
      </c>
    </row>
    <row r="25" spans="1:1019" ht="18" customHeight="1" x14ac:dyDescent="0.25">
      <c r="A25" s="3">
        <v>3</v>
      </c>
      <c r="B25" s="39">
        <v>616</v>
      </c>
      <c r="C25" s="3">
        <f>IFERROR((VLOOKUP(B25,INSCRITOS!A:B,2,0)),"")</f>
        <v>105125</v>
      </c>
      <c r="D25" s="3" t="str">
        <f>IFERROR((VLOOKUP(B25,INSCRITOS!A:C,3,0)),"")</f>
        <v>INF</v>
      </c>
      <c r="E25" s="9" t="str">
        <f>IFERROR((VLOOKUP(B25,INSCRITOS!A:D,4,0)),"")</f>
        <v>Vitaliy Martsynshyn</v>
      </c>
      <c r="F25" s="3" t="str">
        <f>IFERROR((VLOOKUP(B25,INSCRITOS!A:F,6,0)),"")</f>
        <v>M</v>
      </c>
      <c r="G25" s="9" t="str">
        <f>IFERROR((VLOOKUP(B25,INSCRITOS!A:H,8,0)),"")</f>
        <v>Fc Ferreiras</v>
      </c>
      <c r="H25" s="61">
        <v>0.34097222222222223</v>
      </c>
      <c r="I25" s="4">
        <v>98</v>
      </c>
    </row>
    <row r="26" spans="1:1019" ht="18" customHeight="1" x14ac:dyDescent="0.25">
      <c r="A26" s="3">
        <v>4</v>
      </c>
      <c r="B26" s="39">
        <v>5207</v>
      </c>
      <c r="C26" s="3">
        <f>IFERROR((VLOOKUP(B26,INSCRITOS!A:B,2,0)),"")</f>
        <v>0</v>
      </c>
      <c r="D26" s="3" t="str">
        <f>IFERROR((VLOOKUP(B26,INSCRITOS!A:C,3,0)),"")</f>
        <v>INF</v>
      </c>
      <c r="E26" s="9" t="str">
        <f>IFERROR((VLOOKUP(B26,INSCRITOS!A:D,4,0)),"")</f>
        <v xml:space="preserve">Francisco Brás Romão </v>
      </c>
      <c r="F26" s="3" t="str">
        <f>IFERROR((VLOOKUP(B26,INSCRITOS!A:F,6,0)),"")</f>
        <v>M</v>
      </c>
      <c r="G26" s="9" t="str">
        <f>IFERROR((VLOOKUP(B26,INSCRITOS!A:H,8,0)),"")</f>
        <v>Não federado</v>
      </c>
      <c r="H26" s="61">
        <v>0.34236111111111112</v>
      </c>
      <c r="I26" s="4"/>
    </row>
    <row r="27" spans="1:1019" ht="18" customHeight="1" x14ac:dyDescent="0.25">
      <c r="A27" s="3">
        <v>5</v>
      </c>
      <c r="B27" s="39">
        <v>557</v>
      </c>
      <c r="C27" s="3">
        <f>IFERROR((VLOOKUP(B27,INSCRITOS!A:B,2,0)),"")</f>
        <v>105114</v>
      </c>
      <c r="D27" s="3" t="str">
        <f>IFERROR((VLOOKUP(B27,INSCRITOS!A:C,3,0)),"")</f>
        <v>INF</v>
      </c>
      <c r="E27" s="9" t="str">
        <f>IFERROR((VLOOKUP(B27,INSCRITOS!A:D,4,0)),"")</f>
        <v>Andriy Fedorov</v>
      </c>
      <c r="F27" s="3" t="str">
        <f>IFERROR((VLOOKUP(B27,INSCRITOS!A:F,6,0)),"")</f>
        <v>M</v>
      </c>
      <c r="G27" s="9" t="str">
        <f>IFERROR((VLOOKUP(B27,INSCRITOS!A:H,8,0)),"")</f>
        <v>Fc Ferreiras</v>
      </c>
      <c r="H27" s="61">
        <v>0.3444444444444445</v>
      </c>
      <c r="I27" s="4">
        <v>97</v>
      </c>
    </row>
    <row r="28" spans="1:1019" ht="18" customHeight="1" x14ac:dyDescent="0.25">
      <c r="A28" s="3">
        <v>6</v>
      </c>
      <c r="B28" s="39">
        <v>944</v>
      </c>
      <c r="C28" s="3">
        <f>IFERROR((VLOOKUP(B28,INSCRITOS!A:B,2,0)),"")</f>
        <v>105284</v>
      </c>
      <c r="D28" s="3" t="str">
        <f>IFERROR((VLOOKUP(B28,INSCRITOS!A:C,3,0)),"")</f>
        <v>INF</v>
      </c>
      <c r="E28" s="9" t="str">
        <f>IFERROR((VLOOKUP(B28,INSCRITOS!A:D,4,0)),"")</f>
        <v>Afonso Rochate</v>
      </c>
      <c r="F28" s="3" t="str">
        <f>IFERROR((VLOOKUP(B28,INSCRITOS!A:F,6,0)),"")</f>
        <v>M</v>
      </c>
      <c r="G28" s="9" t="str">
        <f>IFERROR((VLOOKUP(B28,INSCRITOS!A:H,8,0)),"")</f>
        <v>PORTINADO</v>
      </c>
      <c r="H28" s="61">
        <v>0.35138888888888892</v>
      </c>
      <c r="I28" s="4">
        <v>96</v>
      </c>
    </row>
    <row r="29" spans="1:1019" ht="18" customHeight="1" x14ac:dyDescent="0.25">
      <c r="A29" s="3">
        <v>7</v>
      </c>
      <c r="B29" s="39">
        <v>1176</v>
      </c>
      <c r="C29" s="3">
        <f>IFERROR((VLOOKUP(B29,INSCRITOS!A:B,2,0)),"")</f>
        <v>106027</v>
      </c>
      <c r="D29" s="3" t="str">
        <f>IFERROR((VLOOKUP(B29,INSCRITOS!A:C,3,0)),"")</f>
        <v>INF</v>
      </c>
      <c r="E29" s="9" t="str">
        <f>IFERROR((VLOOKUP(B29,INSCRITOS!A:D,4,0)),"")</f>
        <v>Rafael Piteira</v>
      </c>
      <c r="F29" s="3" t="str">
        <f>IFERROR((VLOOKUP(B29,INSCRITOS!A:F,6,0)),"")</f>
        <v>M</v>
      </c>
      <c r="G29" s="9" t="str">
        <f>IFERROR((VLOOKUP(B29,INSCRITOS!A:H,8,0)),"")</f>
        <v>Triatlo de Faro/ Não federado</v>
      </c>
      <c r="H29" s="61">
        <v>0.3756944444444445</v>
      </c>
      <c r="I29" s="4"/>
    </row>
    <row r="30" spans="1:1019" ht="18" customHeight="1" x14ac:dyDescent="0.25">
      <c r="A30" s="3">
        <v>8</v>
      </c>
      <c r="B30" s="39">
        <v>1157</v>
      </c>
      <c r="C30" s="3">
        <f>IFERROR((VLOOKUP(B30,INSCRITOS!A:B,2,0)),"")</f>
        <v>105992</v>
      </c>
      <c r="D30" s="3" t="str">
        <f>IFERROR((VLOOKUP(B30,INSCRITOS!A:C,3,0)),"")</f>
        <v>INF</v>
      </c>
      <c r="E30" s="9" t="str">
        <f>IFERROR((VLOOKUP(B30,INSCRITOS!A:D,4,0)),"")</f>
        <v>Guilherme Amélio</v>
      </c>
      <c r="F30" s="3" t="str">
        <f>IFERROR((VLOOKUP(B30,INSCRITOS!A:F,6,0)),"")</f>
        <v>M</v>
      </c>
      <c r="G30" s="9" t="str">
        <f>IFERROR((VLOOKUP(B30,INSCRITOS!A:H,8,0)),"")</f>
        <v>O2 Triatlo - S´look</v>
      </c>
      <c r="H30" s="61">
        <v>0.3923611111111111</v>
      </c>
      <c r="I30" s="4">
        <v>95</v>
      </c>
    </row>
    <row r="31" spans="1:1019" ht="18" customHeight="1" x14ac:dyDescent="0.25">
      <c r="A31" s="3">
        <v>9</v>
      </c>
      <c r="B31" s="39">
        <v>1023</v>
      </c>
      <c r="C31" s="3">
        <f>IFERROR((VLOOKUP(B31,INSCRITOS!A:B,2,0)),"")</f>
        <v>105634</v>
      </c>
      <c r="D31" s="3" t="str">
        <f>IFERROR((VLOOKUP(B31,INSCRITOS!A:C,3,0)),"")</f>
        <v>INF</v>
      </c>
      <c r="E31" s="9" t="str">
        <f>IFERROR((VLOOKUP(B31,INSCRITOS!A:D,4,0)),"")</f>
        <v>Simão Guerreiro</v>
      </c>
      <c r="F31" s="3" t="str">
        <f>IFERROR((VLOOKUP(B31,INSCRITOS!A:F,6,0)),"")</f>
        <v>M</v>
      </c>
      <c r="G31" s="9" t="str">
        <f>IFERROR((VLOOKUP(B31,INSCRITOS!A:H,8,0)),"")</f>
        <v>Centro de Ciclismo de Portimão</v>
      </c>
      <c r="H31" s="61">
        <v>0.40902777777777777</v>
      </c>
      <c r="I31" s="4">
        <v>94</v>
      </c>
    </row>
    <row r="32" spans="1:1019" ht="18" customHeight="1" x14ac:dyDescent="0.25">
      <c r="A32" s="3">
        <v>10</v>
      </c>
      <c r="B32" s="39">
        <v>203</v>
      </c>
      <c r="C32" s="3">
        <f>IFERROR((VLOOKUP(B32,INSCRITOS!A:B,2,0)),"")</f>
        <v>104963</v>
      </c>
      <c r="D32" s="3" t="str">
        <f>IFERROR((VLOOKUP(B32,INSCRITOS!A:C,3,0)),"")</f>
        <v>INF</v>
      </c>
      <c r="E32" s="9" t="str">
        <f>IFERROR((VLOOKUP(B32,INSCRITOS!A:D,4,0)),"")</f>
        <v>Martim Viegas</v>
      </c>
      <c r="F32" s="3" t="str">
        <f>IFERROR((VLOOKUP(B32,INSCRITOS!A:F,6,0)),"")</f>
        <v>M</v>
      </c>
      <c r="G32" s="9" t="str">
        <f>IFERROR((VLOOKUP(B32,INSCRITOS!A:H,8,0)),"")</f>
        <v>Lusitano / Frusoal</v>
      </c>
      <c r="H32" s="61">
        <v>0.46249999999999997</v>
      </c>
      <c r="I32" s="4">
        <v>93</v>
      </c>
    </row>
    <row r="33" spans="1:9" ht="18" customHeight="1" x14ac:dyDescent="0.25">
      <c r="A33" s="3">
        <v>11</v>
      </c>
      <c r="B33" s="39">
        <v>487</v>
      </c>
      <c r="C33" s="3">
        <f>IFERROR((VLOOKUP(B33,INSCRITOS!A:B,2,0)),"")</f>
        <v>105075</v>
      </c>
      <c r="D33" s="3" t="str">
        <f>IFERROR((VLOOKUP(B33,INSCRITOS!A:C,3,0)),"")</f>
        <v>INF</v>
      </c>
      <c r="E33" s="9" t="str">
        <f>IFERROR((VLOOKUP(B33,INSCRITOS!A:D,4,0)),"")</f>
        <v>Henrique Vairinhos</v>
      </c>
      <c r="F33" s="3" t="str">
        <f>IFERROR((VLOOKUP(B33,INSCRITOS!A:F,6,0)),"")</f>
        <v>M</v>
      </c>
      <c r="G33" s="9" t="str">
        <f>IFERROR((VLOOKUP(B33,INSCRITOS!A:H,8,0)),"")</f>
        <v>Lusitano / Frusoal</v>
      </c>
      <c r="H33" s="61">
        <v>0.47361111111111115</v>
      </c>
      <c r="I33" s="4">
        <v>92</v>
      </c>
    </row>
    <row r="34" spans="1:9" ht="18" customHeight="1" x14ac:dyDescent="0.25">
      <c r="A34" s="3">
        <v>12</v>
      </c>
      <c r="B34" s="39">
        <v>5242</v>
      </c>
      <c r="C34" s="3">
        <f>IFERROR((VLOOKUP(B34,INSCRITOS!A:B,2,0)),"")</f>
        <v>103871</v>
      </c>
      <c r="D34" s="3" t="str">
        <f>IFERROR((VLOOKUP(B34,INSCRITOS!A:C,3,0)),"")</f>
        <v>INF</v>
      </c>
      <c r="E34" s="9" t="str">
        <f>IFERROR((VLOOKUP(B34,INSCRITOS!A:D,4,0)),"")</f>
        <v>Martim Maquinista</v>
      </c>
      <c r="F34" s="3" t="str">
        <f>IFERROR((VLOOKUP(B34,INSCRITOS!A:F,6,0)),"")</f>
        <v>M</v>
      </c>
      <c r="G34" s="9" t="str">
        <f>IFERROR((VLOOKUP(B34,INSCRITOS!A:H,8,0)),"")</f>
        <v>REPSOL TRIATLO/ Outra região</v>
      </c>
      <c r="H34" s="61">
        <v>0.54583333333333328</v>
      </c>
      <c r="I34" s="4"/>
    </row>
    <row r="35" spans="1:9" ht="18" customHeight="1" x14ac:dyDescent="0.25">
      <c r="A35" s="5"/>
      <c r="C35" s="5"/>
      <c r="D35" s="5"/>
      <c r="F35" s="5"/>
      <c r="I35" s="13"/>
    </row>
    <row r="36" spans="1:9" ht="18" customHeight="1" x14ac:dyDescent="0.25">
      <c r="A36" s="40" t="s">
        <v>14</v>
      </c>
      <c r="B36" s="40"/>
      <c r="C36" s="40"/>
      <c r="D36" s="40"/>
      <c r="E36" s="40"/>
      <c r="F36" s="40"/>
      <c r="G36" s="40"/>
      <c r="H36" s="40"/>
      <c r="I36" s="40"/>
    </row>
    <row r="37" spans="1:9" ht="18" customHeight="1" x14ac:dyDescent="0.25">
      <c r="A37" s="8" t="s">
        <v>9</v>
      </c>
      <c r="B37" s="36" t="s">
        <v>10</v>
      </c>
      <c r="C37" s="8" t="s">
        <v>1</v>
      </c>
      <c r="D37" s="8" t="s">
        <v>2</v>
      </c>
      <c r="E37" s="8" t="s">
        <v>3</v>
      </c>
      <c r="F37" s="8" t="s">
        <v>5</v>
      </c>
      <c r="G37" s="8" t="s">
        <v>7</v>
      </c>
      <c r="H37" s="8" t="s">
        <v>180</v>
      </c>
      <c r="I37" s="8" t="s">
        <v>11</v>
      </c>
    </row>
    <row r="38" spans="1:9" ht="18" customHeight="1" x14ac:dyDescent="0.25">
      <c r="A38" s="3">
        <v>1</v>
      </c>
      <c r="B38" s="2">
        <v>938</v>
      </c>
      <c r="C38" s="3">
        <f>IFERROR((VLOOKUP(B38,INSCRITOS!A:B,2,0)),"")</f>
        <v>105283</v>
      </c>
      <c r="D38" s="3" t="str">
        <f>IFERROR((VLOOKUP(B38,INSCRITOS!A:C,3,0)),"")</f>
        <v>INF</v>
      </c>
      <c r="E38" s="9" t="str">
        <f>IFERROR((VLOOKUP(B38,INSCRITOS!A:D,4,0)),"")</f>
        <v>Vitoria Pita</v>
      </c>
      <c r="F38" s="3" t="str">
        <f>IFERROR((VLOOKUP(B38,INSCRITOS!A:F,6,0)),"")</f>
        <v>F</v>
      </c>
      <c r="G38" s="9" t="str">
        <f>IFERROR((VLOOKUP(B38,INSCRITOS!A:H,8,0)),"")</f>
        <v>PORTINADO</v>
      </c>
      <c r="H38" s="61">
        <v>0.38055555555555554</v>
      </c>
      <c r="I38" s="4">
        <v>100</v>
      </c>
    </row>
    <row r="39" spans="1:9" ht="18" customHeight="1" x14ac:dyDescent="0.25">
      <c r="A39" s="3">
        <v>2</v>
      </c>
      <c r="B39" s="2">
        <v>72</v>
      </c>
      <c r="C39" s="3">
        <f>IFERROR((VLOOKUP(B39,INSCRITOS!A:B,2,0)),"")</f>
        <v>105002</v>
      </c>
      <c r="D39" s="3" t="str">
        <f>IFERROR((VLOOKUP(B39,INSCRITOS!A:C,3,0)),"")</f>
        <v>INF</v>
      </c>
      <c r="E39" s="9" t="str">
        <f>IFERROR((VLOOKUP(B39,INSCRITOS!A:D,4,0)),"")</f>
        <v>Bárbara Coelho</v>
      </c>
      <c r="F39" s="3" t="str">
        <f>IFERROR((VLOOKUP(B39,INSCRITOS!A:F,6,0)),"")</f>
        <v>F</v>
      </c>
      <c r="G39" s="9" t="str">
        <f>IFERROR((VLOOKUP(B39,INSCRITOS!A:H,8,0)),"")</f>
        <v>Bike Clube S. Brás</v>
      </c>
      <c r="H39" s="61">
        <v>0.40277777777777773</v>
      </c>
      <c r="I39" s="4">
        <v>99</v>
      </c>
    </row>
    <row r="40" spans="1:9" ht="18" customHeight="1" x14ac:dyDescent="0.25">
      <c r="A40" s="3">
        <v>3</v>
      </c>
      <c r="B40" s="2">
        <v>1366</v>
      </c>
      <c r="C40" s="3">
        <f>IFERROR((VLOOKUP(B40,INSCRITOS!A:B,2,0)),"")</f>
        <v>105474</v>
      </c>
      <c r="D40" s="3" t="str">
        <f>IFERROR((VLOOKUP(B40,INSCRITOS!A:C,3,0)),"")</f>
        <v>INF</v>
      </c>
      <c r="E40" s="9" t="str">
        <f>IFERROR((VLOOKUP(B40,INSCRITOS!A:D,4,0)),"")</f>
        <v>Patrícia Gomes</v>
      </c>
      <c r="F40" s="3" t="str">
        <f>IFERROR((VLOOKUP(B40,INSCRITOS!A:F,6,0)),"")</f>
        <v>F</v>
      </c>
      <c r="G40" s="9" t="str">
        <f>IFERROR((VLOOKUP(B40,INSCRITOS!A:H,8,0)),"")</f>
        <v>Lusitano / Frusoal</v>
      </c>
      <c r="H40" s="61">
        <v>0.44861111111111113</v>
      </c>
      <c r="I40" s="4">
        <v>98</v>
      </c>
    </row>
    <row r="41" spans="1:9" ht="18" customHeight="1" x14ac:dyDescent="0.25">
      <c r="A41" s="3">
        <v>4</v>
      </c>
      <c r="B41" s="2">
        <v>1145</v>
      </c>
      <c r="C41" s="3">
        <f>IFERROR((VLOOKUP(B41,INSCRITOS!A:B,2,0)),"")</f>
        <v>105979</v>
      </c>
      <c r="D41" s="3" t="str">
        <f>IFERROR((VLOOKUP(B41,INSCRITOS!A:C,3,0)),"")</f>
        <v>INF</v>
      </c>
      <c r="E41" s="9" t="str">
        <f>IFERROR((VLOOKUP(B41,INSCRITOS!A:D,4,0)),"")</f>
        <v>Maria Gouveia</v>
      </c>
      <c r="F41" s="3" t="str">
        <f>IFERROR((VLOOKUP(B41,INSCRITOS!A:F,6,0)),"")</f>
        <v>F</v>
      </c>
      <c r="G41" s="9" t="str">
        <f>IFERROR((VLOOKUP(B41,INSCRITOS!A:H,8,0)),"")</f>
        <v>Fc Ferreiras</v>
      </c>
      <c r="H41" s="61">
        <v>0.47361111111111115</v>
      </c>
      <c r="I41" s="4">
        <v>97</v>
      </c>
    </row>
    <row r="42" spans="1:9" ht="18" customHeight="1" x14ac:dyDescent="0.25">
      <c r="A42" s="3">
        <v>5</v>
      </c>
      <c r="B42" s="2">
        <v>1306</v>
      </c>
      <c r="C42" s="3">
        <f>IFERROR((VLOOKUP(B42,INSCRITOS!A:B,2,0)),"")</f>
        <v>105337</v>
      </c>
      <c r="D42" s="3" t="str">
        <f>IFERROR((VLOOKUP(B42,INSCRITOS!A:C,3,0)),"")</f>
        <v>INF</v>
      </c>
      <c r="E42" s="9" t="str">
        <f>IFERROR((VLOOKUP(B42,INSCRITOS!A:D,4,0)),"")</f>
        <v>Helena Lima Cabrita</v>
      </c>
      <c r="F42" s="3" t="str">
        <f>IFERROR((VLOOKUP(B42,INSCRITOS!A:F,6,0)),"")</f>
        <v>F</v>
      </c>
      <c r="G42" s="9" t="str">
        <f>IFERROR((VLOOKUP(B42,INSCRITOS!A:H,8,0)),"")</f>
        <v>Triatlo de Faro</v>
      </c>
      <c r="H42" s="61">
        <v>0.48958333333333331</v>
      </c>
      <c r="I42" s="4">
        <v>96</v>
      </c>
    </row>
    <row r="43" spans="1:9" ht="18" customHeight="1" x14ac:dyDescent="0.25">
      <c r="A43" s="3">
        <v>6</v>
      </c>
      <c r="B43" s="2">
        <v>1305</v>
      </c>
      <c r="C43" s="3">
        <f>IFERROR((VLOOKUP(B43,INSCRITOS!A:B,2,0)),"")</f>
        <v>105336</v>
      </c>
      <c r="D43" s="3" t="str">
        <f>IFERROR((VLOOKUP(B43,INSCRITOS!A:C,3,0)),"")</f>
        <v>INF</v>
      </c>
      <c r="E43" s="9" t="str">
        <f>IFERROR((VLOOKUP(B43,INSCRITOS!A:D,4,0)),"")</f>
        <v>Leonor Lima Cabrita</v>
      </c>
      <c r="F43" s="3" t="str">
        <f>IFERROR((VLOOKUP(B43,INSCRITOS!A:F,6,0)),"")</f>
        <v>F</v>
      </c>
      <c r="G43" s="9" t="str">
        <f>IFERROR((VLOOKUP(B43,INSCRITOS!A:H,8,0)),"")</f>
        <v>Triatlo de Faro</v>
      </c>
      <c r="H43" s="61">
        <v>0.52361111111111114</v>
      </c>
      <c r="I43" s="4">
        <v>95</v>
      </c>
    </row>
    <row r="44" spans="1:9" ht="18" customHeight="1" x14ac:dyDescent="0.25">
      <c r="A44" s="19"/>
      <c r="B44" s="37"/>
      <c r="C44" s="19"/>
      <c r="D44" s="19"/>
      <c r="E44" s="19"/>
      <c r="F44" s="19"/>
      <c r="G44" s="19"/>
      <c r="H44" s="19"/>
      <c r="I44" s="20"/>
    </row>
    <row r="45" spans="1:9" ht="18" customHeight="1" x14ac:dyDescent="0.25">
      <c r="A45" s="40" t="s">
        <v>15</v>
      </c>
      <c r="B45" s="40"/>
      <c r="C45" s="40"/>
      <c r="D45" s="40"/>
      <c r="E45" s="40"/>
      <c r="F45" s="40"/>
      <c r="G45" s="40"/>
      <c r="H45" s="40"/>
      <c r="I45" s="40"/>
    </row>
    <row r="46" spans="1:9" ht="18" customHeight="1" x14ac:dyDescent="0.25">
      <c r="A46" s="8" t="s">
        <v>9</v>
      </c>
      <c r="B46" s="36" t="s">
        <v>10</v>
      </c>
      <c r="C46" s="8" t="s">
        <v>1</v>
      </c>
      <c r="D46" s="8" t="s">
        <v>2</v>
      </c>
      <c r="E46" s="8" t="s">
        <v>3</v>
      </c>
      <c r="F46" s="8" t="s">
        <v>5</v>
      </c>
      <c r="G46" s="8" t="s">
        <v>7</v>
      </c>
      <c r="H46" s="8" t="s">
        <v>180</v>
      </c>
      <c r="I46" s="8" t="s">
        <v>11</v>
      </c>
    </row>
    <row r="47" spans="1:9" ht="18" customHeight="1" x14ac:dyDescent="0.25">
      <c r="A47" s="3">
        <v>1</v>
      </c>
      <c r="B47" s="39">
        <v>70</v>
      </c>
      <c r="C47" s="3">
        <f>IFERROR((VLOOKUP(B47,INSCRITOS!A:B,2,0)),"")</f>
        <v>105000</v>
      </c>
      <c r="D47" s="3" t="str">
        <f>IFERROR((VLOOKUP(B47,INSCRITOS!A:C,3,0)),"")</f>
        <v>INI</v>
      </c>
      <c r="E47" s="9" t="str">
        <f>IFERROR((VLOOKUP(B47,INSCRITOS!A:D,4,0)),"")</f>
        <v>Francisco Silva</v>
      </c>
      <c r="F47" s="3" t="str">
        <f>IFERROR((VLOOKUP(B47,INSCRITOS!A:F,6,0)),"")</f>
        <v>M</v>
      </c>
      <c r="G47" s="9" t="str">
        <f>IFERROR((VLOOKUP(B47,INSCRITOS!A:H,8,0)),"")</f>
        <v>Bike Clube S. Brás</v>
      </c>
      <c r="H47" s="61">
        <v>0.45555555555555555</v>
      </c>
      <c r="I47" s="4">
        <v>100</v>
      </c>
    </row>
    <row r="48" spans="1:9" ht="18" customHeight="1" x14ac:dyDescent="0.25">
      <c r="A48" s="3">
        <v>3</v>
      </c>
      <c r="B48" s="39">
        <v>1162</v>
      </c>
      <c r="C48" s="3">
        <f>IFERROR((VLOOKUP(B48,INSCRITOS!A:B,2,0)),"")</f>
        <v>105998</v>
      </c>
      <c r="D48" s="3" t="str">
        <f>IFERROR((VLOOKUP(B48,INSCRITOS!A:C,3,0)),"")</f>
        <v>INI</v>
      </c>
      <c r="E48" s="9" t="str">
        <f>IFERROR((VLOOKUP(B48,INSCRITOS!A:D,4,0)),"")</f>
        <v>Afonso Alemão</v>
      </c>
      <c r="F48" s="3" t="str">
        <f>IFERROR((VLOOKUP(B48,INSCRITOS!A:F,6,0)),"")</f>
        <v>M</v>
      </c>
      <c r="G48" s="9" t="str">
        <f>IFERROR((VLOOKUP(B48,INSCRITOS!A:H,8,0)),"")</f>
        <v>PORTINADO</v>
      </c>
      <c r="H48" s="61">
        <v>0.49027777777777781</v>
      </c>
      <c r="I48" s="4">
        <v>99</v>
      </c>
    </row>
    <row r="49" spans="1:9" ht="18" customHeight="1" x14ac:dyDescent="0.25">
      <c r="A49" s="3">
        <v>2</v>
      </c>
      <c r="B49" s="39">
        <v>553</v>
      </c>
      <c r="C49" s="3">
        <f>IFERROR((VLOOKUP(B49,INSCRITOS!A:B,2,0)),"")</f>
        <v>105113</v>
      </c>
      <c r="D49" s="3" t="str">
        <f>IFERROR((VLOOKUP(B49,INSCRITOS!A:C,3,0)),"")</f>
        <v>INI</v>
      </c>
      <c r="E49" s="9" t="str">
        <f>IFERROR((VLOOKUP(B49,INSCRITOS!A:D,4,0)),"")</f>
        <v>Alexandre Arvela</v>
      </c>
      <c r="F49" s="3" t="str">
        <f>IFERROR((VLOOKUP(B49,INSCRITOS!A:F,6,0)),"")</f>
        <v>M</v>
      </c>
      <c r="G49" s="9" t="str">
        <f>IFERROR((VLOOKUP(B49,INSCRITOS!A:H,8,0)),"")</f>
        <v>Fc Ferreiras</v>
      </c>
      <c r="H49" s="61">
        <v>0.49444444444444446</v>
      </c>
      <c r="I49" s="4">
        <v>98</v>
      </c>
    </row>
    <row r="50" spans="1:9" ht="18" customHeight="1" x14ac:dyDescent="0.25">
      <c r="A50" s="3">
        <v>4</v>
      </c>
      <c r="B50" s="39">
        <v>866</v>
      </c>
      <c r="C50" s="3">
        <f>IFERROR((VLOOKUP(B50,INSCRITOS!A:B,2,0)),"")</f>
        <v>104642</v>
      </c>
      <c r="D50" s="3" t="str">
        <f>IFERROR((VLOOKUP(B50,INSCRITOS!A:C,3,0)),"")</f>
        <v>INI</v>
      </c>
      <c r="E50" s="9" t="str">
        <f>IFERROR((VLOOKUP(B50,INSCRITOS!A:D,4,0)),"")</f>
        <v>Lio Lobo Leolan</v>
      </c>
      <c r="F50" s="3" t="str">
        <f>IFERROR((VLOOKUP(B50,INSCRITOS!A:F,6,0)),"")</f>
        <v>M</v>
      </c>
      <c r="G50" s="9" t="str">
        <f>IFERROR((VLOOKUP(B50,INSCRITOS!A:H,8,0)),"")</f>
        <v>CCD / INTERMARCHÉ LAGOS</v>
      </c>
      <c r="H50" s="61">
        <v>0.49513888888888885</v>
      </c>
      <c r="I50" s="4">
        <v>97</v>
      </c>
    </row>
    <row r="51" spans="1:9" ht="18" customHeight="1" x14ac:dyDescent="0.25">
      <c r="A51" s="3">
        <v>5</v>
      </c>
      <c r="B51" s="39">
        <v>254</v>
      </c>
      <c r="C51" s="3">
        <f>IFERROR((VLOOKUP(B51,INSCRITOS!A:B,2,0)),"")</f>
        <v>104838</v>
      </c>
      <c r="D51" s="3" t="str">
        <f>IFERROR((VLOOKUP(B51,INSCRITOS!A:C,3,0)),"")</f>
        <v>INI</v>
      </c>
      <c r="E51" s="9" t="str">
        <f>IFERROR((VLOOKUP(B51,INSCRITOS!A:D,4,0)),"")</f>
        <v>Gabriel Silva</v>
      </c>
      <c r="F51" s="3" t="str">
        <f>IFERROR((VLOOKUP(B51,INSCRITOS!A:F,6,0)),"")</f>
        <v>M</v>
      </c>
      <c r="G51" s="9" t="str">
        <f>IFERROR((VLOOKUP(B51,INSCRITOS!A:H,8,0)),"")</f>
        <v>O2 Triatlo - S´look</v>
      </c>
      <c r="H51" s="61">
        <v>0.53125</v>
      </c>
      <c r="I51" s="4">
        <v>96</v>
      </c>
    </row>
    <row r="52" spans="1:9" ht="18" customHeight="1" x14ac:dyDescent="0.25">
      <c r="A52" s="3">
        <v>6</v>
      </c>
      <c r="B52" s="39">
        <v>535</v>
      </c>
      <c r="C52" s="3">
        <f>IFERROR((VLOOKUP(B52,INSCRITOS!A:B,2,0)),"")</f>
        <v>105108</v>
      </c>
      <c r="D52" s="3" t="str">
        <f>IFERROR((VLOOKUP(B52,INSCRITOS!A:C,3,0)),"")</f>
        <v>INI</v>
      </c>
      <c r="E52" s="9" t="str">
        <f>IFERROR((VLOOKUP(B52,INSCRITOS!A:D,4,0)),"")</f>
        <v>João Gonçalves</v>
      </c>
      <c r="F52" s="3" t="str">
        <f>IFERROR((VLOOKUP(B52,INSCRITOS!A:F,6,0)),"")</f>
        <v>M</v>
      </c>
      <c r="G52" s="9" t="str">
        <f>IFERROR((VLOOKUP(B52,INSCRITOS!A:H,8,0)),"")</f>
        <v>REPSOL TRIATLO/ Outra região</v>
      </c>
      <c r="H52" s="61">
        <v>0.54791666666666672</v>
      </c>
      <c r="I52" s="4"/>
    </row>
    <row r="53" spans="1:9" ht="18" customHeight="1" x14ac:dyDescent="0.25">
      <c r="A53" s="3">
        <v>7</v>
      </c>
      <c r="B53" s="39">
        <v>1136</v>
      </c>
      <c r="C53" s="3">
        <f>IFERROR((VLOOKUP(B53,INSCRITOS!A:B,2,0)),"")</f>
        <v>105969</v>
      </c>
      <c r="D53" s="3" t="str">
        <f>IFERROR((VLOOKUP(B53,INSCRITOS!A:C,3,0)),"")</f>
        <v>INI</v>
      </c>
      <c r="E53" s="9" t="str">
        <f>IFERROR((VLOOKUP(B53,INSCRITOS!A:D,4,0)),"")</f>
        <v>Rodrigo Silva</v>
      </c>
      <c r="F53" s="3" t="str">
        <f>IFERROR((VLOOKUP(B53,INSCRITOS!A:F,6,0)),"")</f>
        <v>M</v>
      </c>
      <c r="G53" s="9" t="str">
        <f>IFERROR((VLOOKUP(B53,INSCRITOS!A:H,8,0)),"")</f>
        <v>CCD / INTERMARCHÉ LAGOS</v>
      </c>
      <c r="H53" s="61">
        <v>0.58333333333333337</v>
      </c>
      <c r="I53" s="4">
        <v>95</v>
      </c>
    </row>
    <row r="54" spans="1:9" ht="18" customHeight="1" x14ac:dyDescent="0.25">
      <c r="A54" s="3">
        <v>8</v>
      </c>
      <c r="B54" s="39">
        <v>5243</v>
      </c>
      <c r="C54" s="3">
        <f>IFERROR((VLOOKUP(B54,INSCRITOS!A:B,2,0)),"")</f>
        <v>104348</v>
      </c>
      <c r="D54" s="3" t="str">
        <f>IFERROR((VLOOKUP(B54,INSCRITOS!A:C,3,0)),"")</f>
        <v>INI</v>
      </c>
      <c r="E54" s="9" t="str">
        <f>IFERROR((VLOOKUP(B54,INSCRITOS!A:D,4,0)),"")</f>
        <v>Gil Cunha</v>
      </c>
      <c r="F54" s="3" t="str">
        <f>IFERROR((VLOOKUP(B54,INSCRITOS!A:F,6,0)),"")</f>
        <v>M</v>
      </c>
      <c r="G54" s="9" t="str">
        <f>IFERROR((VLOOKUP(B54,INSCRITOS!A:H,8,0)),"")</f>
        <v>Lusitano / Frusoal</v>
      </c>
      <c r="H54" s="61">
        <v>0.64444444444444449</v>
      </c>
      <c r="I54" s="4">
        <v>94</v>
      </c>
    </row>
    <row r="55" spans="1:9" ht="18" customHeight="1" x14ac:dyDescent="0.25">
      <c r="A55" s="15"/>
      <c r="C55" s="5"/>
      <c r="D55" s="5"/>
      <c r="F55" s="5"/>
    </row>
    <row r="56" spans="1:9" ht="18" customHeight="1" x14ac:dyDescent="0.25">
      <c r="A56" s="40" t="s">
        <v>16</v>
      </c>
      <c r="B56" s="40"/>
      <c r="C56" s="40"/>
      <c r="D56" s="40"/>
      <c r="E56" s="40"/>
      <c r="F56" s="40"/>
      <c r="G56" s="40"/>
      <c r="H56" s="40"/>
      <c r="I56" s="40"/>
    </row>
    <row r="57" spans="1:9" ht="18" customHeight="1" x14ac:dyDescent="0.25">
      <c r="A57" s="8" t="s">
        <v>9</v>
      </c>
      <c r="B57" s="36" t="s">
        <v>10</v>
      </c>
      <c r="C57" s="8" t="s">
        <v>1</v>
      </c>
      <c r="D57" s="8" t="s">
        <v>2</v>
      </c>
      <c r="E57" s="8" t="s">
        <v>3</v>
      </c>
      <c r="F57" s="8" t="s">
        <v>5</v>
      </c>
      <c r="G57" s="8" t="s">
        <v>7</v>
      </c>
      <c r="H57" s="8" t="s">
        <v>180</v>
      </c>
      <c r="I57" s="8" t="s">
        <v>11</v>
      </c>
    </row>
    <row r="58" spans="1:9" ht="18" customHeight="1" x14ac:dyDescent="0.25">
      <c r="A58" s="3">
        <v>1</v>
      </c>
      <c r="B58" s="39">
        <v>314</v>
      </c>
      <c r="C58" s="3">
        <f>IFERROR((VLOOKUP(B58,INSCRITOS!A:B,2,0)),"")</f>
        <v>104244</v>
      </c>
      <c r="D58" s="3" t="str">
        <f>IFERROR((VLOOKUP(B58,INSCRITOS!A:C,3,0)),"")</f>
        <v>INI</v>
      </c>
      <c r="E58" s="9" t="str">
        <f>IFERROR((VLOOKUP(B58,INSCRITOS!A:D,4,0)),"")</f>
        <v>Natacha Santos</v>
      </c>
      <c r="F58" s="3" t="str">
        <f>IFERROR((VLOOKUP(B58,INSCRITOS!A:F,6,0)),"")</f>
        <v>F</v>
      </c>
      <c r="G58" s="9" t="str">
        <f>IFERROR((VLOOKUP(B58,INSCRITOS!A:H,8,0)),"")</f>
        <v>Lusitano / Frusoal</v>
      </c>
      <c r="H58" s="61">
        <v>0.44861111111111113</v>
      </c>
      <c r="I58" s="4">
        <v>100</v>
      </c>
    </row>
    <row r="59" spans="1:9" ht="18" customHeight="1" x14ac:dyDescent="0.25">
      <c r="A59" s="3">
        <v>2</v>
      </c>
      <c r="B59" s="39">
        <v>5211</v>
      </c>
      <c r="C59" s="3">
        <f>IFERROR((VLOOKUP(B59,INSCRITOS!A:B,2,0)),"")</f>
        <v>0</v>
      </c>
      <c r="D59" s="3" t="str">
        <f>IFERROR((VLOOKUP(B59,INSCRITOS!A:C,3,0)),"")</f>
        <v>INI</v>
      </c>
      <c r="E59" s="9" t="str">
        <f>IFERROR((VLOOKUP(B59,INSCRITOS!A:D,4,0)),"")</f>
        <v>Ana Brás Romão</v>
      </c>
      <c r="F59" s="3" t="str">
        <f>IFERROR((VLOOKUP(B59,INSCRITOS!A:F,6,0)),"")</f>
        <v>F</v>
      </c>
      <c r="G59" s="9" t="str">
        <f>IFERROR((VLOOKUP(B59,INSCRITOS!A:H,8,0)),"")</f>
        <v>Não federado</v>
      </c>
      <c r="H59" s="61">
        <v>0.47083333333333338</v>
      </c>
      <c r="I59" s="4"/>
    </row>
    <row r="60" spans="1:9" ht="18" customHeight="1" x14ac:dyDescent="0.25">
      <c r="A60" s="3">
        <v>3</v>
      </c>
      <c r="B60" s="39">
        <v>583</v>
      </c>
      <c r="C60" s="3">
        <f>IFERROR((VLOOKUP(B60,INSCRITOS!A:B,2,0)),"")</f>
        <v>105118</v>
      </c>
      <c r="D60" s="3" t="str">
        <f>IFERROR((VLOOKUP(B60,INSCRITOS!A:C,3,0)),"")</f>
        <v>INI</v>
      </c>
      <c r="E60" s="9" t="str">
        <f>IFERROR((VLOOKUP(B60,INSCRITOS!A:D,4,0)),"")</f>
        <v>Raquel Augusto</v>
      </c>
      <c r="F60" s="3" t="str">
        <f>IFERROR((VLOOKUP(B60,INSCRITOS!A:F,6,0)),"")</f>
        <v>F</v>
      </c>
      <c r="G60" s="9" t="str">
        <f>IFERROR((VLOOKUP(B60,INSCRITOS!A:H,8,0)),"")</f>
        <v>Fc Ferreiras</v>
      </c>
      <c r="H60" s="61">
        <v>0.48819444444444443</v>
      </c>
      <c r="I60" s="4">
        <v>99</v>
      </c>
    </row>
    <row r="61" spans="1:9" ht="18" customHeight="1" x14ac:dyDescent="0.25">
      <c r="A61" s="3">
        <v>4</v>
      </c>
      <c r="B61" s="39">
        <v>1332</v>
      </c>
      <c r="C61" s="3">
        <f>IFERROR((VLOOKUP(B61,INSCRITOS!A:B,2,0)),"")</f>
        <v>105414</v>
      </c>
      <c r="D61" s="3" t="str">
        <f>IFERROR((VLOOKUP(B61,INSCRITOS!A:C,3,0)),"")</f>
        <v>INI</v>
      </c>
      <c r="E61" s="9" t="str">
        <f>IFERROR((VLOOKUP(B61,INSCRITOS!A:D,4,0)),"")</f>
        <v>Madalena Lopes</v>
      </c>
      <c r="F61" s="3" t="str">
        <f>IFERROR((VLOOKUP(B61,INSCRITOS!A:F,6,0)),"")</f>
        <v>F</v>
      </c>
      <c r="G61" s="9" t="str">
        <f>IFERROR((VLOOKUP(B61,INSCRITOS!A:H,8,0)),"")</f>
        <v>PORTINADO</v>
      </c>
      <c r="H61" s="61">
        <v>0.50208333333333333</v>
      </c>
      <c r="I61" s="4">
        <v>98</v>
      </c>
    </row>
    <row r="62" spans="1:9" ht="18" customHeight="1" x14ac:dyDescent="0.25">
      <c r="A62" s="3">
        <v>5</v>
      </c>
      <c r="B62" s="39">
        <v>629</v>
      </c>
      <c r="C62" s="3">
        <f>IFERROR((VLOOKUP(B62,INSCRITOS!A:B,2,0)),"")</f>
        <v>105128</v>
      </c>
      <c r="D62" s="3" t="str">
        <f>IFERROR((VLOOKUP(B62,INSCRITOS!A:C,3,0)),"")</f>
        <v>INI</v>
      </c>
      <c r="E62" s="9" t="str">
        <f>IFERROR((VLOOKUP(B62,INSCRITOS!A:D,4,0)),"")</f>
        <v>Carolina Biletska</v>
      </c>
      <c r="F62" s="3" t="str">
        <f>IFERROR((VLOOKUP(B62,INSCRITOS!A:F,6,0)),"")</f>
        <v>F</v>
      </c>
      <c r="G62" s="9" t="str">
        <f>IFERROR((VLOOKUP(B62,INSCRITOS!A:H,8,0)),"")</f>
        <v>Fc Ferreiras</v>
      </c>
      <c r="H62" s="61">
        <v>0.53333333333333333</v>
      </c>
      <c r="I62" s="4">
        <v>97</v>
      </c>
    </row>
    <row r="63" spans="1:9" ht="18" customHeight="1" x14ac:dyDescent="0.25">
      <c r="A63" s="3">
        <v>6</v>
      </c>
      <c r="B63" s="39">
        <v>1182</v>
      </c>
      <c r="C63" s="3">
        <f>IFERROR((VLOOKUP(B63,INSCRITOS!A:B,2,0)),"")</f>
        <v>0</v>
      </c>
      <c r="D63" s="3" t="str">
        <f>IFERROR((VLOOKUP(B63,INSCRITOS!A:C,3,0)),"")</f>
        <v>INI</v>
      </c>
      <c r="E63" s="9" t="str">
        <f>IFERROR((VLOOKUP(B63,INSCRITOS!A:D,4,0)),"")</f>
        <v>Madalena Cojocaru</v>
      </c>
      <c r="F63" s="3" t="str">
        <f>IFERROR((VLOOKUP(B63,INSCRITOS!A:F,6,0)),"")</f>
        <v>F</v>
      </c>
      <c r="G63" s="9" t="str">
        <f>IFERROR((VLOOKUP(B63,INSCRITOS!A:H,8,0)),"")</f>
        <v>Portinado/ Não federado</v>
      </c>
      <c r="H63" s="61">
        <v>0.55625000000000002</v>
      </c>
      <c r="I63" s="4"/>
    </row>
    <row r="64" spans="1:9" ht="18" customHeight="1" x14ac:dyDescent="0.25">
      <c r="A64" s="3">
        <v>7</v>
      </c>
      <c r="B64" s="39">
        <v>1180</v>
      </c>
      <c r="C64" s="3">
        <f>IFERROR((VLOOKUP(B64,INSCRITOS!A:B,2,0)),"")</f>
        <v>0</v>
      </c>
      <c r="D64" s="3" t="str">
        <f>IFERROR((VLOOKUP(B64,INSCRITOS!A:C,3,0)),"")</f>
        <v>INI</v>
      </c>
      <c r="E64" s="9" t="str">
        <f>IFERROR((VLOOKUP(B64,INSCRITOS!A:D,4,0)),"")</f>
        <v>Daniela Kosykhina</v>
      </c>
      <c r="F64" s="3" t="str">
        <f>IFERROR((VLOOKUP(B64,INSCRITOS!A:F,6,0)),"")</f>
        <v>F</v>
      </c>
      <c r="G64" s="9" t="str">
        <f>IFERROR((VLOOKUP(B64,INSCRITOS!A:H,8,0)),"")</f>
        <v>Portinado/ Não federado</v>
      </c>
      <c r="H64" s="61">
        <v>0.5854166666666667</v>
      </c>
      <c r="I64" s="4"/>
    </row>
    <row r="65" spans="1:9" ht="18" customHeight="1" x14ac:dyDescent="0.25">
      <c r="A65" s="3">
        <v>8</v>
      </c>
      <c r="B65" s="39">
        <v>1328</v>
      </c>
      <c r="C65" s="3">
        <f>IFERROR((VLOOKUP(B65,INSCRITOS!A:B,2,0)),"")</f>
        <v>105410</v>
      </c>
      <c r="D65" s="3" t="str">
        <f>IFERROR((VLOOKUP(B65,INSCRITOS!A:C,3,0)),"")</f>
        <v>INI</v>
      </c>
      <c r="E65" s="9" t="str">
        <f>IFERROR((VLOOKUP(B65,INSCRITOS!A:D,4,0)),"")</f>
        <v>Constança Monteiro</v>
      </c>
      <c r="F65" s="3" t="str">
        <f>IFERROR((VLOOKUP(B65,INSCRITOS!A:F,6,0)),"")</f>
        <v>F</v>
      </c>
      <c r="G65" s="9" t="str">
        <f>IFERROR((VLOOKUP(B65,INSCRITOS!A:H,8,0)),"")</f>
        <v>Lusitano / Frusoal</v>
      </c>
      <c r="H65" s="61">
        <v>0.59722222222222221</v>
      </c>
      <c r="I65" s="4">
        <v>96</v>
      </c>
    </row>
    <row r="66" spans="1:9" ht="18" customHeight="1" x14ac:dyDescent="0.25">
      <c r="A66" s="5"/>
      <c r="C66" s="5"/>
      <c r="D66" s="5"/>
      <c r="F66" s="5"/>
    </row>
    <row r="67" spans="1:9" ht="18" customHeight="1" x14ac:dyDescent="0.25">
      <c r="A67" s="40" t="s">
        <v>17</v>
      </c>
      <c r="B67" s="40"/>
      <c r="C67" s="40"/>
      <c r="D67" s="40"/>
      <c r="E67" s="40"/>
      <c r="F67" s="40"/>
      <c r="G67" s="40"/>
      <c r="H67" s="40"/>
      <c r="I67" s="40"/>
    </row>
    <row r="68" spans="1:9" ht="18" customHeight="1" x14ac:dyDescent="0.25">
      <c r="A68" s="8" t="s">
        <v>9</v>
      </c>
      <c r="B68" s="36" t="s">
        <v>10</v>
      </c>
      <c r="C68" s="8" t="s">
        <v>1</v>
      </c>
      <c r="D68" s="8" t="s">
        <v>2</v>
      </c>
      <c r="E68" s="8" t="s">
        <v>3</v>
      </c>
      <c r="F68" s="8" t="s">
        <v>5</v>
      </c>
      <c r="G68" s="8" t="s">
        <v>7</v>
      </c>
      <c r="H68" s="8" t="s">
        <v>180</v>
      </c>
      <c r="I68" s="8" t="s">
        <v>11</v>
      </c>
    </row>
    <row r="69" spans="1:9" ht="18" customHeight="1" x14ac:dyDescent="0.25">
      <c r="A69" s="3">
        <v>1</v>
      </c>
      <c r="B69" s="2">
        <v>1163</v>
      </c>
      <c r="C69" s="3">
        <f>IFERROR((VLOOKUP(B69,INSCRITOS!A:B,2,0)),"")</f>
        <v>105999</v>
      </c>
      <c r="D69" s="3" t="str">
        <f>IFERROR((VLOOKUP(B69,INSCRITOS!A:C,3,0)),"")</f>
        <v>JUV</v>
      </c>
      <c r="E69" s="9" t="str">
        <f>IFERROR((VLOOKUP(B69,INSCRITOS!A:D,4,0)),"")</f>
        <v>Rafael Alemão</v>
      </c>
      <c r="F69" s="3" t="str">
        <f>IFERROR((VLOOKUP(B69,INSCRITOS!A:F,6,0)),"")</f>
        <v>M</v>
      </c>
      <c r="G69" s="9" t="str">
        <f>IFERROR((VLOOKUP(B69,INSCRITOS!A:H,8,0)),"")</f>
        <v>PORTINADO</v>
      </c>
      <c r="H69" s="61">
        <v>0.55555555555555558</v>
      </c>
      <c r="I69" s="4">
        <v>100</v>
      </c>
    </row>
    <row r="70" spans="1:9" ht="18" customHeight="1" x14ac:dyDescent="0.25">
      <c r="A70" s="3">
        <v>2</v>
      </c>
      <c r="B70" s="2">
        <v>1360</v>
      </c>
      <c r="C70" s="3">
        <f>IFERROR((VLOOKUP(B70,INSCRITOS!A:B,2,0)),"")</f>
        <v>105445</v>
      </c>
      <c r="D70" s="3" t="str">
        <f>IFERROR((VLOOKUP(B70,INSCRITOS!A:C,3,0)),"")</f>
        <v>JUV</v>
      </c>
      <c r="E70" s="9" t="str">
        <f>IFERROR((VLOOKUP(B70,INSCRITOS!A:D,4,0)),"")</f>
        <v>Artur Osório</v>
      </c>
      <c r="F70" s="3" t="str">
        <f>IFERROR((VLOOKUP(B70,INSCRITOS!A:F,6,0)),"")</f>
        <v>M</v>
      </c>
      <c r="G70" s="9" t="str">
        <f>IFERROR((VLOOKUP(B70,INSCRITOS!A:H,8,0)),"")</f>
        <v>Triatlo de Faro/ Não federado</v>
      </c>
      <c r="H70" s="61">
        <v>0.57638888888888895</v>
      </c>
      <c r="I70" s="4"/>
    </row>
    <row r="71" spans="1:9" ht="18" customHeight="1" x14ac:dyDescent="0.25">
      <c r="A71" s="3">
        <v>3</v>
      </c>
      <c r="B71" s="2">
        <v>1147</v>
      </c>
      <c r="C71" s="3">
        <f>IFERROR((VLOOKUP(B71,INSCRITOS!A:B,2,0)),"")</f>
        <v>105981</v>
      </c>
      <c r="D71" s="3" t="str">
        <f>IFERROR((VLOOKUP(B71,INSCRITOS!A:C,3,0)),"")</f>
        <v>JUV</v>
      </c>
      <c r="E71" s="9" t="str">
        <f>IFERROR((VLOOKUP(B71,INSCRITOS!A:D,4,0)),"")</f>
        <v>Afonso Gouveia</v>
      </c>
      <c r="F71" s="3" t="str">
        <f>IFERROR((VLOOKUP(B71,INSCRITOS!A:F,6,0)),"")</f>
        <v>M</v>
      </c>
      <c r="G71" s="9" t="str">
        <f>IFERROR((VLOOKUP(B71,INSCRITOS!A:H,8,0)),"")</f>
        <v>Fc Ferreiras</v>
      </c>
      <c r="H71" s="61">
        <v>0.58680555555555558</v>
      </c>
      <c r="I71" s="4">
        <v>99</v>
      </c>
    </row>
    <row r="72" spans="1:9" ht="18" customHeight="1" x14ac:dyDescent="0.25">
      <c r="A72" s="3">
        <v>4</v>
      </c>
      <c r="B72" s="2">
        <v>1329</v>
      </c>
      <c r="C72" s="3">
        <f>IFERROR((VLOOKUP(B72,INSCRITOS!A:B,2,0)),"")</f>
        <v>105411</v>
      </c>
      <c r="D72" s="3" t="str">
        <f>IFERROR((VLOOKUP(B72,INSCRITOS!A:C,3,0)),"")</f>
        <v>JUV</v>
      </c>
      <c r="E72" s="9" t="str">
        <f>IFERROR((VLOOKUP(B72,INSCRITOS!A:D,4,0)),"")</f>
        <v>Tomás Vilanova</v>
      </c>
      <c r="F72" s="3" t="str">
        <f>IFERROR((VLOOKUP(B72,INSCRITOS!A:F,6,0)),"")</f>
        <v>M</v>
      </c>
      <c r="G72" s="9" t="str">
        <f>IFERROR((VLOOKUP(B72,INSCRITOS!A:H,8,0)),"")</f>
        <v>Lusitano / Frusoal</v>
      </c>
      <c r="H72" s="61">
        <v>0.59097222222222223</v>
      </c>
      <c r="I72" s="4">
        <v>98</v>
      </c>
    </row>
    <row r="73" spans="1:9" ht="18" customHeight="1" x14ac:dyDescent="0.25">
      <c r="A73" s="3">
        <v>5</v>
      </c>
      <c r="B73" s="2">
        <v>1146</v>
      </c>
      <c r="C73" s="3">
        <f>IFERROR((VLOOKUP(B73,INSCRITOS!A:B,2,0)),"")</f>
        <v>105980</v>
      </c>
      <c r="D73" s="3" t="str">
        <f>IFERROR((VLOOKUP(B73,INSCRITOS!A:C,3,0)),"")</f>
        <v>JUV</v>
      </c>
      <c r="E73" s="9" t="str">
        <f>IFERROR((VLOOKUP(B73,INSCRITOS!A:D,4,0)),"")</f>
        <v>Filipe Pinto</v>
      </c>
      <c r="F73" s="3" t="str">
        <f>IFERROR((VLOOKUP(B73,INSCRITOS!A:F,6,0)),"")</f>
        <v>M</v>
      </c>
      <c r="G73" s="9" t="str">
        <f>IFERROR((VLOOKUP(B73,INSCRITOS!A:H,8,0)),"")</f>
        <v>Fc Ferreiras</v>
      </c>
      <c r="H73" s="61">
        <v>0.65625</v>
      </c>
      <c r="I73" s="4">
        <v>97</v>
      </c>
    </row>
    <row r="74" spans="1:9" ht="18" customHeight="1" x14ac:dyDescent="0.25">
      <c r="A74" s="3">
        <v>6</v>
      </c>
      <c r="B74" s="2">
        <v>574</v>
      </c>
      <c r="C74" s="3">
        <f>IFERROR((VLOOKUP(B74,INSCRITOS!A:B,2,0)),"")</f>
        <v>105117</v>
      </c>
      <c r="D74" s="3" t="str">
        <f>IFERROR((VLOOKUP(B74,INSCRITOS!A:C,3,0)),"")</f>
        <v>JUV</v>
      </c>
      <c r="E74" s="9" t="str">
        <f>IFERROR((VLOOKUP(B74,INSCRITOS!A:D,4,0)),"")</f>
        <v>Pedro Encarnação</v>
      </c>
      <c r="F74" s="3" t="str">
        <f>IFERROR((VLOOKUP(B74,INSCRITOS!A:F,6,0)),"")</f>
        <v>M</v>
      </c>
      <c r="G74" s="9" t="str">
        <f>IFERROR((VLOOKUP(B74,INSCRITOS!A:H,8,0)),"")</f>
        <v>Fc Ferreiras</v>
      </c>
      <c r="H74" s="61">
        <v>0.66805555555555562</v>
      </c>
      <c r="I74" s="4">
        <v>96</v>
      </c>
    </row>
    <row r="75" spans="1:9" ht="18" customHeight="1" x14ac:dyDescent="0.25">
      <c r="A75" s="3">
        <v>7</v>
      </c>
      <c r="B75" s="2">
        <v>1174</v>
      </c>
      <c r="C75" s="3">
        <f>IFERROR((VLOOKUP(B75,INSCRITOS!A:B,2,0)),"")</f>
        <v>106023</v>
      </c>
      <c r="D75" s="3" t="str">
        <f>IFERROR((VLOOKUP(B75,INSCRITOS!A:C,3,0)),"")</f>
        <v>JUV</v>
      </c>
      <c r="E75" s="9" t="str">
        <f>IFERROR((VLOOKUP(B75,INSCRITOS!A:D,4,0)),"")</f>
        <v>Vladislav Groshev</v>
      </c>
      <c r="F75" s="3" t="str">
        <f>IFERROR((VLOOKUP(B75,INSCRITOS!A:F,6,0)),"")</f>
        <v>M</v>
      </c>
      <c r="G75" s="9" t="str">
        <f>IFERROR((VLOOKUP(B75,INSCRITOS!A:H,8,0)),"")</f>
        <v>Fc Ferreiras</v>
      </c>
      <c r="H75" s="61">
        <v>0.6743055555555556</v>
      </c>
      <c r="I75" s="4">
        <v>95</v>
      </c>
    </row>
    <row r="76" spans="1:9" ht="18" customHeight="1" x14ac:dyDescent="0.25">
      <c r="A76" s="3">
        <v>8</v>
      </c>
      <c r="B76" s="2">
        <v>1337</v>
      </c>
      <c r="C76" s="3">
        <f>IFERROR((VLOOKUP(B76,INSCRITOS!A:B,2,0)),"")</f>
        <v>105409</v>
      </c>
      <c r="D76" s="3" t="str">
        <f>IFERROR((VLOOKUP(B76,INSCRITOS!A:C,3,0)),"")</f>
        <v>JUV</v>
      </c>
      <c r="E76" s="9" t="str">
        <f>IFERROR((VLOOKUP(B76,INSCRITOS!A:D,4,0)),"")</f>
        <v>Hugo Nunes</v>
      </c>
      <c r="F76" s="3" t="str">
        <f>IFERROR((VLOOKUP(B76,INSCRITOS!A:F,6,0)),"")</f>
        <v>M</v>
      </c>
      <c r="G76" s="9" t="str">
        <f>IFERROR((VLOOKUP(B76,INSCRITOS!A:H,8,0)),"")</f>
        <v>REPSOL TRIATLO/ Outra região</v>
      </c>
      <c r="H76" s="61">
        <v>0.70138888888888884</v>
      </c>
      <c r="I76" s="4"/>
    </row>
    <row r="77" spans="1:9" ht="18" customHeight="1" x14ac:dyDescent="0.25">
      <c r="A77" s="3">
        <v>9</v>
      </c>
      <c r="B77" s="2">
        <v>1144</v>
      </c>
      <c r="C77" s="3">
        <f>IFERROR((VLOOKUP(B77,INSCRITOS!A:B,2,0)),"")</f>
        <v>105978</v>
      </c>
      <c r="D77" s="3" t="str">
        <f>IFERROR((VLOOKUP(B77,INSCRITOS!A:C,3,0)),"")</f>
        <v>JUV</v>
      </c>
      <c r="E77" s="9" t="str">
        <f>IFERROR((VLOOKUP(B77,INSCRITOS!A:D,4,0)),"")</f>
        <v>Pedro Afonso</v>
      </c>
      <c r="F77" s="3" t="str">
        <f>IFERROR((VLOOKUP(B77,INSCRITOS!A:F,6,0)),"")</f>
        <v>M</v>
      </c>
      <c r="G77" s="9" t="str">
        <f>IFERROR((VLOOKUP(B77,INSCRITOS!A:H,8,0)),"")</f>
        <v>Fc Ferreiras</v>
      </c>
      <c r="H77" s="61">
        <v>0.75277777777777777</v>
      </c>
      <c r="I77" s="4">
        <v>94</v>
      </c>
    </row>
    <row r="78" spans="1:9" ht="18" customHeight="1" x14ac:dyDescent="0.25">
      <c r="A78" s="3">
        <v>10</v>
      </c>
      <c r="B78" s="2">
        <v>1158</v>
      </c>
      <c r="C78" s="3">
        <f>IFERROR((VLOOKUP(B78,INSCRITOS!A:B,2,0)),"")</f>
        <v>105993</v>
      </c>
      <c r="D78" s="3" t="str">
        <f>IFERROR((VLOOKUP(B78,INSCRITOS!A:C,3,0)),"")</f>
        <v>JUV</v>
      </c>
      <c r="E78" s="9" t="str">
        <f>IFERROR((VLOOKUP(B78,INSCRITOS!A:D,4,0)),"")</f>
        <v>Rodrigo Amelio</v>
      </c>
      <c r="F78" s="3" t="str">
        <f>IFERROR((VLOOKUP(B78,INSCRITOS!A:F,6,0)),"")</f>
        <v>M</v>
      </c>
      <c r="G78" s="9" t="str">
        <f>IFERROR((VLOOKUP(B78,INSCRITOS!A:H,8,0)),"")</f>
        <v>O2 Triatlo - S´look</v>
      </c>
      <c r="H78" s="61">
        <v>0.75694444444444453</v>
      </c>
      <c r="I78" s="4">
        <v>93</v>
      </c>
    </row>
    <row r="79" spans="1:9" ht="18" customHeight="1" x14ac:dyDescent="0.25">
      <c r="A79" s="3">
        <v>11</v>
      </c>
      <c r="B79" s="2">
        <v>851</v>
      </c>
      <c r="C79" s="3">
        <f>IFERROR((VLOOKUP(B79,INSCRITOS!A:B,2,0)),"")</f>
        <v>102043</v>
      </c>
      <c r="D79" s="3" t="str">
        <f>IFERROR((VLOOKUP(B79,INSCRITOS!A:C,3,0)),"")</f>
        <v>JUV</v>
      </c>
      <c r="E79" s="9" t="str">
        <f>IFERROR((VLOOKUP(B79,INSCRITOS!A:D,4,0)),"")</f>
        <v>Dinis Shevchun</v>
      </c>
      <c r="F79" s="3" t="str">
        <f>IFERROR((VLOOKUP(B79,INSCRITOS!A:F,6,0)),"")</f>
        <v>M</v>
      </c>
      <c r="G79" s="9" t="str">
        <f>IFERROR((VLOOKUP(B79,INSCRITOS!A:H,8,0)),"")</f>
        <v>REPSOL TRIATLO/ Outra região</v>
      </c>
      <c r="H79" s="61">
        <v>0.81597222222222221</v>
      </c>
      <c r="I79" s="4"/>
    </row>
    <row r="80" spans="1:9" ht="18" customHeight="1" x14ac:dyDescent="0.25">
      <c r="A80" s="3">
        <v>12</v>
      </c>
      <c r="B80" s="2">
        <v>1022</v>
      </c>
      <c r="C80" s="3"/>
      <c r="D80" s="3" t="str">
        <f>IFERROR((VLOOKUP(B80,INSCRITOS!A:C,3,0)),"")</f>
        <v>JUV</v>
      </c>
      <c r="E80" s="9" t="str">
        <f>IFERROR((VLOOKUP(B80,INSCRITOS!A:D,4,0)),"")</f>
        <v>Rúben Rosa</v>
      </c>
      <c r="F80" s="3" t="str">
        <f>IFERROR((VLOOKUP(B80,INSCRITOS!A:F,6,0)),"")</f>
        <v>M</v>
      </c>
      <c r="G80" s="9" t="str">
        <f>IFERROR((VLOOKUP(B80,INSCRITOS!A:H,8,0)),"")</f>
        <v>Bike Clube S. Brás</v>
      </c>
      <c r="H80" s="61">
        <v>0.84861111111111109</v>
      </c>
      <c r="I80" s="3">
        <v>92</v>
      </c>
    </row>
    <row r="81" spans="1:9" ht="18" customHeight="1" x14ac:dyDescent="0.25">
      <c r="A81" s="3">
        <v>13</v>
      </c>
      <c r="B81" s="2">
        <v>1155</v>
      </c>
      <c r="C81" s="3">
        <f>IFERROR((VLOOKUP(B81,INSCRITOS!A:B,2,0)),"")</f>
        <v>105990</v>
      </c>
      <c r="D81" s="3" t="str">
        <f>IFERROR((VLOOKUP(B81,INSCRITOS!A:C,3,0)),"")</f>
        <v>JUV</v>
      </c>
      <c r="E81" s="9" t="str">
        <f>IFERROR((VLOOKUP(B81,INSCRITOS!A:D,4,0)),"")</f>
        <v>Dinis Almeida</v>
      </c>
      <c r="F81" s="3" t="str">
        <f>IFERROR((VLOOKUP(B81,INSCRITOS!A:F,6,0)),"")</f>
        <v>M</v>
      </c>
      <c r="G81" s="9" t="str">
        <f>IFERROR((VLOOKUP(B81,INSCRITOS!A:H,8,0)),"")</f>
        <v>O2 Triatlo - S´look</v>
      </c>
      <c r="H81" s="61">
        <v>0.97291666666666676</v>
      </c>
      <c r="I81" s="4">
        <v>91</v>
      </c>
    </row>
    <row r="82" spans="1:9" s="10" customFormat="1" ht="18" customHeight="1" x14ac:dyDescent="0.25">
      <c r="A82" s="5"/>
      <c r="B82" s="38"/>
      <c r="C82" s="5"/>
      <c r="D82" s="5"/>
      <c r="F82" s="5"/>
      <c r="I82" s="14"/>
    </row>
    <row r="83" spans="1:9" ht="18" customHeight="1" x14ac:dyDescent="0.25">
      <c r="A83" s="40" t="s">
        <v>18</v>
      </c>
      <c r="B83" s="40"/>
      <c r="C83" s="40"/>
      <c r="D83" s="40"/>
      <c r="E83" s="40"/>
      <c r="F83" s="40"/>
      <c r="G83" s="40"/>
      <c r="H83" s="40"/>
      <c r="I83" s="40"/>
    </row>
    <row r="84" spans="1:9" ht="18" customHeight="1" x14ac:dyDescent="0.25">
      <c r="A84" s="8" t="s">
        <v>9</v>
      </c>
      <c r="B84" s="36" t="s">
        <v>10</v>
      </c>
      <c r="C84" s="8" t="s">
        <v>1</v>
      </c>
      <c r="D84" s="8" t="s">
        <v>2</v>
      </c>
      <c r="E84" s="8" t="s">
        <v>3</v>
      </c>
      <c r="F84" s="8" t="s">
        <v>5</v>
      </c>
      <c r="G84" s="8" t="s">
        <v>7</v>
      </c>
      <c r="H84" s="8" t="s">
        <v>180</v>
      </c>
      <c r="I84" s="8" t="s">
        <v>11</v>
      </c>
    </row>
    <row r="85" spans="1:9" ht="18" customHeight="1" x14ac:dyDescent="0.25">
      <c r="A85" s="3">
        <v>1</v>
      </c>
      <c r="B85" s="39">
        <v>5219</v>
      </c>
      <c r="C85" s="3">
        <f>IFERROR((VLOOKUP(B85,INSCRITOS!A:B,2,0)),"")</f>
        <v>0</v>
      </c>
      <c r="D85" s="3" t="str">
        <f>IFERROR((VLOOKUP(B85,INSCRITOS!A:C,3,0)),"")</f>
        <v>JUV</v>
      </c>
      <c r="E85" s="9" t="str">
        <f>IFERROR((VLOOKUP(B85,INSCRITOS!A:D,4,0)),"")</f>
        <v>Inês Alves</v>
      </c>
      <c r="F85" s="3" t="str">
        <f>IFERROR((VLOOKUP(B85,INSCRITOS!A:F,6,0)),"")</f>
        <v>F</v>
      </c>
      <c r="G85" s="9" t="str">
        <f>IFERROR((VLOOKUP(B85,INSCRITOS!A:H,8,0)),"")</f>
        <v>Portinado/ Não federado</v>
      </c>
      <c r="H85" s="61">
        <v>0.5625</v>
      </c>
      <c r="I85" s="4"/>
    </row>
    <row r="86" spans="1:9" ht="18" customHeight="1" x14ac:dyDescent="0.25">
      <c r="A86" s="3">
        <v>2</v>
      </c>
      <c r="B86" s="39">
        <v>5217</v>
      </c>
      <c r="C86" s="3">
        <f>IFERROR((VLOOKUP(B86,INSCRITOS!A:B,2,0)),"")</f>
        <v>0</v>
      </c>
      <c r="D86" s="3" t="str">
        <f>IFERROR((VLOOKUP(B86,INSCRITOS!A:C,3,0)),"")</f>
        <v>JUV</v>
      </c>
      <c r="E86" s="9" t="str">
        <f>IFERROR((VLOOKUP(B86,INSCRITOS!A:D,4,0)),"")</f>
        <v>Angelina Jones</v>
      </c>
      <c r="F86" s="3" t="str">
        <f>IFERROR((VLOOKUP(B86,INSCRITOS!A:F,6,0)),"")</f>
        <v>F</v>
      </c>
      <c r="G86" s="9" t="str">
        <f>IFERROR((VLOOKUP(B86,INSCRITOS!A:H,8,0)),"")</f>
        <v>Portinado/ Não federado</v>
      </c>
      <c r="H86" s="61">
        <v>0.57638888888888895</v>
      </c>
      <c r="I86" s="4"/>
    </row>
    <row r="87" spans="1:9" x14ac:dyDescent="0.25">
      <c r="A87" s="3">
        <v>3</v>
      </c>
      <c r="B87" s="39">
        <v>5214</v>
      </c>
      <c r="C87" s="3">
        <f>IFERROR((VLOOKUP(B87,INSCRITOS!A:B,2,0)),"")</f>
        <v>0</v>
      </c>
      <c r="D87" s="3" t="str">
        <f>IFERROR((VLOOKUP(B87,INSCRITOS!A:C,3,0)),"")</f>
        <v>JUV</v>
      </c>
      <c r="E87" s="9" t="str">
        <f>IFERROR((VLOOKUP(B87,INSCRITOS!A:D,4,0)),"")</f>
        <v>Margarida Passos</v>
      </c>
      <c r="F87" s="3" t="str">
        <f>IFERROR((VLOOKUP(B87,INSCRITOS!A:F,6,0)),"")</f>
        <v>F</v>
      </c>
      <c r="G87" s="9" t="str">
        <f>IFERROR((VLOOKUP(B87,INSCRITOS!A:H,8,0)),"")</f>
        <v>Portinado/ Não federado</v>
      </c>
      <c r="H87" s="61">
        <v>0.61319444444444449</v>
      </c>
      <c r="I87" s="4"/>
    </row>
    <row r="88" spans="1:9" x14ac:dyDescent="0.25">
      <c r="A88" s="3">
        <v>4</v>
      </c>
      <c r="B88" s="39">
        <v>5215</v>
      </c>
      <c r="C88" s="3">
        <f>IFERROR((VLOOKUP(B88,INSCRITOS!A:B,2,0)),"")</f>
        <v>0</v>
      </c>
      <c r="D88" s="3" t="str">
        <f>IFERROR((VLOOKUP(B88,INSCRITOS!A:C,3,0)),"")</f>
        <v>JUV</v>
      </c>
      <c r="E88" s="9" t="str">
        <f>IFERROR((VLOOKUP(B88,INSCRITOS!A:D,4,0)),"")</f>
        <v>Beatriz Lourenço</v>
      </c>
      <c r="F88" s="3" t="str">
        <f>IFERROR((VLOOKUP(B88,INSCRITOS!A:F,6,0)),"")</f>
        <v>F</v>
      </c>
      <c r="G88" s="9" t="str">
        <f>IFERROR((VLOOKUP(B88,INSCRITOS!A:H,8,0)),"")</f>
        <v>Portinado/ Não federado</v>
      </c>
      <c r="H88" s="61">
        <v>0.64444444444444449</v>
      </c>
      <c r="I88" s="4"/>
    </row>
    <row r="89" spans="1:9" x14ac:dyDescent="0.25">
      <c r="A89" s="3">
        <v>5</v>
      </c>
      <c r="B89" s="39">
        <v>1181</v>
      </c>
      <c r="C89" s="3">
        <f>IFERROR((VLOOKUP(B89,INSCRITOS!A:B,2,0)),"")</f>
        <v>0</v>
      </c>
      <c r="D89" s="3" t="str">
        <f>IFERROR((VLOOKUP(B89,INSCRITOS!A:C,3,0)),"")</f>
        <v>JUV</v>
      </c>
      <c r="E89" s="9" t="str">
        <f>IFERROR((VLOOKUP(B89,INSCRITOS!A:D,4,0)),"")</f>
        <v xml:space="preserve">Beatriz Cojocaru </v>
      </c>
      <c r="F89" s="3" t="str">
        <f>IFERROR((VLOOKUP(B89,INSCRITOS!A:F,6,0)),"")</f>
        <v>F</v>
      </c>
      <c r="G89" s="9" t="str">
        <f>IFERROR((VLOOKUP(B89,INSCRITOS!A:H,8,0)),"")</f>
        <v>Portinado/ Não federado</v>
      </c>
      <c r="H89" s="61">
        <v>0.69097222222222221</v>
      </c>
      <c r="I89" s="4"/>
    </row>
    <row r="90" spans="1:9" x14ac:dyDescent="0.25">
      <c r="A90" s="3">
        <v>6</v>
      </c>
      <c r="B90" s="39">
        <v>540</v>
      </c>
      <c r="C90" s="3">
        <f>IFERROR((VLOOKUP(B90,INSCRITOS!A:B,2,0)),"")</f>
        <v>105111</v>
      </c>
      <c r="D90" s="3" t="str">
        <f>IFERROR((VLOOKUP(B90,INSCRITOS!A:C,3,0)),"")</f>
        <v>JUV</v>
      </c>
      <c r="E90" s="9" t="str">
        <f>IFERROR((VLOOKUP(B90,INSCRITOS!A:D,4,0)),"")</f>
        <v>Viviana Nicolau</v>
      </c>
      <c r="F90" s="3" t="str">
        <f>IFERROR((VLOOKUP(B90,INSCRITOS!A:F,6,0)),"")</f>
        <v>F</v>
      </c>
      <c r="G90" s="9" t="str">
        <f>IFERROR((VLOOKUP(B90,INSCRITOS!A:H,8,0)),"")</f>
        <v>O2 Triatlo - S´look</v>
      </c>
      <c r="H90" s="61">
        <v>0.75208333333333333</v>
      </c>
      <c r="I90" s="4">
        <v>100</v>
      </c>
    </row>
    <row r="91" spans="1:9" x14ac:dyDescent="0.25">
      <c r="A91" s="3">
        <v>7</v>
      </c>
      <c r="B91" s="39">
        <v>1351</v>
      </c>
      <c r="C91" s="3">
        <f>IFERROR((VLOOKUP(B91,INSCRITOS!A:B,2,0)),"")</f>
        <v>105447</v>
      </c>
      <c r="D91" s="3" t="str">
        <f>IFERROR((VLOOKUP(B91,INSCRITOS!A:C,3,0)),"")</f>
        <v>JUV</v>
      </c>
      <c r="E91" s="9" t="str">
        <f>IFERROR((VLOOKUP(B91,INSCRITOS!A:D,4,0)),"")</f>
        <v>Jessica Ribeiro</v>
      </c>
      <c r="F91" s="3" t="str">
        <f>IFERROR((VLOOKUP(B91,INSCRITOS!A:F,6,0)),"")</f>
        <v>F</v>
      </c>
      <c r="G91" s="9" t="str">
        <f>IFERROR((VLOOKUP(B91,INSCRITOS!A:H,8,0)),"")</f>
        <v>Triatlo de Faro</v>
      </c>
      <c r="H91" s="61">
        <v>0.81458333333333333</v>
      </c>
      <c r="I91" s="4">
        <v>99</v>
      </c>
    </row>
    <row r="92" spans="1:9" x14ac:dyDescent="0.25">
      <c r="A92" s="3">
        <v>8</v>
      </c>
      <c r="B92" s="39">
        <v>319</v>
      </c>
      <c r="C92" s="3">
        <f>IFERROR((VLOOKUP(B92,INSCRITOS!A:B,2,0)),"")</f>
        <v>104246</v>
      </c>
      <c r="D92" s="3" t="str">
        <f>IFERROR((VLOOKUP(B92,INSCRITOS!A:C,3,0)),"")</f>
        <v>JUV</v>
      </c>
      <c r="E92" s="9" t="str">
        <f>IFERROR((VLOOKUP(B92,INSCRITOS!A:D,4,0)),"")</f>
        <v>Filipa Munhóz</v>
      </c>
      <c r="F92" s="3" t="str">
        <f>IFERROR((VLOOKUP(B92,INSCRITOS!A:F,6,0)),"")</f>
        <v>F</v>
      </c>
      <c r="G92" s="9" t="str">
        <f>IFERROR((VLOOKUP(B92,INSCRITOS!A:H,8,0)),"")</f>
        <v>Lusitano / Frusoal</v>
      </c>
      <c r="H92" s="61">
        <v>0.85069444444444453</v>
      </c>
      <c r="I92" s="4">
        <v>98</v>
      </c>
    </row>
    <row r="93" spans="1:9" x14ac:dyDescent="0.25">
      <c r="A93" s="5"/>
      <c r="C93" s="5"/>
      <c r="D93" s="5"/>
      <c r="F93" s="5"/>
      <c r="I93" s="34"/>
    </row>
    <row r="94" spans="1:9" x14ac:dyDescent="0.25">
      <c r="D94" s="19"/>
      <c r="E94" s="19"/>
      <c r="F94" s="19"/>
    </row>
    <row r="95" spans="1:9" x14ac:dyDescent="0.25">
      <c r="D95" s="64" t="s">
        <v>19</v>
      </c>
      <c r="E95" s="65"/>
      <c r="F95" s="66"/>
    </row>
    <row r="96" spans="1:9" x14ac:dyDescent="0.25">
      <c r="D96" s="31" t="s">
        <v>25</v>
      </c>
      <c r="E96" s="31" t="s">
        <v>7</v>
      </c>
      <c r="F96" s="31" t="s">
        <v>11</v>
      </c>
    </row>
    <row r="97" spans="4:6" x14ac:dyDescent="0.25">
      <c r="D97" s="32">
        <v>1</v>
      </c>
      <c r="E97" s="33" t="s">
        <v>133</v>
      </c>
      <c r="F97" s="33">
        <v>1263</v>
      </c>
    </row>
    <row r="98" spans="4:6" x14ac:dyDescent="0.25">
      <c r="D98" s="32">
        <v>2</v>
      </c>
      <c r="E98" s="33" t="s">
        <v>121</v>
      </c>
      <c r="F98" s="33">
        <v>1161</v>
      </c>
    </row>
    <row r="99" spans="4:6" x14ac:dyDescent="0.25">
      <c r="D99" s="32">
        <v>3</v>
      </c>
      <c r="E99" s="33" t="s">
        <v>131</v>
      </c>
      <c r="F99" s="33">
        <v>688</v>
      </c>
    </row>
    <row r="100" spans="4:6" x14ac:dyDescent="0.25">
      <c r="D100" s="32">
        <v>4</v>
      </c>
      <c r="E100" s="33" t="s">
        <v>52</v>
      </c>
      <c r="F100" s="33">
        <v>572</v>
      </c>
    </row>
    <row r="101" spans="4:6" x14ac:dyDescent="0.25">
      <c r="D101" s="32">
        <v>5</v>
      </c>
      <c r="E101" s="33" t="s">
        <v>57</v>
      </c>
      <c r="F101" s="33">
        <v>384</v>
      </c>
    </row>
    <row r="102" spans="4:6" x14ac:dyDescent="0.25">
      <c r="D102" s="32">
        <v>6</v>
      </c>
      <c r="E102" s="33" t="s">
        <v>130</v>
      </c>
      <c r="F102" s="33">
        <v>290</v>
      </c>
    </row>
    <row r="103" spans="4:6" x14ac:dyDescent="0.25">
      <c r="D103" s="32">
        <v>6</v>
      </c>
      <c r="E103" s="33" t="s">
        <v>95</v>
      </c>
      <c r="F103" s="33">
        <v>290</v>
      </c>
    </row>
    <row r="104" spans="4:6" x14ac:dyDescent="0.25">
      <c r="D104" s="32">
        <v>8</v>
      </c>
      <c r="E104" s="33" t="s">
        <v>49</v>
      </c>
      <c r="F104" s="33">
        <v>193</v>
      </c>
    </row>
  </sheetData>
  <sheetProtection algorithmName="SHA-512" hashValue="lHJc40pR0xM704Ywm7mXVBcs0XVc+vx+swKxB780KG+L1b1rIlPKFPnmkvnb48X9TMmuQGY5pgUGmbXr6dPyuw==" saltValue="OVBFOYsmMgmtscQzWBhMmQ==" spinCount="100000" sheet="1" objects="1" scenarios="1"/>
  <sortState ref="E109:F116">
    <sortCondition descending="1" ref="F109:F116"/>
  </sortState>
  <mergeCells count="1">
    <mergeCell ref="D95:F95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84" firstPageNumber="0" fitToHeight="0" orientation="portrait" r:id="rId1"/>
  <rowBreaks count="1" manualBreakCount="1">
    <brk id="54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C19"/>
  <sheetViews>
    <sheetView view="pageBreakPreview" zoomScaleNormal="100" zoomScaleSheetLayoutView="100" workbookViewId="0">
      <selection activeCell="J12" sqref="J12"/>
    </sheetView>
  </sheetViews>
  <sheetFormatPr defaultRowHeight="15.75" x14ac:dyDescent="0.25"/>
  <cols>
    <col min="1" max="1" width="9.140625" style="10"/>
    <col min="2" max="2" width="9.140625" style="38"/>
    <col min="3" max="4" width="9.140625" style="10"/>
    <col min="5" max="5" width="41.140625" style="10" customWidth="1"/>
    <col min="6" max="6" width="8.140625" style="10" bestFit="1" customWidth="1"/>
    <col min="7" max="7" width="31.5703125" style="10" bestFit="1" customWidth="1"/>
    <col min="8" max="1017" width="9.140625" style="10"/>
    <col min="1018" max="16384" width="9.140625" style="19"/>
  </cols>
  <sheetData>
    <row r="1" spans="1:8" ht="18" customHeight="1" x14ac:dyDescent="0.25">
      <c r="A1" s="17" t="s">
        <v>46</v>
      </c>
      <c r="B1" s="41"/>
      <c r="C1" s="18"/>
      <c r="D1" s="18"/>
      <c r="E1" s="17"/>
      <c r="F1" s="17"/>
      <c r="G1" s="17"/>
    </row>
    <row r="2" spans="1:8" ht="18" customHeight="1" x14ac:dyDescent="0.25">
      <c r="A2" s="17" t="s">
        <v>47</v>
      </c>
      <c r="B2" s="41"/>
      <c r="C2" s="18"/>
      <c r="D2" s="18"/>
      <c r="E2" s="17"/>
      <c r="F2" s="17"/>
      <c r="G2" s="17"/>
    </row>
    <row r="3" spans="1:8" x14ac:dyDescent="0.25">
      <c r="A3" s="5"/>
      <c r="C3" s="5"/>
      <c r="D3" s="5"/>
      <c r="F3" s="5"/>
    </row>
    <row r="4" spans="1:8" x14ac:dyDescent="0.25">
      <c r="A4" s="40" t="s">
        <v>26</v>
      </c>
      <c r="B4" s="40"/>
      <c r="C4" s="40"/>
      <c r="D4" s="40"/>
      <c r="E4" s="40"/>
      <c r="F4" s="40"/>
      <c r="G4" s="40"/>
    </row>
    <row r="5" spans="1:8" x14ac:dyDescent="0.25">
      <c r="A5" s="8" t="s">
        <v>9</v>
      </c>
      <c r="B5" s="36" t="s">
        <v>0</v>
      </c>
      <c r="C5" s="8" t="s">
        <v>1</v>
      </c>
      <c r="D5" s="8" t="s">
        <v>2</v>
      </c>
      <c r="E5" s="8" t="s">
        <v>3</v>
      </c>
      <c r="F5" s="8" t="s">
        <v>5</v>
      </c>
      <c r="G5" s="8" t="s">
        <v>7</v>
      </c>
      <c r="H5" s="8" t="s">
        <v>182</v>
      </c>
    </row>
    <row r="6" spans="1:8" x14ac:dyDescent="0.25">
      <c r="A6" s="3">
        <v>1</v>
      </c>
      <c r="B6" s="2">
        <v>1704</v>
      </c>
      <c r="C6" s="3">
        <f>IFERROR((VLOOKUP(B6,INSCRITOS!A:B,2,0)),"")</f>
        <v>105413</v>
      </c>
      <c r="D6" s="3" t="str">
        <f>IFERROR((VLOOKUP(B6,INSCRITOS!A:C,3,0)),"")</f>
        <v>CAD</v>
      </c>
      <c r="E6" s="9" t="str">
        <f>IFERROR((VLOOKUP(B6,INSCRITOS!A:D,4,0)),"")</f>
        <v xml:space="preserve">Gustavo Ganhão </v>
      </c>
      <c r="F6" s="3" t="str">
        <f>IFERROR((VLOOKUP(B6,INSCRITOS!A:F,6,0)),"")</f>
        <v>M</v>
      </c>
      <c r="G6" s="9" t="str">
        <f>IFERROR((VLOOKUP(B6,INSCRITOS!A:H,8,0)),"")</f>
        <v>PORTINADO</v>
      </c>
      <c r="H6" s="61">
        <v>0.64236111111111105</v>
      </c>
    </row>
    <row r="7" spans="1:8" x14ac:dyDescent="0.25">
      <c r="A7" s="3">
        <v>2</v>
      </c>
      <c r="B7" s="2">
        <v>5238</v>
      </c>
      <c r="C7" s="3">
        <f>IFERROR((VLOOKUP(B7,INSCRITOS!A:B,2,0)),"")</f>
        <v>0</v>
      </c>
      <c r="D7" s="3" t="str">
        <f>IFERROR((VLOOKUP(B7,INSCRITOS!A:C,3,0)),"")</f>
        <v>CAD</v>
      </c>
      <c r="E7" s="9" t="str">
        <f>IFERROR((VLOOKUP(B7,INSCRITOS!A:D,4,0)),"")</f>
        <v>Gabriel Centeio</v>
      </c>
      <c r="F7" s="3" t="str">
        <f>IFERROR((VLOOKUP(B7,INSCRITOS!A:F,6,0)),"")</f>
        <v>M</v>
      </c>
      <c r="G7" s="9" t="str">
        <f>IFERROR((VLOOKUP(B7,INSCRITOS!A:H,8,0)),"")</f>
        <v>Portinado/ Não federado</v>
      </c>
      <c r="H7" s="61">
        <v>0.65138888888888891</v>
      </c>
    </row>
    <row r="8" spans="1:8" x14ac:dyDescent="0.25">
      <c r="A8" s="3">
        <v>3</v>
      </c>
      <c r="B8" s="2">
        <v>5235</v>
      </c>
      <c r="C8" s="3">
        <f>IFERROR((VLOOKUP(B8,INSCRITOS!A:B,2,0)),"")</f>
        <v>0</v>
      </c>
      <c r="D8" s="3" t="str">
        <f>IFERROR((VLOOKUP(B8,INSCRITOS!A:C,3,0)),"")</f>
        <v>CAD</v>
      </c>
      <c r="E8" s="9" t="str">
        <f>IFERROR((VLOOKUP(B8,INSCRITOS!A:D,4,0)),"")</f>
        <v>Diogo Santos</v>
      </c>
      <c r="F8" s="3" t="str">
        <f>IFERROR((VLOOKUP(B8,INSCRITOS!A:F,6,0)),"")</f>
        <v>M</v>
      </c>
      <c r="G8" s="9" t="str">
        <f>IFERROR((VLOOKUP(B8,INSCRITOS!A:H,8,0)),"")</f>
        <v>Portinado/ Não federado</v>
      </c>
      <c r="H8" s="61">
        <v>0.6958333333333333</v>
      </c>
    </row>
    <row r="9" spans="1:8" x14ac:dyDescent="0.25">
      <c r="A9" s="3">
        <v>4</v>
      </c>
      <c r="B9" s="2">
        <v>5233</v>
      </c>
      <c r="C9" s="3">
        <f>IFERROR((VLOOKUP(B9,INSCRITOS!A:B,2,0)),"")</f>
        <v>0</v>
      </c>
      <c r="D9" s="3" t="str">
        <f>IFERROR((VLOOKUP(B9,INSCRITOS!A:C,3,0)),"")</f>
        <v>CAD</v>
      </c>
      <c r="E9" s="9" t="str">
        <f>IFERROR((VLOOKUP(B9,INSCRITOS!A:D,4,0)),"")</f>
        <v>João Carrasco</v>
      </c>
      <c r="F9" s="3" t="str">
        <f>IFERROR((VLOOKUP(B9,INSCRITOS!A:F,6,0)),"")</f>
        <v>M</v>
      </c>
      <c r="G9" s="9" t="str">
        <f>IFERROR((VLOOKUP(B9,INSCRITOS!A:H,8,0)),"")</f>
        <v>Portinado/ Não federado</v>
      </c>
      <c r="H9" s="61">
        <v>0.74513888888888891</v>
      </c>
    </row>
    <row r="10" spans="1:8" x14ac:dyDescent="0.25">
      <c r="A10" s="3">
        <v>5</v>
      </c>
      <c r="B10" s="2">
        <v>1532</v>
      </c>
      <c r="C10" s="3">
        <f>IFERROR((VLOOKUP(B10,INSCRITOS!A:B,2,0)),"")</f>
        <v>104439</v>
      </c>
      <c r="D10" s="3" t="str">
        <f>IFERROR((VLOOKUP(B10,INSCRITOS!A:C,3,0)),"")</f>
        <v>CAD</v>
      </c>
      <c r="E10" s="9" t="str">
        <f>IFERROR((VLOOKUP(B10,INSCRITOS!A:D,4,0)),"")</f>
        <v>Pedro Matias</v>
      </c>
      <c r="F10" s="3" t="str">
        <f>IFERROR((VLOOKUP(B10,INSCRITOS!A:F,6,0)),"")</f>
        <v>M</v>
      </c>
      <c r="G10" s="9" t="str">
        <f>IFERROR((VLOOKUP(B10,INSCRITOS!A:H,8,0)),"")</f>
        <v>REPSOL TRIATLO/ Outra região</v>
      </c>
      <c r="H10" s="61">
        <v>0.7631944444444444</v>
      </c>
    </row>
    <row r="11" spans="1:8" x14ac:dyDescent="0.25">
      <c r="A11" s="3">
        <v>6</v>
      </c>
      <c r="B11" s="2">
        <v>1703</v>
      </c>
      <c r="C11" s="3">
        <f>IFERROR((VLOOKUP(B11,INSCRITOS!A:B,2,0)),"")</f>
        <v>105076</v>
      </c>
      <c r="D11" s="3" t="str">
        <f>IFERROR((VLOOKUP(B11,INSCRITOS!A:C,3,0)),"")</f>
        <v>CAD</v>
      </c>
      <c r="E11" s="9" t="str">
        <f>IFERROR((VLOOKUP(B11,INSCRITOS!A:D,4,0)),"")</f>
        <v>Joao Calvinho</v>
      </c>
      <c r="F11" s="3" t="str">
        <f>IFERROR((VLOOKUP(B11,INSCRITOS!A:F,6,0)),"")</f>
        <v>M</v>
      </c>
      <c r="G11" s="9" t="str">
        <f>IFERROR((VLOOKUP(B11,INSCRITOS!A:H,8,0)),"")</f>
        <v>Lusitano / Frusoal</v>
      </c>
      <c r="H11" s="61">
        <v>0.78819444444444453</v>
      </c>
    </row>
    <row r="12" spans="1:8" x14ac:dyDescent="0.25">
      <c r="A12" s="3">
        <v>7</v>
      </c>
      <c r="B12" s="2">
        <v>1958</v>
      </c>
      <c r="C12" s="3">
        <f>IFERROR((VLOOKUP(B12,INSCRITOS!A:B,2,0)),"")</f>
        <v>105369</v>
      </c>
      <c r="D12" s="3" t="str">
        <f>IFERROR((VLOOKUP(B12,INSCRITOS!A:C,3,0)),"")</f>
        <v>CAD</v>
      </c>
      <c r="E12" s="9" t="str">
        <f>IFERROR((VLOOKUP(B12,INSCRITOS!A:D,4,0)),"")</f>
        <v>José Neves</v>
      </c>
      <c r="F12" s="3" t="str">
        <f>IFERROR((VLOOKUP(B12,INSCRITOS!A:F,6,0)),"")</f>
        <v>M</v>
      </c>
      <c r="G12" s="9" t="str">
        <f>IFERROR((VLOOKUP(B12,INSCRITOS!A:H,8,0)),"")</f>
        <v>O2 Triatlo - S´look</v>
      </c>
      <c r="H12" s="61">
        <v>0.8569444444444444</v>
      </c>
    </row>
    <row r="13" spans="1:8" x14ac:dyDescent="0.25">
      <c r="A13" s="3">
        <v>8</v>
      </c>
      <c r="B13" s="2">
        <v>1692</v>
      </c>
      <c r="C13" s="3">
        <f>IFERROR((VLOOKUP(B13,INSCRITOS!A:B,2,0)),"")</f>
        <v>105110</v>
      </c>
      <c r="D13" s="3" t="str">
        <f>IFERROR((VLOOKUP(B13,INSCRITOS!A:C,3,0)),"")</f>
        <v>CAD</v>
      </c>
      <c r="E13" s="9" t="str">
        <f>IFERROR((VLOOKUP(B13,INSCRITOS!A:D,4,0)),"")</f>
        <v>Vasco Nicolau</v>
      </c>
      <c r="F13" s="3" t="str">
        <f>IFERROR((VLOOKUP(B13,INSCRITOS!A:F,6,0)),"")</f>
        <v>M</v>
      </c>
      <c r="G13" s="9" t="str">
        <f>IFERROR((VLOOKUP(B13,INSCRITOS!A:H,8,0)),"")</f>
        <v>O2 Triatlo - S´look</v>
      </c>
      <c r="H13" s="61">
        <v>0.92569444444444438</v>
      </c>
    </row>
    <row r="14" spans="1:8" x14ac:dyDescent="0.25">
      <c r="A14" s="5"/>
      <c r="C14" s="5"/>
      <c r="D14" s="5"/>
      <c r="F14" s="5"/>
    </row>
    <row r="15" spans="1:8" x14ac:dyDescent="0.25">
      <c r="A15" s="5"/>
      <c r="C15" s="5"/>
      <c r="D15" s="5"/>
      <c r="F15" s="5"/>
    </row>
    <row r="16" spans="1:8" x14ac:dyDescent="0.25">
      <c r="A16" s="40" t="s">
        <v>27</v>
      </c>
      <c r="B16" s="40"/>
      <c r="C16" s="40"/>
      <c r="D16" s="40"/>
      <c r="E16" s="40"/>
      <c r="F16" s="40"/>
      <c r="G16" s="40"/>
    </row>
    <row r="17" spans="1:8" x14ac:dyDescent="0.25">
      <c r="A17" s="8" t="s">
        <v>9</v>
      </c>
      <c r="B17" s="36" t="s">
        <v>0</v>
      </c>
      <c r="C17" s="8" t="s">
        <v>1</v>
      </c>
      <c r="D17" s="8" t="s">
        <v>2</v>
      </c>
      <c r="E17" s="8" t="s">
        <v>3</v>
      </c>
      <c r="F17" s="8" t="s">
        <v>5</v>
      </c>
      <c r="G17" s="8" t="s">
        <v>7</v>
      </c>
      <c r="H17" s="8" t="s">
        <v>182</v>
      </c>
    </row>
    <row r="18" spans="1:8" x14ac:dyDescent="0.25">
      <c r="A18" s="3">
        <v>1</v>
      </c>
      <c r="B18" s="39">
        <v>5229</v>
      </c>
      <c r="C18" s="3">
        <f>IFERROR((VLOOKUP(B18,INSCRITOS!A:B,2,0)),"")</f>
        <v>0</v>
      </c>
      <c r="D18" s="3" t="str">
        <f>IFERROR((VLOOKUP(B18,INSCRITOS!A:C,3,0)),"")</f>
        <v>CAD</v>
      </c>
      <c r="E18" s="9" t="str">
        <f>IFERROR((VLOOKUP(B18,INSCRITOS!A:D,4,0)),"")</f>
        <v>Beatriz Martins</v>
      </c>
      <c r="F18" s="3" t="str">
        <f>IFERROR((VLOOKUP(B18,INSCRITOS!A:F,6,0)),"")</f>
        <v>F</v>
      </c>
      <c r="G18" s="9" t="str">
        <f>IFERROR((VLOOKUP(B18,INSCRITOS!A:H,8,0)),"")</f>
        <v>Portinado/ Não federado</v>
      </c>
      <c r="H18" s="61">
        <v>0.91736111111111107</v>
      </c>
    </row>
    <row r="19" spans="1:8" x14ac:dyDescent="0.25">
      <c r="A19" s="3">
        <v>2</v>
      </c>
      <c r="B19" s="39">
        <v>1702</v>
      </c>
      <c r="C19" s="3">
        <f>IFERROR((VLOOKUP(B19,INSCRITOS!A:B,2,0)),"")</f>
        <v>104248</v>
      </c>
      <c r="D19" s="3" t="str">
        <f>IFERROR((VLOOKUP(B19,INSCRITOS!A:C,3,0)),"")</f>
        <v>CAD</v>
      </c>
      <c r="E19" s="9" t="str">
        <f>IFERROR((VLOOKUP(B19,INSCRITOS!A:D,4,0)),"")</f>
        <v>Ana Sabóia</v>
      </c>
      <c r="F19" s="3" t="str">
        <f>IFERROR((VLOOKUP(B19,INSCRITOS!A:F,6,0)),"")</f>
        <v>F</v>
      </c>
      <c r="G19" s="9" t="str">
        <f>IFERROR((VLOOKUP(B19,INSCRITOS!A:H,8,0)),"")</f>
        <v>Lusitano / Frusoal</v>
      </c>
      <c r="H19" s="61">
        <v>0.95208333333333339</v>
      </c>
    </row>
  </sheetData>
  <pageMargins left="0.7" right="0.7" top="0.75" bottom="0.75" header="0.3" footer="0.3"/>
  <pageSetup paperSize="9" scale="5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C7"/>
  <sheetViews>
    <sheetView workbookViewId="0">
      <selection activeCell="F10" sqref="F10"/>
    </sheetView>
  </sheetViews>
  <sheetFormatPr defaultRowHeight="15.75" x14ac:dyDescent="0.25"/>
  <cols>
    <col min="1" max="1" width="9.140625" style="10"/>
    <col min="2" max="2" width="9.140625" style="38"/>
    <col min="3" max="4" width="9.140625" style="10"/>
    <col min="5" max="5" width="41.140625" style="10" customWidth="1"/>
    <col min="6" max="6" width="8.140625" style="10" bestFit="1" customWidth="1"/>
    <col min="7" max="7" width="31.5703125" style="10" bestFit="1" customWidth="1"/>
    <col min="8" max="1017" width="9.140625" style="10"/>
    <col min="1018" max="16384" width="9.140625" style="19"/>
  </cols>
  <sheetData>
    <row r="1" spans="1:8" ht="18" customHeight="1" x14ac:dyDescent="0.25">
      <c r="A1" s="17" t="s">
        <v>46</v>
      </c>
      <c r="B1" s="41"/>
      <c r="C1" s="18"/>
      <c r="D1" s="18"/>
      <c r="E1" s="17"/>
      <c r="F1" s="17"/>
      <c r="G1" s="17"/>
    </row>
    <row r="2" spans="1:8" ht="18" customHeight="1" x14ac:dyDescent="0.25">
      <c r="A2" s="17" t="s">
        <v>47</v>
      </c>
      <c r="B2" s="41"/>
      <c r="C2" s="18"/>
      <c r="D2" s="18"/>
      <c r="E2" s="17"/>
      <c r="F2" s="17"/>
      <c r="G2" s="17"/>
    </row>
    <row r="3" spans="1:8" x14ac:dyDescent="0.25">
      <c r="A3" s="5"/>
      <c r="C3" s="5"/>
      <c r="D3" s="5"/>
      <c r="F3" s="5"/>
    </row>
    <row r="4" spans="1:8" x14ac:dyDescent="0.25">
      <c r="A4" s="40" t="s">
        <v>171</v>
      </c>
      <c r="B4" s="40"/>
      <c r="C4" s="40"/>
      <c r="D4" s="40"/>
      <c r="E4" s="40"/>
      <c r="F4" s="40"/>
      <c r="G4" s="40"/>
    </row>
    <row r="5" spans="1:8" x14ac:dyDescent="0.25">
      <c r="A5" s="8" t="s">
        <v>9</v>
      </c>
      <c r="B5" s="36" t="s">
        <v>0</v>
      </c>
      <c r="C5" s="8" t="s">
        <v>1</v>
      </c>
      <c r="D5" s="8" t="s">
        <v>2</v>
      </c>
      <c r="E5" s="8" t="s">
        <v>3</v>
      </c>
      <c r="F5" s="8" t="s">
        <v>5</v>
      </c>
      <c r="G5" s="8" t="s">
        <v>7</v>
      </c>
      <c r="H5" s="8" t="s">
        <v>181</v>
      </c>
    </row>
    <row r="6" spans="1:8" x14ac:dyDescent="0.25">
      <c r="A6" s="3">
        <v>1</v>
      </c>
      <c r="B6" s="2">
        <v>5240</v>
      </c>
      <c r="C6" s="3">
        <f>IFERROR((VLOOKUP(B6,INSCRITOS!A:B,2,0)),"")</f>
        <v>0</v>
      </c>
      <c r="D6" s="3" t="str">
        <f>IFERROR((VLOOKUP(B6,INSCRITOS!A:C,3,0)),"")</f>
        <v>Adaptado</v>
      </c>
      <c r="E6" s="9" t="str">
        <f>IFERROR((VLOOKUP(B6,INSCRITOS!A:D,4,0)),"")</f>
        <v>Alexandre Martins da Silva</v>
      </c>
      <c r="F6" s="3" t="str">
        <f>IFERROR((VLOOKUP(B6,INSCRITOS!A:F,6,0)),"")</f>
        <v>M</v>
      </c>
      <c r="G6" s="9" t="str">
        <f>IFERROR((VLOOKUP(B6,INSCRITOS!A:H,8,0)),"")</f>
        <v>O2 Triatlo-S'look/ Não federado</v>
      </c>
      <c r="H6" s="61">
        <v>0.74305555555555547</v>
      </c>
    </row>
    <row r="7" spans="1:8" x14ac:dyDescent="0.25">
      <c r="A7" s="5"/>
      <c r="C7" s="5"/>
      <c r="D7" s="5"/>
      <c r="F7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3</vt:i4>
      </vt:variant>
    </vt:vector>
  </HeadingPairs>
  <TitlesOfParts>
    <vt:vector size="7" baseType="lpstr">
      <vt:lpstr>INSCRITOS</vt:lpstr>
      <vt:lpstr>Escalões Jov</vt:lpstr>
      <vt:lpstr>Cadetes</vt:lpstr>
      <vt:lpstr>Adaptado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2019-02-16T17:34:29Z</cp:lastPrinted>
  <dcterms:created xsi:type="dcterms:W3CDTF">2016-04-26T14:30:14Z</dcterms:created>
  <dcterms:modified xsi:type="dcterms:W3CDTF">2019-03-02T21:37:56Z</dcterms:modified>
  <dc:language>pt-PT</dc:language>
</cp:coreProperties>
</file>