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19\REGIÕES\MÉDIO SUL\2019_02_02_Aquatlo Segmentado da Moita\INSCRIÇÕES E RESULTADOS\"/>
    </mc:Choice>
  </mc:AlternateContent>
  <bookViews>
    <workbookView xWindow="0" yWindow="0" windowWidth="19440" windowHeight="12240" tabRatio="801" firstSheet="1" activeTab="1"/>
  </bookViews>
  <sheets>
    <sheet name="INSCRITOS" sheetId="1" state="hidden" r:id="rId1"/>
    <sheet name="Escalões Jov" sheetId="2" r:id="rId2"/>
  </sheets>
  <definedNames>
    <definedName name="_xlnm._FilterDatabase" localSheetId="1" hidden="1">'Escalões Jov'!$A$25:$K$25</definedName>
    <definedName name="_xlnm._FilterDatabase" localSheetId="0" hidden="1">INSCRITOS!$A$1:$I$80</definedName>
    <definedName name="_xlnm.Print_Area" localSheetId="1">'Escalões Jov'!$A$1:$K$121</definedName>
    <definedName name="_xlnm.Print_Area" localSheetId="0">INSCRITOS!$A$1:$I$81</definedName>
    <definedName name="_xlnm.Print_Titles" localSheetId="1">'Escalões Jov'!$1:$2</definedName>
  </definedNames>
  <calcPr calcId="152511"/>
</workbook>
</file>

<file path=xl/calcChain.xml><?xml version="1.0" encoding="utf-8"?>
<calcChain xmlns="http://schemas.openxmlformats.org/spreadsheetml/2006/main">
  <c r="C83" i="2" l="1"/>
  <c r="G56" i="2" l="1"/>
  <c r="J38" i="2"/>
  <c r="J20" i="2"/>
  <c r="J18" i="2"/>
  <c r="J17" i="2"/>
  <c r="J21" i="2"/>
  <c r="J16" i="2"/>
  <c r="J19" i="2"/>
  <c r="E111" i="2" l="1"/>
  <c r="J74" i="2"/>
  <c r="J30" i="2"/>
  <c r="J81" i="2" l="1"/>
  <c r="J82" i="2"/>
  <c r="J89" i="2"/>
  <c r="J88" i="2"/>
  <c r="J63" i="2"/>
  <c r="J59" i="2"/>
  <c r="J48" i="2"/>
  <c r="J60" i="2"/>
  <c r="J57" i="2"/>
  <c r="J58" i="2"/>
  <c r="J50" i="2"/>
  <c r="J52" i="2"/>
  <c r="J55" i="2"/>
  <c r="J45" i="2"/>
  <c r="J51" i="2"/>
  <c r="J53" i="2"/>
  <c r="J56" i="2"/>
  <c r="J73" i="2"/>
  <c r="D11" i="2"/>
  <c r="J111" i="2" l="1"/>
  <c r="J112" i="2"/>
  <c r="J103" i="2"/>
  <c r="J106" i="2"/>
  <c r="J104" i="2"/>
  <c r="J105" i="2"/>
  <c r="J97" i="2"/>
  <c r="J98" i="2"/>
  <c r="J96" i="2"/>
  <c r="J94" i="2"/>
  <c r="J95" i="2"/>
  <c r="J85" i="2"/>
  <c r="J80" i="2"/>
  <c r="J84" i="2"/>
  <c r="J87" i="2"/>
  <c r="J86" i="2"/>
  <c r="J83" i="2"/>
  <c r="J70" i="2"/>
  <c r="J75" i="2"/>
  <c r="J69" i="2"/>
  <c r="J68" i="2"/>
  <c r="J72" i="2"/>
  <c r="J71" i="2"/>
  <c r="J47" i="2"/>
  <c r="J62" i="2"/>
  <c r="J46" i="2"/>
  <c r="J54" i="2"/>
  <c r="J61" i="2"/>
  <c r="J49" i="2"/>
  <c r="J40" i="2"/>
  <c r="J39" i="2"/>
  <c r="J37" i="2"/>
  <c r="J26" i="2"/>
  <c r="J31" i="2"/>
  <c r="J27" i="2"/>
  <c r="J28" i="2"/>
  <c r="J32" i="2"/>
  <c r="J29" i="2"/>
  <c r="J7" i="2"/>
  <c r="J10" i="2"/>
  <c r="J8" i="2"/>
  <c r="J9" i="2"/>
  <c r="J6" i="2"/>
  <c r="J11" i="2"/>
  <c r="G111" i="2" l="1"/>
  <c r="F111" i="2"/>
  <c r="D111" i="2"/>
  <c r="C111" i="2"/>
  <c r="G112" i="2"/>
  <c r="F112" i="2"/>
  <c r="E112" i="2"/>
  <c r="D112" i="2"/>
  <c r="C112" i="2"/>
  <c r="G103" i="2"/>
  <c r="F103" i="2"/>
  <c r="E103" i="2"/>
  <c r="D103" i="2"/>
  <c r="C103" i="2"/>
  <c r="G106" i="2"/>
  <c r="F106" i="2"/>
  <c r="E106" i="2"/>
  <c r="D106" i="2"/>
  <c r="C106" i="2"/>
  <c r="G104" i="2"/>
  <c r="F104" i="2"/>
  <c r="E104" i="2"/>
  <c r="D104" i="2"/>
  <c r="C104" i="2"/>
  <c r="G105" i="2"/>
  <c r="F105" i="2"/>
  <c r="E105" i="2"/>
  <c r="D105" i="2"/>
  <c r="C105" i="2"/>
  <c r="C97" i="2"/>
  <c r="D97" i="2"/>
  <c r="E97" i="2"/>
  <c r="F97" i="2"/>
  <c r="G97" i="2"/>
  <c r="C11" i="2"/>
  <c r="E11" i="2"/>
  <c r="F11" i="2"/>
  <c r="G11" i="2"/>
  <c r="F84" i="2" l="1"/>
  <c r="C6" i="2" l="1"/>
  <c r="D6" i="2"/>
  <c r="E6" i="2"/>
  <c r="F6" i="2"/>
  <c r="G6" i="2"/>
  <c r="C9" i="2"/>
  <c r="D9" i="2"/>
  <c r="E9" i="2"/>
  <c r="F9" i="2"/>
  <c r="G9" i="2"/>
  <c r="C8" i="2"/>
  <c r="D8" i="2"/>
  <c r="E8" i="2"/>
  <c r="F8" i="2"/>
  <c r="G8" i="2"/>
  <c r="C10" i="2"/>
  <c r="D10" i="2"/>
  <c r="E10" i="2"/>
  <c r="F10" i="2"/>
  <c r="G10" i="2"/>
  <c r="C7" i="2"/>
  <c r="D7" i="2"/>
  <c r="E7" i="2"/>
  <c r="F7" i="2"/>
  <c r="G7" i="2"/>
  <c r="C94" i="2" l="1"/>
  <c r="D94" i="2"/>
  <c r="E94" i="2"/>
  <c r="F94" i="2"/>
  <c r="G94" i="2"/>
  <c r="C96" i="2"/>
  <c r="D96" i="2"/>
  <c r="E96" i="2"/>
  <c r="F96" i="2"/>
  <c r="G96" i="2"/>
  <c r="C98" i="2"/>
  <c r="D98" i="2"/>
  <c r="E98" i="2"/>
  <c r="F98" i="2"/>
  <c r="G98" i="2"/>
  <c r="C86" i="2"/>
  <c r="D86" i="2"/>
  <c r="E86" i="2"/>
  <c r="F86" i="2"/>
  <c r="G86" i="2"/>
  <c r="C87" i="2"/>
  <c r="D87" i="2"/>
  <c r="E87" i="2"/>
  <c r="F87" i="2"/>
  <c r="G87" i="2"/>
  <c r="C84" i="2"/>
  <c r="D84" i="2"/>
  <c r="E84" i="2"/>
  <c r="G84" i="2"/>
  <c r="C80" i="2"/>
  <c r="D80" i="2"/>
  <c r="E80" i="2"/>
  <c r="F80" i="2"/>
  <c r="G80" i="2"/>
  <c r="C85" i="2"/>
  <c r="D85" i="2"/>
  <c r="E85" i="2"/>
  <c r="F85" i="2"/>
  <c r="G85" i="2"/>
  <c r="C81" i="2"/>
  <c r="D81" i="2"/>
  <c r="E81" i="2"/>
  <c r="F81" i="2"/>
  <c r="G81" i="2"/>
  <c r="C82" i="2"/>
  <c r="D82" i="2"/>
  <c r="E82" i="2"/>
  <c r="F82" i="2"/>
  <c r="G82" i="2"/>
  <c r="C89" i="2"/>
  <c r="D89" i="2"/>
  <c r="E89" i="2"/>
  <c r="F89" i="2"/>
  <c r="G89" i="2"/>
  <c r="C88" i="2"/>
  <c r="D88" i="2"/>
  <c r="E88" i="2"/>
  <c r="F88" i="2"/>
  <c r="G88" i="2"/>
  <c r="C72" i="2"/>
  <c r="D72" i="2"/>
  <c r="E72" i="2"/>
  <c r="F72" i="2"/>
  <c r="G72" i="2"/>
  <c r="C68" i="2"/>
  <c r="D68" i="2"/>
  <c r="E68" i="2"/>
  <c r="F68" i="2"/>
  <c r="G68" i="2"/>
  <c r="C69" i="2"/>
  <c r="D69" i="2"/>
  <c r="E69" i="2"/>
  <c r="F69" i="2"/>
  <c r="G69" i="2"/>
  <c r="C75" i="2"/>
  <c r="D75" i="2"/>
  <c r="E75" i="2"/>
  <c r="F75" i="2"/>
  <c r="G75" i="2"/>
  <c r="C70" i="2"/>
  <c r="D70" i="2"/>
  <c r="E70" i="2"/>
  <c r="F70" i="2"/>
  <c r="G70" i="2"/>
  <c r="D73" i="2"/>
  <c r="E73" i="2"/>
  <c r="F73" i="2"/>
  <c r="G73" i="2"/>
  <c r="C74" i="2"/>
  <c r="D74" i="2"/>
  <c r="E74" i="2"/>
  <c r="F74" i="2"/>
  <c r="G74" i="2"/>
  <c r="C61" i="2"/>
  <c r="D61" i="2"/>
  <c r="E61" i="2"/>
  <c r="F61" i="2"/>
  <c r="G61" i="2"/>
  <c r="C54" i="2"/>
  <c r="D54" i="2"/>
  <c r="E54" i="2"/>
  <c r="F54" i="2"/>
  <c r="G54" i="2"/>
  <c r="C46" i="2"/>
  <c r="D46" i="2"/>
  <c r="E46" i="2"/>
  <c r="F46" i="2"/>
  <c r="G46" i="2"/>
  <c r="C62" i="2"/>
  <c r="D62" i="2"/>
  <c r="E62" i="2"/>
  <c r="F62" i="2"/>
  <c r="G62" i="2"/>
  <c r="C47" i="2"/>
  <c r="D47" i="2"/>
  <c r="E47" i="2"/>
  <c r="F47" i="2"/>
  <c r="G47" i="2"/>
  <c r="C59" i="2"/>
  <c r="D59" i="2"/>
  <c r="E59" i="2"/>
  <c r="F59" i="2"/>
  <c r="G59" i="2"/>
  <c r="C48" i="2"/>
  <c r="D48" i="2"/>
  <c r="E48" i="2"/>
  <c r="F48" i="2"/>
  <c r="G48" i="2"/>
  <c r="C60" i="2"/>
  <c r="D60" i="2"/>
  <c r="E60" i="2"/>
  <c r="F60" i="2"/>
  <c r="G60" i="2"/>
  <c r="C57" i="2"/>
  <c r="D57" i="2"/>
  <c r="E57" i="2"/>
  <c r="F57" i="2"/>
  <c r="G57" i="2"/>
  <c r="C58" i="2"/>
  <c r="D58" i="2"/>
  <c r="E58" i="2"/>
  <c r="F58" i="2"/>
  <c r="G58" i="2"/>
  <c r="C50" i="2"/>
  <c r="D50" i="2"/>
  <c r="E50" i="2"/>
  <c r="F50" i="2"/>
  <c r="G50" i="2"/>
  <c r="C52" i="2"/>
  <c r="D52" i="2"/>
  <c r="E52" i="2"/>
  <c r="F52" i="2"/>
  <c r="G52" i="2"/>
  <c r="C55" i="2"/>
  <c r="D55" i="2"/>
  <c r="E55" i="2"/>
  <c r="F55" i="2"/>
  <c r="G55" i="2"/>
  <c r="C45" i="2"/>
  <c r="D45" i="2"/>
  <c r="E45" i="2"/>
  <c r="F45" i="2"/>
  <c r="G45" i="2"/>
  <c r="C51" i="2"/>
  <c r="D51" i="2"/>
  <c r="E51" i="2"/>
  <c r="F51" i="2"/>
  <c r="G51" i="2"/>
  <c r="C53" i="2"/>
  <c r="D53" i="2"/>
  <c r="E53" i="2"/>
  <c r="F53" i="2"/>
  <c r="G53" i="2"/>
  <c r="C56" i="2"/>
  <c r="D56" i="2"/>
  <c r="E56" i="2"/>
  <c r="F56" i="2"/>
  <c r="C63" i="2"/>
  <c r="D63" i="2"/>
  <c r="E63" i="2"/>
  <c r="F63" i="2"/>
  <c r="G63" i="2"/>
  <c r="C37" i="2"/>
  <c r="D37" i="2"/>
  <c r="E37" i="2"/>
  <c r="F37" i="2"/>
  <c r="G37" i="2"/>
  <c r="C39" i="2"/>
  <c r="D39" i="2"/>
  <c r="E39" i="2"/>
  <c r="F39" i="2"/>
  <c r="G39" i="2"/>
  <c r="C40" i="2"/>
  <c r="D40" i="2"/>
  <c r="E40" i="2"/>
  <c r="F40" i="2"/>
  <c r="G40" i="2"/>
  <c r="C32" i="2"/>
  <c r="D32" i="2"/>
  <c r="E32" i="2"/>
  <c r="F32" i="2"/>
  <c r="G32" i="2"/>
  <c r="C28" i="2"/>
  <c r="D28" i="2"/>
  <c r="E28" i="2"/>
  <c r="F28" i="2"/>
  <c r="G28" i="2"/>
  <c r="C27" i="2"/>
  <c r="D27" i="2"/>
  <c r="E27" i="2"/>
  <c r="F27" i="2"/>
  <c r="G27" i="2"/>
  <c r="C31" i="2"/>
  <c r="D31" i="2"/>
  <c r="E31" i="2"/>
  <c r="F31" i="2"/>
  <c r="G31" i="2"/>
  <c r="C26" i="2"/>
  <c r="D26" i="2"/>
  <c r="E26" i="2"/>
  <c r="F26" i="2"/>
  <c r="G26" i="2"/>
  <c r="C30" i="2"/>
  <c r="D30" i="2"/>
  <c r="E30" i="2"/>
  <c r="F30" i="2"/>
  <c r="G30" i="2"/>
  <c r="C18" i="2"/>
  <c r="D18" i="2"/>
  <c r="E18" i="2"/>
  <c r="F18" i="2"/>
  <c r="G18" i="2"/>
  <c r="C17" i="2"/>
  <c r="D17" i="2"/>
  <c r="E17" i="2"/>
  <c r="F17" i="2"/>
  <c r="G17" i="2"/>
  <c r="C21" i="2"/>
  <c r="D21" i="2"/>
  <c r="E21" i="2"/>
  <c r="F21" i="2"/>
  <c r="G21" i="2"/>
  <c r="C16" i="2"/>
  <c r="D16" i="2"/>
  <c r="E16" i="2"/>
  <c r="F16" i="2"/>
  <c r="G16" i="2"/>
  <c r="C19" i="2"/>
  <c r="D19" i="2"/>
  <c r="E19" i="2"/>
  <c r="F19" i="2"/>
  <c r="G19" i="2"/>
  <c r="G83" i="2" l="1"/>
  <c r="F83" i="2"/>
  <c r="E83" i="2"/>
  <c r="D83" i="2"/>
  <c r="G20" i="2" l="1"/>
  <c r="F20" i="2"/>
  <c r="E20" i="2"/>
  <c r="D20" i="2"/>
  <c r="C20" i="2"/>
  <c r="C49" i="2" l="1"/>
  <c r="D49" i="2"/>
  <c r="E49" i="2"/>
  <c r="F49" i="2"/>
  <c r="G49" i="2"/>
  <c r="C29" i="2" l="1"/>
  <c r="D29" i="2"/>
  <c r="E29" i="2"/>
  <c r="F29" i="2"/>
  <c r="G29" i="2"/>
  <c r="G95" i="2" l="1"/>
  <c r="F95" i="2"/>
  <c r="E95" i="2"/>
  <c r="D95" i="2"/>
  <c r="C95" i="2"/>
  <c r="G71" i="2"/>
  <c r="F71" i="2"/>
  <c r="E71" i="2"/>
  <c r="D71" i="2"/>
  <c r="C71" i="2"/>
  <c r="G38" i="2"/>
  <c r="F38" i="2"/>
  <c r="E38" i="2"/>
  <c r="D38" i="2"/>
  <c r="C38" i="2"/>
</calcChain>
</file>

<file path=xl/sharedStrings.xml><?xml version="1.0" encoding="utf-8"?>
<sst xmlns="http://schemas.openxmlformats.org/spreadsheetml/2006/main" count="539" uniqueCount="142">
  <si>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</si>
  <si>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</si>
  <si>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</si>
  <si>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</si>
  <si>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</si>
  <si>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</si>
  <si>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</si>
  <si>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</si>
  <si>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BENJAMINS MASCULINOS</t>
  </si>
  <si>
    <t>Pos</t>
  </si>
  <si>
    <t>Dorsal</t>
  </si>
  <si>
    <t>Pontos</t>
  </si>
  <si>
    <t>BENJAMINS FEMININOS</t>
  </si>
  <si>
    <t>INFANTIS MASCULINOS</t>
  </si>
  <si>
    <t>INFANTIS FEMININOS</t>
  </si>
  <si>
    <t>INICIADOS MASCULINOS</t>
  </si>
  <si>
    <t>INICIADOS FEMININOS</t>
  </si>
  <si>
    <t>JUVENIS MASCULINOS</t>
  </si>
  <si>
    <t>JUVENIS FEMININOS</t>
  </si>
  <si>
    <t>CLASSIFICAÇÃO POR CLUBES</t>
  </si>
  <si>
    <t>INF</t>
  </si>
  <si>
    <t>JUV</t>
  </si>
  <si>
    <t>M</t>
  </si>
  <si>
    <t>F</t>
  </si>
  <si>
    <t>Não Federado</t>
  </si>
  <si>
    <t>CAD</t>
  </si>
  <si>
    <t>Pagar</t>
  </si>
  <si>
    <t>Posição</t>
  </si>
  <si>
    <t>AQUATLO JOVEM DA MOITA - Circuito Jovem Região do Médio Sul - 1ª Etapa</t>
  </si>
  <si>
    <t>2 DE FEVEREIRO DE 2019</t>
  </si>
  <si>
    <t>CADETES MASCULINOS</t>
  </si>
  <si>
    <t>CADETES FEMININOS</t>
  </si>
  <si>
    <t>NATAÇÃO</t>
  </si>
  <si>
    <t>CORRIDA</t>
  </si>
  <si>
    <t>TOTAL</t>
  </si>
  <si>
    <t>Lusitano - Setúbal</t>
  </si>
  <si>
    <t>Idades</t>
  </si>
  <si>
    <t>Benjamins</t>
  </si>
  <si>
    <t>Juvenis</t>
  </si>
  <si>
    <t>7, 8 e 9 anos (Nascidos entre 2010 e 2012)</t>
  </si>
  <si>
    <t>Infantis</t>
  </si>
  <si>
    <t>10 e 11 anos (Nascidos em 2008 e 2009)</t>
  </si>
  <si>
    <t>Iniciados</t>
  </si>
  <si>
    <t>12 e 13 anos (Nascidos em 2006 e 2007)</t>
  </si>
  <si>
    <t>14 e 15 anos (Nascidos em 2004 e 2005)</t>
  </si>
  <si>
    <t>Cadetes</t>
  </si>
  <si>
    <t>16 e 17 anos (Nascidos em 2002 e 2003)</t>
  </si>
  <si>
    <t>Não são atribuídos pontos aos Individuais, não federados e outra região</t>
  </si>
  <si>
    <t>Arthur Cristo</t>
  </si>
  <si>
    <t>VAL</t>
  </si>
  <si>
    <t>INI</t>
  </si>
  <si>
    <t>Artur Ogando</t>
  </si>
  <si>
    <t>Beatriz Santos</t>
  </si>
  <si>
    <t>Beatriz Borregana</t>
  </si>
  <si>
    <t>César Amândio</t>
  </si>
  <si>
    <t>Filipe Carvalho</t>
  </si>
  <si>
    <t>Guilherme Gomes</t>
  </si>
  <si>
    <t>Jérôme Demoulin</t>
  </si>
  <si>
    <t>INV</t>
  </si>
  <si>
    <t>Maria Lopes</t>
  </si>
  <si>
    <t>Mariana Poeira</t>
  </si>
  <si>
    <t>BEN</t>
  </si>
  <si>
    <t>Miguel Borregana</t>
  </si>
  <si>
    <t>Rita Machita</t>
  </si>
  <si>
    <t>Tiago Franco Lopes</t>
  </si>
  <si>
    <t>Edgar Barata</t>
  </si>
  <si>
    <t>Gaspar Silva</t>
  </si>
  <si>
    <t>João Reis</t>
  </si>
  <si>
    <t>Laura Ribeiro</t>
  </si>
  <si>
    <t>Maria Pisco</t>
  </si>
  <si>
    <t>Pedro Ribeiro</t>
  </si>
  <si>
    <t>Diego Soares</t>
  </si>
  <si>
    <t>C. D. R. R. Baixa da Banheira</t>
  </si>
  <si>
    <t>Henrique Serra</t>
  </si>
  <si>
    <t>Joana Paisana</t>
  </si>
  <si>
    <t>Leonor Medronheira</t>
  </si>
  <si>
    <t>Pedro Paisana</t>
  </si>
  <si>
    <t>Rodrigo Potes</t>
  </si>
  <si>
    <t>Vasco Paisana</t>
  </si>
  <si>
    <t>Hugo Nunes</t>
  </si>
  <si>
    <t>REPSOL TRIATLO</t>
  </si>
  <si>
    <t>João Gonçalves</t>
  </si>
  <si>
    <t>Martim Maquinista</t>
  </si>
  <si>
    <t>Nicole Rosário</t>
  </si>
  <si>
    <t>Pedro Matias</t>
  </si>
  <si>
    <t>Íris Pratas</t>
  </si>
  <si>
    <t>Antonio Vaz Pedro</t>
  </si>
  <si>
    <t>Benedita Pedro</t>
  </si>
  <si>
    <t>Catarina Silva</t>
  </si>
  <si>
    <t>Daniel Pacheco</t>
  </si>
  <si>
    <t>David Pacheco</t>
  </si>
  <si>
    <t>Guilherme Pita</t>
  </si>
  <si>
    <t>Joaquim Vasconcelos</t>
  </si>
  <si>
    <t>João Ribeiro</t>
  </si>
  <si>
    <t>Leonor Santos</t>
  </si>
  <si>
    <t>Mariana Silva</t>
  </si>
  <si>
    <t>Matilde Silva Santos</t>
  </si>
  <si>
    <t>Mauro Veiga</t>
  </si>
  <si>
    <t>Rafael Santos</t>
  </si>
  <si>
    <t>Rafael Pacheco</t>
  </si>
  <si>
    <t>Rafaela Silva</t>
  </si>
  <si>
    <t>Afonso Machita</t>
  </si>
  <si>
    <t>Escola Triatlo Santo António Évora</t>
  </si>
  <si>
    <t>André Nepomuceno</t>
  </si>
  <si>
    <t>Diana Mira</t>
  </si>
  <si>
    <t>Dinis Figueiredo</t>
  </si>
  <si>
    <t>Diogo Nepomuceno</t>
  </si>
  <si>
    <t>Francisco Magro</t>
  </si>
  <si>
    <t>Inês Santos</t>
  </si>
  <si>
    <t>José Pedro Mira</t>
  </si>
  <si>
    <t>João Padeiro</t>
  </si>
  <si>
    <t>Luis Filipe</t>
  </si>
  <si>
    <t>Margarida Magro</t>
  </si>
  <si>
    <t>Miguel Revytskyy</t>
  </si>
  <si>
    <t>Miguel Pauzinho</t>
  </si>
  <si>
    <t>Pedro Cintra</t>
  </si>
  <si>
    <t>Rodrigo Calado</t>
  </si>
  <si>
    <t>Vasco Matias</t>
  </si>
  <si>
    <t>Vitória Hudak</t>
  </si>
  <si>
    <t>Lusitano - Setúbal/Não federado</t>
  </si>
  <si>
    <t>C. D. R. R. Baixa da Banheira/Não federado</t>
  </si>
  <si>
    <t>Escola Triatlo Santo António Évora//Não federado</t>
  </si>
  <si>
    <t>SFRAA TRIATLO/ Outra região</t>
  </si>
  <si>
    <t>Rita Mota da Silva</t>
  </si>
  <si>
    <t>Margarida Mota da Silva</t>
  </si>
  <si>
    <t>Rodrigo Terán Gonçalves</t>
  </si>
  <si>
    <t>Leonor Sofia de Almeida Monteiro</t>
  </si>
  <si>
    <t>Filipa Diogo</t>
  </si>
  <si>
    <t xml:space="preserve">  07/12/2011</t>
  </si>
  <si>
    <t>Tomas Pais</t>
  </si>
  <si>
    <t>Diana Galinhola</t>
  </si>
  <si>
    <t>Guilherme Marques</t>
  </si>
  <si>
    <t>Maria Leonor Pires</t>
  </si>
  <si>
    <t>Guilherme Coelho Alves</t>
  </si>
  <si>
    <t>Ricardo Henriques Costa</t>
  </si>
  <si>
    <t>Diogo Marques</t>
  </si>
  <si>
    <t>Gonçalo Raposo</t>
  </si>
  <si>
    <t>Tomás Pascoal</t>
  </si>
  <si>
    <t>Carolina Fonseca</t>
  </si>
  <si>
    <t>António Grou</t>
  </si>
  <si>
    <t>Escola Triatlo Santo António Évora/Não federado</t>
  </si>
  <si>
    <t>Alterações em letra e algarismo vermelho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</si>
</sst>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8" formatCode="#,##0.00\ &quot;€&quot;;[Red]\-#,##0.00\ &quot;€&quot;"/>
    <numFmt numFmtId="164" formatCode="[h]:mm:ss;@"/>
  </numFmts>
  <fonts count="2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2"/>
      <color rgb="FF000000"/>
      <name val="Calibri"/>
      <family val="2"/>
      <charset val="1"/>
    </font>
    <font>
      <sz val="11"/>
      <name val="Calibri"/>
      <family val="2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Calibri"/>
      <family val="2"/>
      <charset val="1"/>
    </font>
    <font>
      <sz val="12"/>
      <color rgb="FFFF0000"/>
      <name val="Calibri"/>
      <family val="2"/>
      <charset val="1"/>
    </font>
    <font>
      <sz val="14"/>
      <color rgb="FFFF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5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8" fontId="12" fillId="0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shrinkToFit="1"/>
    </xf>
    <xf numFmtId="0" fontId="12" fillId="6" borderId="1" xfId="0" applyFont="1" applyFill="1" applyBorder="1" applyAlignment="1">
      <alignment horizontal="center" vertical="top"/>
    </xf>
    <xf numFmtId="0" fontId="12" fillId="6" borderId="1" xfId="0" applyFont="1" applyFill="1" applyBorder="1" applyAlignment="1">
      <alignment horizontal="left" vertical="top"/>
    </xf>
    <xf numFmtId="14" fontId="12" fillId="6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14" fontId="12" fillId="0" borderId="1" xfId="0" applyNumberFormat="1" applyFont="1" applyFill="1" applyBorder="1" applyAlignment="1">
      <alignment horizontal="center" vertical="top"/>
    </xf>
    <xf numFmtId="0" fontId="18" fillId="0" borderId="1" xfId="0" applyFont="1" applyBorder="1"/>
    <xf numFmtId="14" fontId="18" fillId="0" borderId="1" xfId="0" applyNumberFormat="1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12" fillId="0" borderId="1" xfId="0" applyFont="1" applyFill="1" applyBorder="1" applyAlignment="1">
      <alignment horizontal="left" vertical="center" shrinkToFit="1"/>
    </xf>
    <xf numFmtId="0" fontId="12" fillId="3" borderId="0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9" fillId="0" borderId="1" xfId="0" applyFont="1" applyBorder="1"/>
    <xf numFmtId="0" fontId="20" fillId="0" borderId="1" xfId="0" applyFont="1" applyBorder="1"/>
    <xf numFmtId="0" fontId="15" fillId="6" borderId="1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7" fontId="17" fillId="0" borderId="1" xfId="0" quotePrefix="1" applyNumberFormat="1" applyFont="1" applyFill="1" applyBorder="1" applyAlignment="1">
      <alignment horizontal="center" vertical="center"/>
    </xf>
    <xf numFmtId="47" fontId="17" fillId="0" borderId="1" xfId="0" applyNumberFormat="1" applyFont="1" applyBorder="1" applyAlignment="1">
      <alignment horizontal="center" vertical="center"/>
    </xf>
    <xf numFmtId="47" fontId="17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6" fontId="12" fillId="0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view="pageBreakPreview" zoomScaleNormal="100" zoomScaleSheetLayoutView="100" workbookViewId="0">
      <pane ySplit="1" topLeftCell="A65" activePane="bottomLeft" state="frozen"/>
      <selection pane="bottomLeft" activeCell="D75" sqref="D75:D81"/>
    </sheetView>
  </sheetViews>
  <sheetFormatPr defaultRowHeight="15" x14ac:dyDescent="0.25"/>
  <cols>
    <col min="1" max="1" width="7.140625" style="23" customWidth="1"/>
    <col min="2" max="2" width="9" style="23" customWidth="1"/>
    <col min="3" max="3" width="7.28515625" style="23" customWidth="1"/>
    <col min="4" max="4" width="34.42578125" style="42" customWidth="1"/>
    <col min="5" max="5" width="14.85546875" style="23" bestFit="1" customWidth="1"/>
    <col min="6" max="6" width="8.140625" style="23" bestFit="1" customWidth="1"/>
    <col min="7" max="7" width="20.7109375" style="23" bestFit="1" customWidth="1"/>
    <col min="8" max="8" width="45.85546875" style="43" bestFit="1" customWidth="1"/>
    <col min="9" max="9" width="9.140625" style="20"/>
    <col min="10" max="10" width="10.28515625" style="20" bestFit="1" customWidth="1"/>
    <col min="11" max="11" width="38" style="20" bestFit="1" customWidth="1"/>
    <col min="12" max="16384" width="9.140625" style="20"/>
  </cols>
  <sheetData>
    <row r="1" spans="1:11" ht="18" customHeight="1" x14ac:dyDescent="0.25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7" t="s">
        <v>7</v>
      </c>
      <c r="I1" s="26" t="s">
        <v>26</v>
      </c>
    </row>
    <row r="2" spans="1:11" ht="15" customHeight="1" x14ac:dyDescent="0.25">
      <c r="A2" s="44">
        <v>365</v>
      </c>
      <c r="B2" s="44">
        <v>104276</v>
      </c>
      <c r="C2" s="44" t="s">
        <v>21</v>
      </c>
      <c r="D2" s="45" t="s">
        <v>75</v>
      </c>
      <c r="E2" s="46">
        <v>38710</v>
      </c>
      <c r="F2" s="44" t="s">
        <v>23</v>
      </c>
      <c r="G2" s="44" t="s">
        <v>49</v>
      </c>
      <c r="H2" s="45" t="s">
        <v>72</v>
      </c>
      <c r="I2" s="28"/>
    </row>
    <row r="3" spans="1:11" ht="15" customHeight="1" x14ac:dyDescent="0.25">
      <c r="A3" s="44">
        <v>366</v>
      </c>
      <c r="B3" s="44">
        <v>104278</v>
      </c>
      <c r="C3" s="44" t="s">
        <v>21</v>
      </c>
      <c r="D3" s="45" t="s">
        <v>77</v>
      </c>
      <c r="E3" s="46">
        <v>38083</v>
      </c>
      <c r="F3" s="44" t="s">
        <v>22</v>
      </c>
      <c r="G3" s="44" t="s">
        <v>49</v>
      </c>
      <c r="H3" s="45" t="s">
        <v>72</v>
      </c>
      <c r="I3" s="28"/>
      <c r="J3" s="39" t="s">
        <v>2</v>
      </c>
      <c r="K3" s="39" t="s">
        <v>36</v>
      </c>
    </row>
    <row r="4" spans="1:11" ht="15" customHeight="1" x14ac:dyDescent="0.25">
      <c r="A4" s="44">
        <v>1040</v>
      </c>
      <c r="B4" s="44">
        <v>105731</v>
      </c>
      <c r="C4" s="44" t="s">
        <v>61</v>
      </c>
      <c r="D4" s="45" t="s">
        <v>71</v>
      </c>
      <c r="E4" s="46">
        <v>40223</v>
      </c>
      <c r="F4" s="44" t="s">
        <v>22</v>
      </c>
      <c r="G4" s="44" t="s">
        <v>58</v>
      </c>
      <c r="H4" s="45" t="s">
        <v>120</v>
      </c>
      <c r="I4" s="28"/>
      <c r="J4" s="40" t="s">
        <v>37</v>
      </c>
      <c r="K4" s="40" t="s">
        <v>39</v>
      </c>
    </row>
    <row r="5" spans="1:11" ht="15" customHeight="1" x14ac:dyDescent="0.25">
      <c r="A5" s="44">
        <v>1657</v>
      </c>
      <c r="B5" s="44">
        <v>104279</v>
      </c>
      <c r="C5" s="44" t="s">
        <v>25</v>
      </c>
      <c r="D5" s="45" t="s">
        <v>73</v>
      </c>
      <c r="E5" s="46">
        <v>37782</v>
      </c>
      <c r="F5" s="44" t="s">
        <v>22</v>
      </c>
      <c r="G5" s="44" t="s">
        <v>58</v>
      </c>
      <c r="H5" s="45" t="s">
        <v>120</v>
      </c>
      <c r="I5" s="28"/>
      <c r="J5" s="40" t="s">
        <v>40</v>
      </c>
      <c r="K5" s="40" t="s">
        <v>41</v>
      </c>
    </row>
    <row r="6" spans="1:11" ht="15" customHeight="1" x14ac:dyDescent="0.25">
      <c r="A6" s="44">
        <v>1659</v>
      </c>
      <c r="B6" s="44">
        <v>105727</v>
      </c>
      <c r="C6" s="44" t="s">
        <v>25</v>
      </c>
      <c r="D6" s="45" t="s">
        <v>74</v>
      </c>
      <c r="E6" s="46">
        <v>37926</v>
      </c>
      <c r="F6" s="44" t="s">
        <v>23</v>
      </c>
      <c r="G6" s="44" t="s">
        <v>58</v>
      </c>
      <c r="H6" s="45" t="s">
        <v>120</v>
      </c>
      <c r="I6" s="28"/>
      <c r="J6" s="40" t="s">
        <v>42</v>
      </c>
      <c r="K6" s="40" t="s">
        <v>43</v>
      </c>
    </row>
    <row r="7" spans="1:11" ht="15" customHeight="1" x14ac:dyDescent="0.25">
      <c r="A7" s="44">
        <v>1660</v>
      </c>
      <c r="B7" s="44">
        <v>105728</v>
      </c>
      <c r="C7" s="44" t="s">
        <v>25</v>
      </c>
      <c r="D7" s="45" t="s">
        <v>76</v>
      </c>
      <c r="E7" s="46">
        <v>37926</v>
      </c>
      <c r="F7" s="44" t="s">
        <v>22</v>
      </c>
      <c r="G7" s="44" t="s">
        <v>58</v>
      </c>
      <c r="H7" s="45" t="s">
        <v>120</v>
      </c>
      <c r="I7" s="28"/>
      <c r="J7" s="40" t="s">
        <v>38</v>
      </c>
      <c r="K7" s="40" t="s">
        <v>44</v>
      </c>
    </row>
    <row r="8" spans="1:11" ht="15" customHeight="1" x14ac:dyDescent="0.25">
      <c r="A8" s="44">
        <v>1661</v>
      </c>
      <c r="B8" s="44">
        <v>105729</v>
      </c>
      <c r="C8" s="44" t="s">
        <v>25</v>
      </c>
      <c r="D8" s="45" t="s">
        <v>78</v>
      </c>
      <c r="E8" s="46">
        <v>37926</v>
      </c>
      <c r="F8" s="44" t="s">
        <v>22</v>
      </c>
      <c r="G8" s="44" t="s">
        <v>58</v>
      </c>
      <c r="H8" s="45" t="s">
        <v>120</v>
      </c>
      <c r="I8" s="28"/>
      <c r="J8" s="40" t="s">
        <v>45</v>
      </c>
      <c r="K8" s="40" t="s">
        <v>46</v>
      </c>
    </row>
    <row r="9" spans="1:11" ht="15" customHeight="1" x14ac:dyDescent="0.25">
      <c r="A9" s="44">
        <v>681</v>
      </c>
      <c r="B9" s="44">
        <v>105151</v>
      </c>
      <c r="C9" s="44" t="s">
        <v>20</v>
      </c>
      <c r="D9" s="45" t="s">
        <v>101</v>
      </c>
      <c r="E9" s="46">
        <v>40097</v>
      </c>
      <c r="F9" s="44" t="s">
        <v>22</v>
      </c>
      <c r="G9" s="44" t="s">
        <v>49</v>
      </c>
      <c r="H9" s="45" t="s">
        <v>102</v>
      </c>
      <c r="I9" s="28"/>
    </row>
    <row r="10" spans="1:11" ht="15" customHeight="1" x14ac:dyDescent="0.25">
      <c r="A10" s="44">
        <v>747</v>
      </c>
      <c r="B10" s="44">
        <v>102409</v>
      </c>
      <c r="C10" s="44" t="s">
        <v>50</v>
      </c>
      <c r="D10" s="45" t="s">
        <v>103</v>
      </c>
      <c r="E10" s="46">
        <v>39021</v>
      </c>
      <c r="F10" s="44" t="s">
        <v>22</v>
      </c>
      <c r="G10" s="44" t="s">
        <v>49</v>
      </c>
      <c r="H10" s="45" t="s">
        <v>102</v>
      </c>
      <c r="I10" s="28"/>
      <c r="K10" s="69" t="s">
        <v>47</v>
      </c>
    </row>
    <row r="11" spans="1:11" ht="15" customHeight="1" x14ac:dyDescent="0.25">
      <c r="A11" s="44">
        <v>5605</v>
      </c>
      <c r="B11" s="44">
        <v>105828</v>
      </c>
      <c r="C11" s="44" t="s">
        <v>21</v>
      </c>
      <c r="D11" s="45" t="s">
        <v>104</v>
      </c>
      <c r="E11" s="46">
        <v>38699</v>
      </c>
      <c r="F11" s="44" t="s">
        <v>23</v>
      </c>
      <c r="G11" s="44" t="s">
        <v>49</v>
      </c>
      <c r="H11" s="45" t="s">
        <v>102</v>
      </c>
      <c r="I11" s="28"/>
      <c r="K11" s="69"/>
    </row>
    <row r="12" spans="1:11" ht="15" customHeight="1" x14ac:dyDescent="0.25">
      <c r="A12" s="44">
        <v>984</v>
      </c>
      <c r="B12" s="44">
        <v>102410</v>
      </c>
      <c r="C12" s="44" t="s">
        <v>50</v>
      </c>
      <c r="D12" s="45" t="s">
        <v>105</v>
      </c>
      <c r="E12" s="46">
        <v>39342</v>
      </c>
      <c r="F12" s="44" t="s">
        <v>22</v>
      </c>
      <c r="G12" s="44" t="s">
        <v>49</v>
      </c>
      <c r="H12" s="45" t="s">
        <v>102</v>
      </c>
      <c r="I12" s="28"/>
      <c r="K12" s="69"/>
    </row>
    <row r="13" spans="1:11" ht="15" customHeight="1" x14ac:dyDescent="0.25">
      <c r="A13" s="44">
        <v>15</v>
      </c>
      <c r="B13" s="44">
        <v>101659</v>
      </c>
      <c r="C13" s="44" t="s">
        <v>21</v>
      </c>
      <c r="D13" s="45" t="s">
        <v>106</v>
      </c>
      <c r="E13" s="46">
        <v>38003</v>
      </c>
      <c r="F13" s="44" t="s">
        <v>22</v>
      </c>
      <c r="G13" s="44" t="s">
        <v>49</v>
      </c>
      <c r="H13" s="45" t="s">
        <v>102</v>
      </c>
      <c r="I13" s="28"/>
    </row>
    <row r="14" spans="1:11" ht="15" customHeight="1" x14ac:dyDescent="0.25">
      <c r="A14" s="44">
        <v>210</v>
      </c>
      <c r="B14" s="44">
        <v>104185</v>
      </c>
      <c r="C14" s="44" t="s">
        <v>50</v>
      </c>
      <c r="D14" s="45" t="s">
        <v>107</v>
      </c>
      <c r="E14" s="46">
        <v>38917</v>
      </c>
      <c r="F14" s="44" t="s">
        <v>22</v>
      </c>
      <c r="G14" s="44" t="s">
        <v>49</v>
      </c>
      <c r="H14" s="45" t="s">
        <v>102</v>
      </c>
      <c r="I14" s="22"/>
    </row>
    <row r="15" spans="1:11" ht="15" customHeight="1" x14ac:dyDescent="0.25">
      <c r="A15" s="44">
        <v>242</v>
      </c>
      <c r="B15" s="44">
        <v>101669</v>
      </c>
      <c r="C15" s="44" t="s">
        <v>21</v>
      </c>
      <c r="D15" s="45" t="s">
        <v>108</v>
      </c>
      <c r="E15" s="46">
        <v>38470</v>
      </c>
      <c r="F15" s="44" t="s">
        <v>23</v>
      </c>
      <c r="G15" s="44" t="s">
        <v>49</v>
      </c>
      <c r="H15" s="45" t="s">
        <v>102</v>
      </c>
      <c r="I15" s="22"/>
    </row>
    <row r="16" spans="1:11" ht="15" customHeight="1" x14ac:dyDescent="0.25">
      <c r="A16" s="44">
        <v>1375</v>
      </c>
      <c r="B16" s="44">
        <v>105491</v>
      </c>
      <c r="C16" s="44" t="s">
        <v>20</v>
      </c>
      <c r="D16" s="45" t="s">
        <v>109</v>
      </c>
      <c r="E16" s="46">
        <v>39949</v>
      </c>
      <c r="F16" s="44" t="s">
        <v>22</v>
      </c>
      <c r="G16" s="44" t="s">
        <v>49</v>
      </c>
      <c r="H16" s="45" t="s">
        <v>102</v>
      </c>
      <c r="I16" s="22"/>
    </row>
    <row r="17" spans="1:10" ht="15" customHeight="1" x14ac:dyDescent="0.25">
      <c r="A17" s="44">
        <v>678</v>
      </c>
      <c r="B17" s="44">
        <v>103704</v>
      </c>
      <c r="C17" s="44" t="s">
        <v>50</v>
      </c>
      <c r="D17" s="45" t="s">
        <v>110</v>
      </c>
      <c r="E17" s="46">
        <v>38886</v>
      </c>
      <c r="F17" s="44" t="s">
        <v>22</v>
      </c>
      <c r="G17" s="44" t="s">
        <v>49</v>
      </c>
      <c r="H17" s="45" t="s">
        <v>102</v>
      </c>
      <c r="I17" s="22"/>
    </row>
    <row r="18" spans="1:10" ht="15" customHeight="1" x14ac:dyDescent="0.25">
      <c r="A18" s="44">
        <v>614</v>
      </c>
      <c r="B18" s="44">
        <v>105123</v>
      </c>
      <c r="C18" s="44" t="s">
        <v>61</v>
      </c>
      <c r="D18" s="45" t="s">
        <v>112</v>
      </c>
      <c r="E18" s="46">
        <v>40747</v>
      </c>
      <c r="F18" s="44" t="s">
        <v>23</v>
      </c>
      <c r="G18" s="44" t="s">
        <v>49</v>
      </c>
      <c r="H18" s="45" t="s">
        <v>102</v>
      </c>
      <c r="I18" s="22"/>
    </row>
    <row r="19" spans="1:10" ht="15" customHeight="1" x14ac:dyDescent="0.25">
      <c r="A19" s="44">
        <v>5607</v>
      </c>
      <c r="B19" s="44">
        <v>105122</v>
      </c>
      <c r="C19" s="44" t="s">
        <v>61</v>
      </c>
      <c r="D19" s="45" t="s">
        <v>113</v>
      </c>
      <c r="E19" s="46">
        <v>40830</v>
      </c>
      <c r="F19" s="44" t="s">
        <v>22</v>
      </c>
      <c r="G19" s="44" t="s">
        <v>49</v>
      </c>
      <c r="H19" s="45" t="s">
        <v>102</v>
      </c>
      <c r="I19" s="28"/>
    </row>
    <row r="20" spans="1:10" ht="15" customHeight="1" x14ac:dyDescent="0.25">
      <c r="A20" s="44">
        <v>960</v>
      </c>
      <c r="B20" s="44">
        <v>102404</v>
      </c>
      <c r="C20" s="44" t="s">
        <v>50</v>
      </c>
      <c r="D20" s="45" t="s">
        <v>114</v>
      </c>
      <c r="E20" s="46">
        <v>38890</v>
      </c>
      <c r="F20" s="44" t="s">
        <v>22</v>
      </c>
      <c r="G20" s="44" t="s">
        <v>49</v>
      </c>
      <c r="H20" s="45" t="s">
        <v>102</v>
      </c>
      <c r="I20" s="22"/>
    </row>
    <row r="21" spans="1:10" ht="15" customHeight="1" x14ac:dyDescent="0.25">
      <c r="A21" s="44">
        <v>1376</v>
      </c>
      <c r="B21" s="44">
        <v>105492</v>
      </c>
      <c r="C21" s="44" t="s">
        <v>21</v>
      </c>
      <c r="D21" s="45" t="s">
        <v>115</v>
      </c>
      <c r="E21" s="46">
        <v>38051</v>
      </c>
      <c r="F21" s="44" t="s">
        <v>22</v>
      </c>
      <c r="G21" s="44" t="s">
        <v>49</v>
      </c>
      <c r="H21" s="45" t="s">
        <v>102</v>
      </c>
      <c r="I21" s="22"/>
    </row>
    <row r="22" spans="1:10" ht="15" customHeight="1" x14ac:dyDescent="0.25">
      <c r="A22" s="44">
        <v>69</v>
      </c>
      <c r="B22" s="44">
        <v>103222</v>
      </c>
      <c r="C22" s="44" t="s">
        <v>50</v>
      </c>
      <c r="D22" s="45" t="s">
        <v>116</v>
      </c>
      <c r="E22" s="46">
        <v>39331</v>
      </c>
      <c r="F22" s="44" t="s">
        <v>22</v>
      </c>
      <c r="G22" s="44" t="s">
        <v>49</v>
      </c>
      <c r="H22" s="45" t="s">
        <v>102</v>
      </c>
      <c r="I22" s="28"/>
    </row>
    <row r="23" spans="1:10" ht="15" customHeight="1" x14ac:dyDescent="0.25">
      <c r="A23" s="44">
        <v>152</v>
      </c>
      <c r="B23" s="44">
        <v>104889</v>
      </c>
      <c r="C23" s="44" t="s">
        <v>20</v>
      </c>
      <c r="D23" s="45" t="s">
        <v>117</v>
      </c>
      <c r="E23" s="46">
        <v>39839</v>
      </c>
      <c r="F23" s="44" t="s">
        <v>22</v>
      </c>
      <c r="G23" s="44" t="s">
        <v>49</v>
      </c>
      <c r="H23" s="45" t="s">
        <v>102</v>
      </c>
      <c r="I23" s="22"/>
      <c r="J23" s="54"/>
    </row>
    <row r="24" spans="1:10" ht="15" customHeight="1" x14ac:dyDescent="0.25">
      <c r="A24" s="47">
        <v>1597</v>
      </c>
      <c r="B24" s="47">
        <v>101698</v>
      </c>
      <c r="C24" s="47" t="s">
        <v>25</v>
      </c>
      <c r="D24" s="41" t="s">
        <v>118</v>
      </c>
      <c r="E24" s="48">
        <v>37547</v>
      </c>
      <c r="F24" s="47" t="s">
        <v>23</v>
      </c>
      <c r="G24" s="47" t="s">
        <v>49</v>
      </c>
      <c r="H24" s="41" t="s">
        <v>102</v>
      </c>
      <c r="I24" s="22"/>
      <c r="J24" s="54"/>
    </row>
    <row r="25" spans="1:10" ht="15" customHeight="1" x14ac:dyDescent="0.25">
      <c r="A25" s="44">
        <v>201</v>
      </c>
      <c r="B25" s="44">
        <v>104184</v>
      </c>
      <c r="C25" s="44" t="s">
        <v>20</v>
      </c>
      <c r="D25" s="45" t="s">
        <v>111</v>
      </c>
      <c r="E25" s="46">
        <v>40117</v>
      </c>
      <c r="F25" s="44" t="s">
        <v>22</v>
      </c>
      <c r="G25" s="44" t="s">
        <v>58</v>
      </c>
      <c r="H25" s="45" t="s">
        <v>121</v>
      </c>
      <c r="I25" s="22"/>
    </row>
    <row r="26" spans="1:10" ht="15" customHeight="1" x14ac:dyDescent="0.25">
      <c r="A26" s="44">
        <v>784</v>
      </c>
      <c r="B26" s="44">
        <v>103790</v>
      </c>
      <c r="C26" s="44" t="s">
        <v>21</v>
      </c>
      <c r="D26" s="45" t="s">
        <v>48</v>
      </c>
      <c r="E26" s="46">
        <v>38540</v>
      </c>
      <c r="F26" s="44" t="s">
        <v>22</v>
      </c>
      <c r="G26" s="44" t="s">
        <v>49</v>
      </c>
      <c r="H26" s="45" t="s">
        <v>35</v>
      </c>
      <c r="I26" s="22"/>
    </row>
    <row r="27" spans="1:10" ht="15" customHeight="1" x14ac:dyDescent="0.25">
      <c r="A27" s="44">
        <v>73</v>
      </c>
      <c r="B27" s="44">
        <v>101936</v>
      </c>
      <c r="C27" s="44" t="s">
        <v>50</v>
      </c>
      <c r="D27" s="45" t="s">
        <v>51</v>
      </c>
      <c r="E27" s="46">
        <v>38977</v>
      </c>
      <c r="F27" s="44" t="s">
        <v>22</v>
      </c>
      <c r="G27" s="44" t="s">
        <v>49</v>
      </c>
      <c r="H27" s="45" t="s">
        <v>35</v>
      </c>
      <c r="I27" s="22"/>
    </row>
    <row r="28" spans="1:10" ht="15" customHeight="1" x14ac:dyDescent="0.25">
      <c r="A28" s="44">
        <v>732</v>
      </c>
      <c r="B28" s="44">
        <v>104562</v>
      </c>
      <c r="C28" s="44" t="s">
        <v>50</v>
      </c>
      <c r="D28" s="45" t="s">
        <v>52</v>
      </c>
      <c r="E28" s="46">
        <v>39308</v>
      </c>
      <c r="F28" s="44" t="s">
        <v>23</v>
      </c>
      <c r="G28" s="44" t="s">
        <v>49</v>
      </c>
      <c r="H28" s="45" t="s">
        <v>35</v>
      </c>
      <c r="I28" s="22"/>
    </row>
    <row r="29" spans="1:10" ht="15" customHeight="1" x14ac:dyDescent="0.25">
      <c r="A29" s="44">
        <v>189</v>
      </c>
      <c r="B29" s="44">
        <v>104890</v>
      </c>
      <c r="C29" s="44" t="s">
        <v>50</v>
      </c>
      <c r="D29" s="45" t="s">
        <v>53</v>
      </c>
      <c r="E29" s="46">
        <v>39368</v>
      </c>
      <c r="F29" s="44" t="s">
        <v>23</v>
      </c>
      <c r="G29" s="44" t="s">
        <v>49</v>
      </c>
      <c r="H29" s="45" t="s">
        <v>35</v>
      </c>
      <c r="I29" s="22"/>
    </row>
    <row r="30" spans="1:10" ht="15" customHeight="1" x14ac:dyDescent="0.25">
      <c r="A30" s="44">
        <v>891</v>
      </c>
      <c r="B30" s="44">
        <v>101938</v>
      </c>
      <c r="C30" s="44" t="s">
        <v>21</v>
      </c>
      <c r="D30" s="45" t="s">
        <v>54</v>
      </c>
      <c r="E30" s="46">
        <v>38178</v>
      </c>
      <c r="F30" s="44" t="s">
        <v>22</v>
      </c>
      <c r="G30" s="44" t="s">
        <v>49</v>
      </c>
      <c r="H30" s="45" t="s">
        <v>35</v>
      </c>
      <c r="I30" s="22"/>
    </row>
    <row r="31" spans="1:10" ht="15" customHeight="1" x14ac:dyDescent="0.25">
      <c r="A31" s="44">
        <v>328</v>
      </c>
      <c r="B31" s="44">
        <v>103416</v>
      </c>
      <c r="C31" s="44" t="s">
        <v>21</v>
      </c>
      <c r="D31" s="45" t="s">
        <v>55</v>
      </c>
      <c r="E31" s="46">
        <v>38117</v>
      </c>
      <c r="F31" s="44" t="s">
        <v>22</v>
      </c>
      <c r="G31" s="44" t="s">
        <v>49</v>
      </c>
      <c r="H31" s="45" t="s">
        <v>35</v>
      </c>
      <c r="I31" s="28"/>
    </row>
    <row r="32" spans="1:10" ht="15" customHeight="1" x14ac:dyDescent="0.25">
      <c r="A32" s="44">
        <v>802</v>
      </c>
      <c r="B32" s="44">
        <v>102281</v>
      </c>
      <c r="C32" s="44" t="s">
        <v>50</v>
      </c>
      <c r="D32" s="45" t="s">
        <v>56</v>
      </c>
      <c r="E32" s="46">
        <v>39363</v>
      </c>
      <c r="F32" s="44" t="s">
        <v>22</v>
      </c>
      <c r="G32" s="44" t="s">
        <v>49</v>
      </c>
      <c r="H32" s="45" t="s">
        <v>35</v>
      </c>
      <c r="I32" s="22"/>
    </row>
    <row r="33" spans="1:9" ht="15" customHeight="1" x14ac:dyDescent="0.25">
      <c r="A33" s="44">
        <v>170</v>
      </c>
      <c r="B33" s="44">
        <v>104886</v>
      </c>
      <c r="C33" s="44" t="s">
        <v>50</v>
      </c>
      <c r="D33" s="45" t="s">
        <v>59</v>
      </c>
      <c r="E33" s="46">
        <v>38958</v>
      </c>
      <c r="F33" s="44" t="s">
        <v>23</v>
      </c>
      <c r="G33" s="44" t="s">
        <v>49</v>
      </c>
      <c r="H33" s="45" t="s">
        <v>35</v>
      </c>
      <c r="I33" s="22"/>
    </row>
    <row r="34" spans="1:9" ht="15" customHeight="1" x14ac:dyDescent="0.25">
      <c r="A34" s="44">
        <v>708</v>
      </c>
      <c r="B34" s="44">
        <v>105160</v>
      </c>
      <c r="C34" s="44" t="s">
        <v>50</v>
      </c>
      <c r="D34" s="45" t="s">
        <v>60</v>
      </c>
      <c r="E34" s="46">
        <v>39424</v>
      </c>
      <c r="F34" s="44" t="s">
        <v>23</v>
      </c>
      <c r="G34" s="44" t="s">
        <v>49</v>
      </c>
      <c r="H34" s="45" t="s">
        <v>35</v>
      </c>
      <c r="I34" s="28"/>
    </row>
    <row r="35" spans="1:9" ht="15" customHeight="1" x14ac:dyDescent="0.25">
      <c r="A35" s="44">
        <v>1014</v>
      </c>
      <c r="B35" s="44">
        <v>105557</v>
      </c>
      <c r="C35" s="44" t="s">
        <v>61</v>
      </c>
      <c r="D35" s="45" t="s">
        <v>62</v>
      </c>
      <c r="E35" s="46">
        <v>40791</v>
      </c>
      <c r="F35" s="44" t="s">
        <v>22</v>
      </c>
      <c r="G35" s="44" t="s">
        <v>49</v>
      </c>
      <c r="H35" s="45" t="s">
        <v>35</v>
      </c>
      <c r="I35" s="28"/>
    </row>
    <row r="36" spans="1:9" ht="15" customHeight="1" x14ac:dyDescent="0.25">
      <c r="A36" s="44">
        <v>331</v>
      </c>
      <c r="B36" s="44">
        <v>103417</v>
      </c>
      <c r="C36" s="44" t="s">
        <v>50</v>
      </c>
      <c r="D36" s="45" t="s">
        <v>63</v>
      </c>
      <c r="E36" s="46">
        <v>39311</v>
      </c>
      <c r="F36" s="44" t="s">
        <v>23</v>
      </c>
      <c r="G36" s="44" t="s">
        <v>49</v>
      </c>
      <c r="H36" s="45" t="s">
        <v>35</v>
      </c>
      <c r="I36" s="22"/>
    </row>
    <row r="37" spans="1:9" ht="15" customHeight="1" x14ac:dyDescent="0.25">
      <c r="A37" s="44">
        <v>188</v>
      </c>
      <c r="B37" s="44">
        <v>104887</v>
      </c>
      <c r="C37" s="44" t="s">
        <v>50</v>
      </c>
      <c r="D37" s="45" t="s">
        <v>64</v>
      </c>
      <c r="E37" s="46">
        <v>39322</v>
      </c>
      <c r="F37" s="44" t="s">
        <v>22</v>
      </c>
      <c r="G37" s="44" t="s">
        <v>49</v>
      </c>
      <c r="H37" s="45" t="s">
        <v>35</v>
      </c>
      <c r="I37" s="22"/>
    </row>
    <row r="38" spans="1:9" ht="15" customHeight="1" x14ac:dyDescent="0.25">
      <c r="A38" s="44">
        <v>1057</v>
      </c>
      <c r="B38" s="44">
        <v>105807</v>
      </c>
      <c r="C38" s="44" t="s">
        <v>61</v>
      </c>
      <c r="D38" s="45" t="s">
        <v>65</v>
      </c>
      <c r="E38" s="46">
        <v>41137</v>
      </c>
      <c r="F38" s="44" t="s">
        <v>22</v>
      </c>
      <c r="G38" s="44" t="s">
        <v>49</v>
      </c>
      <c r="H38" s="45" t="s">
        <v>35</v>
      </c>
      <c r="I38" s="22"/>
    </row>
    <row r="39" spans="1:9" ht="15" customHeight="1" x14ac:dyDescent="0.25">
      <c r="A39" s="44">
        <v>12</v>
      </c>
      <c r="B39" s="44">
        <v>101940</v>
      </c>
      <c r="C39" s="44" t="s">
        <v>50</v>
      </c>
      <c r="D39" s="45" t="s">
        <v>66</v>
      </c>
      <c r="E39" s="46">
        <v>38942</v>
      </c>
      <c r="F39" s="44" t="s">
        <v>22</v>
      </c>
      <c r="G39" s="44" t="s">
        <v>49</v>
      </c>
      <c r="H39" s="45" t="s">
        <v>35</v>
      </c>
      <c r="I39" s="22"/>
    </row>
    <row r="40" spans="1:9" ht="15" customHeight="1" x14ac:dyDescent="0.25">
      <c r="A40" s="44">
        <v>565</v>
      </c>
      <c r="B40" s="44">
        <v>104449</v>
      </c>
      <c r="C40" s="44" t="s">
        <v>50</v>
      </c>
      <c r="D40" s="45" t="s">
        <v>67</v>
      </c>
      <c r="E40" s="46">
        <v>38859</v>
      </c>
      <c r="F40" s="44" t="s">
        <v>22</v>
      </c>
      <c r="G40" s="44" t="s">
        <v>49</v>
      </c>
      <c r="H40" s="45" t="s">
        <v>35</v>
      </c>
      <c r="I40" s="22"/>
    </row>
    <row r="41" spans="1:9" ht="15" customHeight="1" x14ac:dyDescent="0.25">
      <c r="A41" s="44">
        <v>45</v>
      </c>
      <c r="B41" s="44">
        <v>104125</v>
      </c>
      <c r="C41" s="44" t="s">
        <v>20</v>
      </c>
      <c r="D41" s="45" t="s">
        <v>68</v>
      </c>
      <c r="E41" s="46">
        <v>39944</v>
      </c>
      <c r="F41" s="44" t="s">
        <v>23</v>
      </c>
      <c r="G41" s="44" t="s">
        <v>49</v>
      </c>
      <c r="H41" s="45" t="s">
        <v>35</v>
      </c>
      <c r="I41" s="22"/>
    </row>
    <row r="42" spans="1:9" ht="15" customHeight="1" x14ac:dyDescent="0.25">
      <c r="A42" s="44">
        <v>1070</v>
      </c>
      <c r="B42" s="44">
        <v>105821</v>
      </c>
      <c r="C42" s="44" t="s">
        <v>50</v>
      </c>
      <c r="D42" s="45" t="s">
        <v>69</v>
      </c>
      <c r="E42" s="46">
        <v>39083</v>
      </c>
      <c r="F42" s="44" t="s">
        <v>23</v>
      </c>
      <c r="G42" s="44" t="s">
        <v>49</v>
      </c>
      <c r="H42" s="45" t="s">
        <v>35</v>
      </c>
      <c r="I42" s="22"/>
    </row>
    <row r="43" spans="1:9" ht="15" customHeight="1" x14ac:dyDescent="0.25">
      <c r="A43" s="44">
        <v>43</v>
      </c>
      <c r="B43" s="44">
        <v>104124</v>
      </c>
      <c r="C43" s="44" t="s">
        <v>21</v>
      </c>
      <c r="D43" s="45" t="s">
        <v>70</v>
      </c>
      <c r="E43" s="46">
        <v>38174</v>
      </c>
      <c r="F43" s="44" t="s">
        <v>22</v>
      </c>
      <c r="G43" s="44" t="s">
        <v>49</v>
      </c>
      <c r="H43" s="45" t="s">
        <v>35</v>
      </c>
      <c r="I43" s="22"/>
    </row>
    <row r="44" spans="1:9" ht="15" customHeight="1" x14ac:dyDescent="0.25">
      <c r="A44" s="44">
        <v>1015</v>
      </c>
      <c r="B44" s="44">
        <v>105558</v>
      </c>
      <c r="C44" s="44" t="s">
        <v>50</v>
      </c>
      <c r="D44" s="45" t="s">
        <v>57</v>
      </c>
      <c r="E44" s="46">
        <v>39049</v>
      </c>
      <c r="F44" s="44" t="s">
        <v>22</v>
      </c>
      <c r="G44" s="44" t="s">
        <v>58</v>
      </c>
      <c r="H44" s="45" t="s">
        <v>119</v>
      </c>
      <c r="I44" s="22"/>
    </row>
    <row r="45" spans="1:9" ht="15" customHeight="1" x14ac:dyDescent="0.25">
      <c r="A45" s="44">
        <v>1337</v>
      </c>
      <c r="B45" s="44">
        <v>105409</v>
      </c>
      <c r="C45" s="44" t="s">
        <v>21</v>
      </c>
      <c r="D45" s="45" t="s">
        <v>79</v>
      </c>
      <c r="E45" s="46">
        <v>38422</v>
      </c>
      <c r="F45" s="44" t="s">
        <v>22</v>
      </c>
      <c r="G45" s="44" t="s">
        <v>49</v>
      </c>
      <c r="H45" s="45" t="s">
        <v>80</v>
      </c>
      <c r="I45" s="22"/>
    </row>
    <row r="46" spans="1:9" ht="15" customHeight="1" x14ac:dyDescent="0.25">
      <c r="A46" s="44">
        <v>535</v>
      </c>
      <c r="B46" s="44">
        <v>105108</v>
      </c>
      <c r="C46" s="44" t="s">
        <v>50</v>
      </c>
      <c r="D46" s="45" t="s">
        <v>81</v>
      </c>
      <c r="E46" s="46">
        <v>38852</v>
      </c>
      <c r="F46" s="44" t="s">
        <v>22</v>
      </c>
      <c r="G46" s="44" t="s">
        <v>49</v>
      </c>
      <c r="H46" s="45" t="s">
        <v>80</v>
      </c>
      <c r="I46" s="22"/>
    </row>
    <row r="47" spans="1:9" ht="15" customHeight="1" x14ac:dyDescent="0.25">
      <c r="A47" s="44">
        <v>167</v>
      </c>
      <c r="B47" s="44">
        <v>103871</v>
      </c>
      <c r="C47" s="44" t="s">
        <v>20</v>
      </c>
      <c r="D47" s="45" t="s">
        <v>82</v>
      </c>
      <c r="E47" s="46">
        <v>39515</v>
      </c>
      <c r="F47" s="44" t="s">
        <v>22</v>
      </c>
      <c r="G47" s="44" t="s">
        <v>49</v>
      </c>
      <c r="H47" s="45" t="s">
        <v>80</v>
      </c>
      <c r="I47" s="22"/>
    </row>
    <row r="48" spans="1:9" ht="15" customHeight="1" x14ac:dyDescent="0.25">
      <c r="A48" s="44">
        <v>1361</v>
      </c>
      <c r="B48" s="44">
        <v>105469</v>
      </c>
      <c r="C48" s="44" t="s">
        <v>20</v>
      </c>
      <c r="D48" s="45" t="s">
        <v>83</v>
      </c>
      <c r="E48" s="46">
        <v>39721</v>
      </c>
      <c r="F48" s="44" t="s">
        <v>23</v>
      </c>
      <c r="G48" s="44" t="s">
        <v>49</v>
      </c>
      <c r="H48" s="45" t="s">
        <v>80</v>
      </c>
      <c r="I48" s="22"/>
    </row>
    <row r="49" spans="1:9" ht="15" customHeight="1" x14ac:dyDescent="0.25">
      <c r="A49" s="44">
        <v>1532</v>
      </c>
      <c r="B49" s="44">
        <v>104439</v>
      </c>
      <c r="C49" s="44" t="s">
        <v>25</v>
      </c>
      <c r="D49" s="45" t="s">
        <v>84</v>
      </c>
      <c r="E49" s="46">
        <v>37985</v>
      </c>
      <c r="F49" s="44" t="s">
        <v>22</v>
      </c>
      <c r="G49" s="44" t="s">
        <v>49</v>
      </c>
      <c r="H49" s="45" t="s">
        <v>80</v>
      </c>
      <c r="I49" s="22"/>
    </row>
    <row r="50" spans="1:9" ht="15" customHeight="1" x14ac:dyDescent="0.25">
      <c r="A50" s="44">
        <v>1012</v>
      </c>
      <c r="B50" s="44">
        <v>105555</v>
      </c>
      <c r="C50" s="44" t="s">
        <v>50</v>
      </c>
      <c r="D50" s="45" t="s">
        <v>85</v>
      </c>
      <c r="E50" s="46">
        <v>39224</v>
      </c>
      <c r="F50" s="44" t="s">
        <v>23</v>
      </c>
      <c r="G50" s="44" t="s">
        <v>49</v>
      </c>
      <c r="H50" s="45" t="s">
        <v>80</v>
      </c>
      <c r="I50" s="22"/>
    </row>
    <row r="51" spans="1:9" ht="15" customHeight="1" x14ac:dyDescent="0.25">
      <c r="A51" s="44">
        <v>177</v>
      </c>
      <c r="B51" s="44">
        <v>100447</v>
      </c>
      <c r="C51" s="44" t="s">
        <v>21</v>
      </c>
      <c r="D51" s="45" t="s">
        <v>86</v>
      </c>
      <c r="E51" s="46">
        <v>38348</v>
      </c>
      <c r="F51" s="44" t="s">
        <v>22</v>
      </c>
      <c r="G51" s="44" t="s">
        <v>49</v>
      </c>
      <c r="H51" s="45" t="s">
        <v>122</v>
      </c>
      <c r="I51" s="28"/>
    </row>
    <row r="52" spans="1:9" ht="15" customHeight="1" x14ac:dyDescent="0.25">
      <c r="A52" s="19">
        <v>112</v>
      </c>
      <c r="B52" s="19">
        <v>103260</v>
      </c>
      <c r="C52" s="19" t="s">
        <v>50</v>
      </c>
      <c r="D52" s="24" t="s">
        <v>134</v>
      </c>
      <c r="E52" s="21">
        <v>38779</v>
      </c>
      <c r="F52" s="19" t="s">
        <v>22</v>
      </c>
      <c r="G52" s="19"/>
      <c r="H52" s="45" t="s">
        <v>122</v>
      </c>
      <c r="I52" s="28"/>
    </row>
    <row r="53" spans="1:9" ht="15" customHeight="1" x14ac:dyDescent="0.25">
      <c r="A53" s="44">
        <v>109</v>
      </c>
      <c r="B53" s="44">
        <v>103257</v>
      </c>
      <c r="C53" s="44" t="s">
        <v>20</v>
      </c>
      <c r="D53" s="45" t="s">
        <v>87</v>
      </c>
      <c r="E53" s="46">
        <v>39888</v>
      </c>
      <c r="F53" s="44" t="s">
        <v>23</v>
      </c>
      <c r="G53" s="44" t="s">
        <v>49</v>
      </c>
      <c r="H53" s="45" t="s">
        <v>122</v>
      </c>
      <c r="I53" s="22"/>
    </row>
    <row r="54" spans="1:9" ht="15" customHeight="1" x14ac:dyDescent="0.25">
      <c r="A54" s="44">
        <v>561</v>
      </c>
      <c r="B54" s="44">
        <v>104447</v>
      </c>
      <c r="C54" s="44" t="s">
        <v>61</v>
      </c>
      <c r="D54" s="45" t="s">
        <v>88</v>
      </c>
      <c r="E54" s="46">
        <v>40190</v>
      </c>
      <c r="F54" s="44" t="s">
        <v>23</v>
      </c>
      <c r="G54" s="44" t="s">
        <v>49</v>
      </c>
      <c r="H54" s="45" t="s">
        <v>122</v>
      </c>
      <c r="I54" s="22"/>
    </row>
    <row r="55" spans="1:9" ht="15" customHeight="1" x14ac:dyDescent="0.25">
      <c r="A55" s="44">
        <v>349</v>
      </c>
      <c r="B55" s="44">
        <v>105010</v>
      </c>
      <c r="C55" s="44" t="s">
        <v>50</v>
      </c>
      <c r="D55" s="45" t="s">
        <v>89</v>
      </c>
      <c r="E55" s="46">
        <v>39252</v>
      </c>
      <c r="F55" s="44" t="s">
        <v>22</v>
      </c>
      <c r="G55" s="44" t="s">
        <v>49</v>
      </c>
      <c r="H55" s="45" t="s">
        <v>122</v>
      </c>
      <c r="I55" s="22"/>
    </row>
    <row r="56" spans="1:9" ht="15" customHeight="1" x14ac:dyDescent="0.25">
      <c r="A56" s="44">
        <v>348</v>
      </c>
      <c r="B56" s="44">
        <v>105009</v>
      </c>
      <c r="C56" s="44" t="s">
        <v>61</v>
      </c>
      <c r="D56" s="45" t="s">
        <v>90</v>
      </c>
      <c r="E56" s="46">
        <v>40785</v>
      </c>
      <c r="F56" s="44" t="s">
        <v>22</v>
      </c>
      <c r="G56" s="44" t="s">
        <v>49</v>
      </c>
      <c r="H56" s="45" t="s">
        <v>122</v>
      </c>
      <c r="I56" s="22"/>
    </row>
    <row r="57" spans="1:9" ht="15" customHeight="1" x14ac:dyDescent="0.25">
      <c r="A57" s="44">
        <v>449</v>
      </c>
      <c r="B57" s="44">
        <v>105036</v>
      </c>
      <c r="C57" s="44" t="s">
        <v>50</v>
      </c>
      <c r="D57" s="45" t="s">
        <v>91</v>
      </c>
      <c r="E57" s="46">
        <v>38848</v>
      </c>
      <c r="F57" s="44" t="s">
        <v>22</v>
      </c>
      <c r="G57" s="44" t="s">
        <v>49</v>
      </c>
      <c r="H57" s="45" t="s">
        <v>122</v>
      </c>
      <c r="I57" s="28"/>
    </row>
    <row r="58" spans="1:9" ht="15" customHeight="1" x14ac:dyDescent="0.25">
      <c r="A58" s="44">
        <v>1034</v>
      </c>
      <c r="B58" s="44">
        <v>105702</v>
      </c>
      <c r="C58" s="44" t="s">
        <v>21</v>
      </c>
      <c r="D58" s="45" t="s">
        <v>92</v>
      </c>
      <c r="E58" s="46">
        <v>38529</v>
      </c>
      <c r="F58" s="44" t="s">
        <v>22</v>
      </c>
      <c r="G58" s="44" t="s">
        <v>49</v>
      </c>
      <c r="H58" s="45" t="s">
        <v>122</v>
      </c>
      <c r="I58" s="22"/>
    </row>
    <row r="59" spans="1:9" ht="15" customHeight="1" x14ac:dyDescent="0.25">
      <c r="A59" s="44">
        <v>5606</v>
      </c>
      <c r="B59" s="44">
        <v>105811</v>
      </c>
      <c r="C59" s="44" t="s">
        <v>50</v>
      </c>
      <c r="D59" s="45" t="s">
        <v>93</v>
      </c>
      <c r="E59" s="46">
        <v>39155</v>
      </c>
      <c r="F59" s="44" t="s">
        <v>22</v>
      </c>
      <c r="G59" s="44" t="s">
        <v>49</v>
      </c>
      <c r="H59" s="45" t="s">
        <v>122</v>
      </c>
      <c r="I59" s="22"/>
    </row>
    <row r="60" spans="1:9" ht="15" customHeight="1" x14ac:dyDescent="0.25">
      <c r="A60" s="44">
        <v>1035</v>
      </c>
      <c r="B60" s="44">
        <v>105703</v>
      </c>
      <c r="C60" s="44" t="s">
        <v>61</v>
      </c>
      <c r="D60" s="45" t="s">
        <v>94</v>
      </c>
      <c r="E60" s="46">
        <v>40941</v>
      </c>
      <c r="F60" s="44" t="s">
        <v>23</v>
      </c>
      <c r="G60" s="44" t="s">
        <v>49</v>
      </c>
      <c r="H60" s="45" t="s">
        <v>122</v>
      </c>
      <c r="I60" s="22"/>
    </row>
    <row r="61" spans="1:9" ht="15" customHeight="1" x14ac:dyDescent="0.25">
      <c r="A61" s="44">
        <v>942</v>
      </c>
      <c r="B61" s="44">
        <v>100472</v>
      </c>
      <c r="C61" s="44" t="s">
        <v>21</v>
      </c>
      <c r="D61" s="45" t="s">
        <v>95</v>
      </c>
      <c r="E61" s="46">
        <v>38269</v>
      </c>
      <c r="F61" s="44" t="s">
        <v>23</v>
      </c>
      <c r="G61" s="44" t="s">
        <v>49</v>
      </c>
      <c r="H61" s="45" t="s">
        <v>122</v>
      </c>
      <c r="I61" s="22"/>
    </row>
    <row r="62" spans="1:9" ht="15" customHeight="1" x14ac:dyDescent="0.25">
      <c r="A62" s="44">
        <v>323</v>
      </c>
      <c r="B62" s="44">
        <v>102922</v>
      </c>
      <c r="C62" s="44" t="s">
        <v>21</v>
      </c>
      <c r="D62" s="45" t="s">
        <v>96</v>
      </c>
      <c r="E62" s="46">
        <v>38253</v>
      </c>
      <c r="F62" s="44" t="s">
        <v>23</v>
      </c>
      <c r="G62" s="44" t="s">
        <v>49</v>
      </c>
      <c r="H62" s="45" t="s">
        <v>122</v>
      </c>
      <c r="I62" s="22"/>
    </row>
    <row r="63" spans="1:9" ht="15" customHeight="1" x14ac:dyDescent="0.25">
      <c r="A63" s="44">
        <v>459</v>
      </c>
      <c r="B63" s="44">
        <v>105038</v>
      </c>
      <c r="C63" s="44" t="s">
        <v>20</v>
      </c>
      <c r="D63" s="45" t="s">
        <v>97</v>
      </c>
      <c r="E63" s="46">
        <v>39585</v>
      </c>
      <c r="F63" s="44" t="s">
        <v>22</v>
      </c>
      <c r="G63" s="44" t="s">
        <v>49</v>
      </c>
      <c r="H63" s="45" t="s">
        <v>122</v>
      </c>
      <c r="I63" s="28"/>
    </row>
    <row r="64" spans="1:9" ht="15" customHeight="1" x14ac:dyDescent="0.25">
      <c r="A64" s="44">
        <v>903</v>
      </c>
      <c r="B64" s="44">
        <v>100479</v>
      </c>
      <c r="C64" s="44" t="s">
        <v>50</v>
      </c>
      <c r="D64" s="45" t="s">
        <v>98</v>
      </c>
      <c r="E64" s="46">
        <v>39044</v>
      </c>
      <c r="F64" s="44" t="s">
        <v>22</v>
      </c>
      <c r="G64" s="44" t="s">
        <v>49</v>
      </c>
      <c r="H64" s="45" t="s">
        <v>122</v>
      </c>
      <c r="I64" s="22"/>
    </row>
    <row r="65" spans="1:9" ht="15" customHeight="1" x14ac:dyDescent="0.25">
      <c r="A65" s="44">
        <v>220</v>
      </c>
      <c r="B65" s="44">
        <v>104191</v>
      </c>
      <c r="C65" s="44" t="s">
        <v>20</v>
      </c>
      <c r="D65" s="45" t="s">
        <v>99</v>
      </c>
      <c r="E65" s="46">
        <v>39869</v>
      </c>
      <c r="F65" s="44" t="s">
        <v>22</v>
      </c>
      <c r="G65" s="44" t="s">
        <v>49</v>
      </c>
      <c r="H65" s="45" t="s">
        <v>122</v>
      </c>
      <c r="I65" s="22"/>
    </row>
    <row r="66" spans="1:9" ht="15" customHeight="1" x14ac:dyDescent="0.25">
      <c r="A66" s="44">
        <v>219</v>
      </c>
      <c r="B66" s="44">
        <v>104190</v>
      </c>
      <c r="C66" s="44" t="s">
        <v>21</v>
      </c>
      <c r="D66" s="45" t="s">
        <v>100</v>
      </c>
      <c r="E66" s="46">
        <v>38358</v>
      </c>
      <c r="F66" s="44" t="s">
        <v>23</v>
      </c>
      <c r="G66" s="44" t="s">
        <v>49</v>
      </c>
      <c r="H66" s="45" t="s">
        <v>122</v>
      </c>
      <c r="I66" s="22"/>
    </row>
    <row r="67" spans="1:9" x14ac:dyDescent="0.25">
      <c r="A67" s="19">
        <v>5609</v>
      </c>
      <c r="B67" s="19"/>
      <c r="C67" s="44" t="s">
        <v>61</v>
      </c>
      <c r="D67" s="22" t="s">
        <v>123</v>
      </c>
      <c r="E67" s="21">
        <v>40245</v>
      </c>
      <c r="F67" s="19" t="s">
        <v>23</v>
      </c>
      <c r="G67" s="19"/>
      <c r="H67" s="24" t="s">
        <v>24</v>
      </c>
      <c r="I67" s="28">
        <v>2.5</v>
      </c>
    </row>
    <row r="68" spans="1:9" x14ac:dyDescent="0.25">
      <c r="A68" s="19">
        <v>5610</v>
      </c>
      <c r="B68" s="19"/>
      <c r="C68" s="19" t="s">
        <v>25</v>
      </c>
      <c r="D68" s="22" t="s">
        <v>124</v>
      </c>
      <c r="E68" s="21">
        <v>37768</v>
      </c>
      <c r="F68" s="19" t="s">
        <v>23</v>
      </c>
      <c r="G68" s="19"/>
      <c r="H68" s="24" t="s">
        <v>24</v>
      </c>
      <c r="I68" s="28">
        <v>2.5</v>
      </c>
    </row>
    <row r="69" spans="1:9" x14ac:dyDescent="0.25">
      <c r="A69" s="19"/>
      <c r="B69" s="19"/>
      <c r="C69" s="19" t="s">
        <v>20</v>
      </c>
      <c r="D69" s="49" t="s">
        <v>125</v>
      </c>
      <c r="E69" s="50">
        <v>39999</v>
      </c>
      <c r="F69" s="19" t="s">
        <v>22</v>
      </c>
      <c r="G69" s="19"/>
      <c r="H69" s="24" t="s">
        <v>24</v>
      </c>
      <c r="I69" s="28">
        <v>2.5</v>
      </c>
    </row>
    <row r="70" spans="1:9" x14ac:dyDescent="0.25">
      <c r="A70" s="19">
        <v>5602</v>
      </c>
      <c r="B70" s="19"/>
      <c r="C70" s="19" t="s">
        <v>20</v>
      </c>
      <c r="D70" s="49" t="s">
        <v>126</v>
      </c>
      <c r="E70" s="21">
        <v>40062</v>
      </c>
      <c r="F70" s="19" t="s">
        <v>23</v>
      </c>
      <c r="G70" s="19"/>
      <c r="H70" s="24" t="s">
        <v>24</v>
      </c>
      <c r="I70" s="28">
        <v>2.5</v>
      </c>
    </row>
    <row r="71" spans="1:9" x14ac:dyDescent="0.25">
      <c r="A71" s="19">
        <v>5604</v>
      </c>
      <c r="B71" s="19"/>
      <c r="C71" s="44" t="s">
        <v>61</v>
      </c>
      <c r="D71" s="49" t="s">
        <v>127</v>
      </c>
      <c r="E71" s="40" t="s">
        <v>128</v>
      </c>
      <c r="F71" s="19" t="s">
        <v>23</v>
      </c>
      <c r="G71" s="19"/>
      <c r="H71" s="24" t="s">
        <v>24</v>
      </c>
      <c r="I71" s="28">
        <v>2.5</v>
      </c>
    </row>
    <row r="72" spans="1:9" x14ac:dyDescent="0.25">
      <c r="A72" s="51">
        <v>1088</v>
      </c>
      <c r="B72" s="51">
        <v>105874</v>
      </c>
      <c r="C72" s="51" t="s">
        <v>50</v>
      </c>
      <c r="D72" s="51" t="s">
        <v>129</v>
      </c>
      <c r="E72" s="52">
        <v>39445</v>
      </c>
      <c r="F72" s="1" t="s">
        <v>22</v>
      </c>
      <c r="G72" s="19"/>
      <c r="H72" s="45" t="s">
        <v>122</v>
      </c>
      <c r="I72" s="28">
        <v>5</v>
      </c>
    </row>
    <row r="73" spans="1:9" x14ac:dyDescent="0.25">
      <c r="A73" s="19">
        <v>5608</v>
      </c>
      <c r="B73" s="19"/>
      <c r="C73" s="19" t="s">
        <v>50</v>
      </c>
      <c r="D73" s="24" t="s">
        <v>130</v>
      </c>
      <c r="E73" s="21">
        <v>39066</v>
      </c>
      <c r="F73" s="19" t="s">
        <v>23</v>
      </c>
      <c r="G73" s="19"/>
      <c r="H73" s="45" t="s">
        <v>140</v>
      </c>
      <c r="I73" s="28">
        <v>7.5</v>
      </c>
    </row>
    <row r="74" spans="1:9" x14ac:dyDescent="0.25">
      <c r="A74" s="19">
        <v>5612</v>
      </c>
      <c r="B74" s="19"/>
      <c r="C74" s="19" t="s">
        <v>61</v>
      </c>
      <c r="D74" s="24" t="s">
        <v>138</v>
      </c>
      <c r="E74" s="21">
        <v>40261</v>
      </c>
      <c r="F74" s="19" t="s">
        <v>23</v>
      </c>
      <c r="G74" s="19"/>
      <c r="H74" s="53" t="s">
        <v>24</v>
      </c>
      <c r="I74" s="28">
        <v>2.5</v>
      </c>
    </row>
    <row r="75" spans="1:9" x14ac:dyDescent="0.25">
      <c r="A75" s="19">
        <v>64</v>
      </c>
      <c r="B75" s="51">
        <v>103202</v>
      </c>
      <c r="C75" s="19" t="s">
        <v>20</v>
      </c>
      <c r="D75" s="59" t="s">
        <v>131</v>
      </c>
      <c r="E75" s="52">
        <v>39504</v>
      </c>
      <c r="F75" s="19" t="s">
        <v>22</v>
      </c>
      <c r="G75" s="19"/>
      <c r="H75" s="45" t="s">
        <v>102</v>
      </c>
      <c r="I75" s="74"/>
    </row>
    <row r="76" spans="1:9" x14ac:dyDescent="0.25">
      <c r="A76" s="19">
        <v>463</v>
      </c>
      <c r="B76" s="19">
        <v>101681</v>
      </c>
      <c r="C76" s="19" t="s">
        <v>50</v>
      </c>
      <c r="D76" s="57" t="s">
        <v>132</v>
      </c>
      <c r="E76" s="21">
        <v>39271</v>
      </c>
      <c r="F76" s="19" t="s">
        <v>23</v>
      </c>
      <c r="G76" s="19"/>
      <c r="H76" s="45" t="s">
        <v>102</v>
      </c>
      <c r="I76" s="74"/>
    </row>
    <row r="77" spans="1:9" x14ac:dyDescent="0.25">
      <c r="A77" s="19">
        <v>85</v>
      </c>
      <c r="B77" s="19">
        <v>103226</v>
      </c>
      <c r="C77" s="19" t="s">
        <v>50</v>
      </c>
      <c r="D77" s="57" t="s">
        <v>133</v>
      </c>
      <c r="E77" s="21">
        <v>39035</v>
      </c>
      <c r="F77" s="19" t="s">
        <v>22</v>
      </c>
      <c r="G77" s="19"/>
      <c r="H77" s="45" t="s">
        <v>102</v>
      </c>
      <c r="I77" s="74"/>
    </row>
    <row r="78" spans="1:9" x14ac:dyDescent="0.25">
      <c r="A78" s="1">
        <v>62</v>
      </c>
      <c r="B78" s="51">
        <v>103201</v>
      </c>
      <c r="C78" s="19" t="s">
        <v>21</v>
      </c>
      <c r="D78" s="58" t="s">
        <v>135</v>
      </c>
      <c r="E78" s="56">
        <v>38714</v>
      </c>
      <c r="F78" s="52" t="s">
        <v>22</v>
      </c>
      <c r="G78" s="51"/>
      <c r="H78" s="45" t="s">
        <v>102</v>
      </c>
      <c r="I78" s="74"/>
    </row>
    <row r="79" spans="1:9" x14ac:dyDescent="0.25">
      <c r="A79" s="19">
        <v>685</v>
      </c>
      <c r="B79" s="19">
        <v>105153</v>
      </c>
      <c r="C79" s="19" t="s">
        <v>21</v>
      </c>
      <c r="D79" s="57" t="s">
        <v>136</v>
      </c>
      <c r="E79" s="21">
        <v>38240</v>
      </c>
      <c r="F79" s="19" t="s">
        <v>22</v>
      </c>
      <c r="G79" s="19"/>
      <c r="H79" s="45" t="s">
        <v>102</v>
      </c>
      <c r="I79" s="74"/>
    </row>
    <row r="80" spans="1:9" x14ac:dyDescent="0.25">
      <c r="A80" s="19">
        <v>552</v>
      </c>
      <c r="B80" s="19"/>
      <c r="C80" s="19" t="s">
        <v>50</v>
      </c>
      <c r="D80" s="57" t="s">
        <v>137</v>
      </c>
      <c r="E80" s="21">
        <v>38983</v>
      </c>
      <c r="F80" s="19" t="s">
        <v>22</v>
      </c>
      <c r="G80" s="19"/>
      <c r="H80" s="45" t="s">
        <v>102</v>
      </c>
      <c r="I80" s="74"/>
    </row>
    <row r="81" spans="1:9" x14ac:dyDescent="0.25">
      <c r="A81" s="44">
        <v>650</v>
      </c>
      <c r="B81" s="44">
        <v>105149</v>
      </c>
      <c r="C81" s="44" t="s">
        <v>61</v>
      </c>
      <c r="D81" s="60" t="s">
        <v>139</v>
      </c>
      <c r="E81" s="46">
        <v>40284</v>
      </c>
      <c r="F81" s="44" t="s">
        <v>22</v>
      </c>
      <c r="G81" s="44" t="s">
        <v>49</v>
      </c>
      <c r="H81" s="45" t="s">
        <v>102</v>
      </c>
      <c r="I81" s="74"/>
    </row>
  </sheetData>
  <autoFilter ref="A1:I81">
    <sortState ref="A2:I268">
      <sortCondition ref="A1:A268"/>
    </sortState>
  </autoFilter>
  <sortState ref="A2:J272">
    <sortCondition ref="H1"/>
  </sortState>
  <mergeCells count="1">
    <mergeCell ref="K10:K12"/>
  </mergeCells>
  <printOptions horizontalCentered="1"/>
  <pageMargins left="0.35433070866141736" right="0.15748031496062992" top="0.35433070866141736" bottom="0.15748031496062992" header="0.51181102362204722" footer="0.51181102362204722"/>
  <pageSetup paperSize="9" scale="63" firstPageNumber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I121"/>
  <sheetViews>
    <sheetView tabSelected="1" view="pageBreakPreview" zoomScaleNormal="100" zoomScaleSheetLayoutView="100" workbookViewId="0">
      <selection activeCell="G10" sqref="G10"/>
    </sheetView>
  </sheetViews>
  <sheetFormatPr defaultRowHeight="15.75" x14ac:dyDescent="0.25"/>
  <cols>
    <col min="1" max="1" width="5.28515625" style="9"/>
    <col min="2" max="2" width="7.7109375" style="36"/>
    <col min="3" max="3" width="7.7109375" style="9"/>
    <col min="4" max="4" width="8.140625" style="9"/>
    <col min="5" max="5" width="32" style="9" bestFit="1" customWidth="1"/>
    <col min="6" max="6" width="8.140625" style="9" bestFit="1" customWidth="1"/>
    <col min="7" max="7" width="45.85546875" style="9" bestFit="1" customWidth="1"/>
    <col min="8" max="8" width="10.7109375" style="61" bestFit="1" customWidth="1"/>
    <col min="9" max="9" width="9.7109375" style="9" bestFit="1" customWidth="1"/>
    <col min="10" max="10" width="9" style="9"/>
    <col min="11" max="11" width="9.140625" style="5"/>
    <col min="12" max="997" width="9" style="9"/>
    <col min="998" max="16384" width="9.140625" style="16"/>
  </cols>
  <sheetData>
    <row r="1" spans="1:997" ht="18" customHeight="1" x14ac:dyDescent="0.25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997" ht="18" customHeight="1" x14ac:dyDescent="0.25">
      <c r="A2" s="73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997" ht="18" customHeight="1" x14ac:dyDescent="0.25">
      <c r="A3" s="6"/>
      <c r="B3" s="32"/>
      <c r="C3" s="6"/>
      <c r="D3" s="6"/>
      <c r="E3" s="6"/>
      <c r="F3" s="10"/>
      <c r="G3" s="78" t="s">
        <v>141</v>
      </c>
      <c r="K3" s="6"/>
    </row>
    <row r="4" spans="1:997" ht="18" customHeight="1" x14ac:dyDescent="0.25">
      <c r="A4" s="38" t="s">
        <v>8</v>
      </c>
      <c r="B4" s="38"/>
      <c r="C4" s="38"/>
      <c r="D4" s="38"/>
      <c r="E4" s="38"/>
      <c r="F4" s="38"/>
      <c r="G4" s="38"/>
      <c r="K4" s="38"/>
    </row>
    <row r="5" spans="1:997" ht="18" customHeight="1" x14ac:dyDescent="0.25">
      <c r="A5" s="7" t="s">
        <v>9</v>
      </c>
      <c r="B5" s="33" t="s">
        <v>10</v>
      </c>
      <c r="C5" s="7" t="s">
        <v>1</v>
      </c>
      <c r="D5" s="7" t="s">
        <v>2</v>
      </c>
      <c r="E5" s="7" t="s">
        <v>3</v>
      </c>
      <c r="F5" s="7" t="s">
        <v>5</v>
      </c>
      <c r="G5" s="7" t="s">
        <v>7</v>
      </c>
      <c r="H5" s="62" t="s">
        <v>32</v>
      </c>
      <c r="I5" s="63" t="s">
        <v>33</v>
      </c>
      <c r="J5" s="64" t="s">
        <v>34</v>
      </c>
      <c r="K5" s="7" t="s">
        <v>11</v>
      </c>
    </row>
    <row r="6" spans="1:997" ht="18" customHeight="1" x14ac:dyDescent="0.25">
      <c r="A6" s="3">
        <v>1</v>
      </c>
      <c r="B6" s="2">
        <v>650</v>
      </c>
      <c r="C6" s="3">
        <f>IFERROR((VLOOKUP(B6,INSCRITOS!A:B,2,0)),"")</f>
        <v>105149</v>
      </c>
      <c r="D6" s="3" t="str">
        <f>IFERROR((VLOOKUP(B6,INSCRITOS!A:C,3,0)),"")</f>
        <v>BEN</v>
      </c>
      <c r="E6" s="75" t="str">
        <f>IFERROR((VLOOKUP(B6,INSCRITOS!A:D,4,0)),"")</f>
        <v>António Grou</v>
      </c>
      <c r="F6" s="3" t="str">
        <f>IFERROR((VLOOKUP(B6,INSCRITOS!A:F,6,0)),"")</f>
        <v>M</v>
      </c>
      <c r="G6" s="8" t="str">
        <f>IFERROR((VLOOKUP(B6,INSCRITOS!A:H,8,0)),"")</f>
        <v>Escola Triatlo Santo António Évora</v>
      </c>
      <c r="H6" s="65">
        <v>5.9027777777777778E-4</v>
      </c>
      <c r="I6" s="65">
        <v>1.0416666666666667E-3</v>
      </c>
      <c r="J6" s="66">
        <f t="shared" ref="J6:J11" si="0">H6+I6</f>
        <v>1.6319444444444445E-3</v>
      </c>
      <c r="K6" s="76">
        <v>100</v>
      </c>
    </row>
    <row r="7" spans="1:997" ht="18" customHeight="1" x14ac:dyDescent="0.25">
      <c r="A7" s="3">
        <v>2</v>
      </c>
      <c r="B7" s="2">
        <v>5607</v>
      </c>
      <c r="C7" s="3">
        <f>IFERROR((VLOOKUP(B7,INSCRITOS!A:B,2,0)),"")</f>
        <v>105122</v>
      </c>
      <c r="D7" s="3" t="str">
        <f>IFERROR((VLOOKUP(B7,INSCRITOS!A:C,3,0)),"")</f>
        <v>BEN</v>
      </c>
      <c r="E7" s="8" t="str">
        <f>IFERROR((VLOOKUP(B7,INSCRITOS!A:D,4,0)),"")</f>
        <v>Miguel Revytskyy</v>
      </c>
      <c r="F7" s="3" t="str">
        <f>IFERROR((VLOOKUP(B7,INSCRITOS!A:F,6,0)),"")</f>
        <v>M</v>
      </c>
      <c r="G7" s="8" t="str">
        <f>IFERROR((VLOOKUP(B7,INSCRITOS!A:H,8,0)),"")</f>
        <v>Escola Triatlo Santo António Évora</v>
      </c>
      <c r="H7" s="65">
        <v>7.0601851851851847E-4</v>
      </c>
      <c r="I7" s="65">
        <v>1.0995370370370371E-3</v>
      </c>
      <c r="J7" s="66">
        <f t="shared" si="0"/>
        <v>1.8055555555555555E-3</v>
      </c>
      <c r="K7" s="76">
        <v>99</v>
      </c>
    </row>
    <row r="8" spans="1:997" ht="18" customHeight="1" x14ac:dyDescent="0.25">
      <c r="A8" s="3">
        <v>3</v>
      </c>
      <c r="B8" s="2">
        <v>1040</v>
      </c>
      <c r="C8" s="3">
        <f>IFERROR((VLOOKUP(B8,INSCRITOS!A:B,2,0)),"")</f>
        <v>105731</v>
      </c>
      <c r="D8" s="3" t="str">
        <f>IFERROR((VLOOKUP(B8,INSCRITOS!A:C,3,0)),"")</f>
        <v>BEN</v>
      </c>
      <c r="E8" s="8" t="str">
        <f>IFERROR((VLOOKUP(B8,INSCRITOS!A:D,4,0)),"")</f>
        <v>Diego Soares</v>
      </c>
      <c r="F8" s="3" t="str">
        <f>IFERROR((VLOOKUP(B8,INSCRITOS!A:F,6,0)),"")</f>
        <v>M</v>
      </c>
      <c r="G8" s="8" t="str">
        <f>IFERROR((VLOOKUP(B8,INSCRITOS!A:H,8,0)),"")</f>
        <v>C. D. R. R. Baixa da Banheira/Não federado</v>
      </c>
      <c r="H8" s="65">
        <v>9.8379629629629642E-4</v>
      </c>
      <c r="I8" s="65">
        <v>9.1435185185185185E-4</v>
      </c>
      <c r="J8" s="67">
        <f t="shared" si="0"/>
        <v>1.8981481481481484E-3</v>
      </c>
      <c r="K8" s="76"/>
    </row>
    <row r="9" spans="1:997" ht="18" customHeight="1" x14ac:dyDescent="0.25">
      <c r="A9" s="3">
        <v>4</v>
      </c>
      <c r="B9" s="2">
        <v>1014</v>
      </c>
      <c r="C9" s="3">
        <f>IFERROR((VLOOKUP(B9,INSCRITOS!A:B,2,0)),"")</f>
        <v>105557</v>
      </c>
      <c r="D9" s="3" t="str">
        <f>IFERROR((VLOOKUP(B9,INSCRITOS!A:C,3,0)),"")</f>
        <v>BEN</v>
      </c>
      <c r="E9" s="8" t="str">
        <f>IFERROR((VLOOKUP(B9,INSCRITOS!A:D,4,0)),"")</f>
        <v>Miguel Borregana</v>
      </c>
      <c r="F9" s="3" t="str">
        <f>IFERROR((VLOOKUP(B9,INSCRITOS!A:F,6,0)),"")</f>
        <v>M</v>
      </c>
      <c r="G9" s="8" t="str">
        <f>IFERROR((VLOOKUP(B9,INSCRITOS!A:H,8,0)),"")</f>
        <v>Lusitano - Setúbal</v>
      </c>
      <c r="H9" s="65">
        <v>1.1111111111111111E-3</v>
      </c>
      <c r="I9" s="65">
        <v>1.0879629629629629E-3</v>
      </c>
      <c r="J9" s="67">
        <f t="shared" si="0"/>
        <v>2.1990740740740738E-3</v>
      </c>
      <c r="K9" s="76">
        <v>98</v>
      </c>
    </row>
    <row r="10" spans="1:997" ht="18" customHeight="1" x14ac:dyDescent="0.25">
      <c r="A10" s="3">
        <v>5</v>
      </c>
      <c r="B10" s="2">
        <v>1057</v>
      </c>
      <c r="C10" s="3">
        <f>IFERROR((VLOOKUP(B10,INSCRITOS!A:B,2,0)),"")</f>
        <v>105807</v>
      </c>
      <c r="D10" s="3" t="str">
        <f>IFERROR((VLOOKUP(B10,INSCRITOS!A:C,3,0)),"")</f>
        <v>BEN</v>
      </c>
      <c r="E10" s="8" t="str">
        <f>IFERROR((VLOOKUP(B10,INSCRITOS!A:D,4,0)),"")</f>
        <v>Edgar Barata</v>
      </c>
      <c r="F10" s="3" t="str">
        <f>IFERROR((VLOOKUP(B10,INSCRITOS!A:F,6,0)),"")</f>
        <v>M</v>
      </c>
      <c r="G10" s="8" t="str">
        <f>IFERROR((VLOOKUP(B10,INSCRITOS!A:H,8,0)),"")</f>
        <v>Lusitano - Setúbal</v>
      </c>
      <c r="H10" s="65">
        <v>2.2569444444444447E-3</v>
      </c>
      <c r="I10" s="65">
        <v>1.4814814814814814E-3</v>
      </c>
      <c r="J10" s="66">
        <f t="shared" si="0"/>
        <v>3.7384259259259263E-3</v>
      </c>
      <c r="K10" s="76">
        <v>97</v>
      </c>
    </row>
    <row r="11" spans="1:997" ht="18" customHeight="1" x14ac:dyDescent="0.25">
      <c r="A11" s="3"/>
      <c r="B11" s="2">
        <v>348</v>
      </c>
      <c r="C11" s="3">
        <f>IFERROR((VLOOKUP(B11,INSCRITOS!A:B,2,0)),"")</f>
        <v>105009</v>
      </c>
      <c r="D11" s="3" t="str">
        <f>IFERROR((VLOOKUP(B11,INSCRITOS!A:C,3,0)),"")</f>
        <v>BEN</v>
      </c>
      <c r="E11" s="8" t="str">
        <f>IFERROR((VLOOKUP(B11,INSCRITOS!A:D,4,0)),"")</f>
        <v>David Pacheco</v>
      </c>
      <c r="F11" s="3" t="str">
        <f>IFERROR((VLOOKUP(B11,INSCRITOS!A:F,6,0)),"")</f>
        <v>M</v>
      </c>
      <c r="G11" s="8" t="str">
        <f>IFERROR((VLOOKUP(B11,INSCRITOS!A:H,8,0)),"")</f>
        <v>SFRAA TRIATLO/ Outra região</v>
      </c>
      <c r="H11" s="65">
        <v>8.2175925925925917E-4</v>
      </c>
      <c r="I11" s="65">
        <v>4.2870370370370371E-2</v>
      </c>
      <c r="J11" s="66">
        <f t="shared" si="0"/>
        <v>4.3692129629629629E-2</v>
      </c>
      <c r="K11" s="4"/>
    </row>
    <row r="12" spans="1:997" ht="18" customHeight="1" x14ac:dyDescent="0.25">
      <c r="A12" s="5"/>
      <c r="B12" s="35"/>
      <c r="C12" s="5"/>
      <c r="D12" s="5"/>
      <c r="F12" s="5"/>
      <c r="K12" s="10"/>
    </row>
    <row r="13" spans="1:997" ht="18" customHeight="1" x14ac:dyDescent="0.25">
      <c r="A13" s="5"/>
      <c r="C13" s="5"/>
      <c r="D13" s="5"/>
      <c r="F13" s="5"/>
    </row>
    <row r="14" spans="1:997" ht="18" customHeight="1" x14ac:dyDescent="0.25">
      <c r="A14" s="38" t="s">
        <v>12</v>
      </c>
      <c r="B14" s="38"/>
      <c r="C14" s="38"/>
      <c r="D14" s="38"/>
      <c r="E14" s="38"/>
      <c r="F14" s="38"/>
      <c r="G14" s="38"/>
      <c r="K14" s="38"/>
    </row>
    <row r="15" spans="1:997" ht="18" customHeight="1" x14ac:dyDescent="0.25">
      <c r="A15" s="7" t="s">
        <v>9</v>
      </c>
      <c r="B15" s="33" t="s">
        <v>10</v>
      </c>
      <c r="C15" s="7" t="s">
        <v>1</v>
      </c>
      <c r="D15" s="7" t="s">
        <v>2</v>
      </c>
      <c r="E15" s="7" t="s">
        <v>3</v>
      </c>
      <c r="F15" s="7" t="s">
        <v>5</v>
      </c>
      <c r="G15" s="7" t="s">
        <v>7</v>
      </c>
      <c r="H15" s="62" t="s">
        <v>32</v>
      </c>
      <c r="I15" s="63" t="s">
        <v>33</v>
      </c>
      <c r="J15" s="64" t="s">
        <v>34</v>
      </c>
      <c r="K15" s="7" t="s">
        <v>11</v>
      </c>
    </row>
    <row r="16" spans="1:997" s="18" customFormat="1" ht="18" customHeight="1" x14ac:dyDescent="0.25">
      <c r="A16" s="11">
        <v>1</v>
      </c>
      <c r="B16" s="2">
        <v>5609</v>
      </c>
      <c r="C16" s="3">
        <f>IFERROR((VLOOKUP(B16,INSCRITOS!A:B,2,0)),"")</f>
        <v>0</v>
      </c>
      <c r="D16" s="3" t="str">
        <f>IFERROR((VLOOKUP(B16,INSCRITOS!A:C,3,0)),"")</f>
        <v>BEN</v>
      </c>
      <c r="E16" s="8" t="str">
        <f>IFERROR((VLOOKUP(B16,INSCRITOS!A:D,4,0)),"")</f>
        <v>Rita Mota da Silva</v>
      </c>
      <c r="F16" s="3" t="str">
        <f>IFERROR((VLOOKUP(B16,INSCRITOS!A:F,6,0)),"")</f>
        <v>F</v>
      </c>
      <c r="G16" s="8" t="str">
        <f>IFERROR((VLOOKUP(B16,INSCRITOS!A:H,8,0)),"")</f>
        <v>Não Federado</v>
      </c>
      <c r="H16" s="65">
        <v>4.9768518518518521E-4</v>
      </c>
      <c r="I16" s="65">
        <v>1.1921296296296296E-3</v>
      </c>
      <c r="J16" s="66">
        <f t="shared" ref="J16:J21" si="1">H16+I16</f>
        <v>1.6898148148148148E-3</v>
      </c>
      <c r="K16" s="4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</row>
    <row r="17" spans="1:997" s="18" customFormat="1" ht="18" customHeight="1" x14ac:dyDescent="0.25">
      <c r="A17" s="11"/>
      <c r="B17" s="2">
        <v>561</v>
      </c>
      <c r="C17" s="3">
        <f>IFERROR((VLOOKUP(B17,INSCRITOS!A:B,2,0)),"")</f>
        <v>104447</v>
      </c>
      <c r="D17" s="3" t="str">
        <f>IFERROR((VLOOKUP(B17,INSCRITOS!A:C,3,0)),"")</f>
        <v>BEN</v>
      </c>
      <c r="E17" s="8" t="str">
        <f>IFERROR((VLOOKUP(B17,INSCRITOS!A:D,4,0)),"")</f>
        <v>Catarina Silva</v>
      </c>
      <c r="F17" s="3" t="str">
        <f>IFERROR((VLOOKUP(B17,INSCRITOS!A:F,6,0)),"")</f>
        <v>F</v>
      </c>
      <c r="G17" s="8" t="str">
        <f>IFERROR((VLOOKUP(B17,INSCRITOS!A:H,8,0)),"")</f>
        <v>SFRAA TRIATLO/ Outra região</v>
      </c>
      <c r="H17" s="65">
        <v>5.7870370370370378E-4</v>
      </c>
      <c r="I17" s="65">
        <v>1.1342592592592591E-3</v>
      </c>
      <c r="J17" s="67">
        <f t="shared" si="1"/>
        <v>1.712962962962963E-3</v>
      </c>
      <c r="K17" s="4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</row>
    <row r="18" spans="1:997" s="18" customFormat="1" ht="18" customHeight="1" x14ac:dyDescent="0.25">
      <c r="A18" s="11">
        <v>2</v>
      </c>
      <c r="B18" s="2">
        <v>614</v>
      </c>
      <c r="C18" s="3">
        <f>IFERROR((VLOOKUP(B18,INSCRITOS!A:B,2,0)),"")</f>
        <v>105123</v>
      </c>
      <c r="D18" s="3" t="str">
        <f>IFERROR((VLOOKUP(B18,INSCRITOS!A:C,3,0)),"")</f>
        <v>BEN</v>
      </c>
      <c r="E18" s="8" t="str">
        <f>IFERROR((VLOOKUP(B18,INSCRITOS!A:D,4,0)),"")</f>
        <v>Margarida Magro</v>
      </c>
      <c r="F18" s="3" t="str">
        <f>IFERROR((VLOOKUP(B18,INSCRITOS!A:F,6,0)),"")</f>
        <v>F</v>
      </c>
      <c r="G18" s="8" t="str">
        <f>IFERROR((VLOOKUP(B18,INSCRITOS!A:H,8,0)),"")</f>
        <v>Escola Triatlo Santo António Évora</v>
      </c>
      <c r="H18" s="65">
        <v>7.6388888888888893E-4</v>
      </c>
      <c r="I18" s="65">
        <v>1.0648148148148147E-3</v>
      </c>
      <c r="J18" s="66">
        <f t="shared" si="1"/>
        <v>1.8287037037037035E-3</v>
      </c>
      <c r="K18" s="4">
        <v>100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</row>
    <row r="19" spans="1:997" s="18" customFormat="1" ht="18" customHeight="1" x14ac:dyDescent="0.25">
      <c r="A19" s="11">
        <v>3</v>
      </c>
      <c r="B19" s="2">
        <v>5612</v>
      </c>
      <c r="C19" s="3">
        <f>IFERROR((VLOOKUP(B19,INSCRITOS!A:B,2,0)),"")</f>
        <v>0</v>
      </c>
      <c r="D19" s="3" t="str">
        <f>IFERROR((VLOOKUP(B19,INSCRITOS!A:C,3,0)),"")</f>
        <v>BEN</v>
      </c>
      <c r="E19" s="8" t="str">
        <f>IFERROR((VLOOKUP(B19,INSCRITOS!A:D,4,0)),"")</f>
        <v>Carolina Fonseca</v>
      </c>
      <c r="F19" s="3" t="str">
        <f>IFERROR((VLOOKUP(B19,INSCRITOS!A:F,6,0)),"")</f>
        <v>F</v>
      </c>
      <c r="G19" s="8" t="str">
        <f>IFERROR((VLOOKUP(B19,INSCRITOS!A:H,8,0)),"")</f>
        <v>Não Federado</v>
      </c>
      <c r="H19" s="65">
        <v>7.291666666666667E-4</v>
      </c>
      <c r="I19" s="65">
        <v>1.3194444444444443E-3</v>
      </c>
      <c r="J19" s="66">
        <f t="shared" si="1"/>
        <v>2.0486111111111109E-3</v>
      </c>
      <c r="K19" s="4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</row>
    <row r="20" spans="1:997" s="18" customFormat="1" ht="18" customHeight="1" x14ac:dyDescent="0.25">
      <c r="A20" s="11"/>
      <c r="B20" s="2">
        <v>1035</v>
      </c>
      <c r="C20" s="3">
        <f>IFERROR((VLOOKUP(B20,INSCRITOS!A:B,2,0)),"")</f>
        <v>105703</v>
      </c>
      <c r="D20" s="3" t="str">
        <f>IFERROR((VLOOKUP(B20,INSCRITOS!A:C,3,0)),"")</f>
        <v>BEN</v>
      </c>
      <c r="E20" s="8" t="str">
        <f>IFERROR((VLOOKUP(B20,INSCRITOS!A:D,4,0)),"")</f>
        <v>Leonor Santos</v>
      </c>
      <c r="F20" s="3" t="str">
        <f>IFERROR((VLOOKUP(B20,INSCRITOS!A:F,6,0)),"")</f>
        <v>F</v>
      </c>
      <c r="G20" s="8" t="str">
        <f>IFERROR((VLOOKUP(B20,INSCRITOS!A:H,8,0)),"")</f>
        <v>SFRAA TRIATLO/ Outra região</v>
      </c>
      <c r="H20" s="65">
        <v>8.9120370370370362E-4</v>
      </c>
      <c r="I20" s="65">
        <v>1.1689814814814816E-3</v>
      </c>
      <c r="J20" s="66">
        <f t="shared" si="1"/>
        <v>2.0601851851851853E-3</v>
      </c>
      <c r="K20" s="4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</row>
    <row r="21" spans="1:997" s="18" customFormat="1" ht="18" customHeight="1" x14ac:dyDescent="0.25">
      <c r="A21" s="11">
        <v>4</v>
      </c>
      <c r="B21" s="2">
        <v>5604</v>
      </c>
      <c r="C21" s="3">
        <f>IFERROR((VLOOKUP(B21,INSCRITOS!A:B,2,0)),"")</f>
        <v>0</v>
      </c>
      <c r="D21" s="3" t="str">
        <f>IFERROR((VLOOKUP(B21,INSCRITOS!A:C,3,0)),"")</f>
        <v>BEN</v>
      </c>
      <c r="E21" s="8" t="str">
        <f>IFERROR((VLOOKUP(B21,INSCRITOS!A:D,4,0)),"")</f>
        <v>Filipa Diogo</v>
      </c>
      <c r="F21" s="3" t="str">
        <f>IFERROR((VLOOKUP(B21,INSCRITOS!A:F,6,0)),"")</f>
        <v>F</v>
      </c>
      <c r="G21" s="8" t="str">
        <f>IFERROR((VLOOKUP(B21,INSCRITOS!A:H,8,0)),"")</f>
        <v>Não Federado</v>
      </c>
      <c r="H21" s="65">
        <v>1.0532407407407407E-3</v>
      </c>
      <c r="I21" s="65">
        <v>1.2152777777777778E-3</v>
      </c>
      <c r="J21" s="67">
        <f t="shared" si="1"/>
        <v>2.2685185185185187E-3</v>
      </c>
      <c r="K21" s="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</row>
    <row r="22" spans="1:997" s="18" customFormat="1" ht="18" customHeight="1" x14ac:dyDescent="0.25">
      <c r="A22" s="30"/>
      <c r="B22" s="35"/>
      <c r="C22" s="5"/>
      <c r="D22" s="5"/>
      <c r="E22" s="9"/>
      <c r="F22" s="5"/>
      <c r="G22" s="9"/>
      <c r="I22" s="15"/>
      <c r="J22" s="15"/>
      <c r="K22" s="31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</row>
    <row r="23" spans="1:997" ht="18" customHeight="1" x14ac:dyDescent="0.25">
      <c r="A23" s="5"/>
      <c r="C23" s="5"/>
      <c r="D23" s="5"/>
      <c r="F23" s="5"/>
    </row>
    <row r="24" spans="1:997" ht="18" customHeight="1" x14ac:dyDescent="0.25">
      <c r="A24" s="38" t="s">
        <v>13</v>
      </c>
      <c r="B24" s="38"/>
      <c r="C24" s="38"/>
      <c r="D24" s="38"/>
      <c r="E24" s="38"/>
      <c r="F24" s="38"/>
      <c r="G24" s="38"/>
      <c r="K24" s="38"/>
    </row>
    <row r="25" spans="1:997" ht="18" customHeight="1" x14ac:dyDescent="0.25">
      <c r="A25" s="7" t="s">
        <v>9</v>
      </c>
      <c r="B25" s="33" t="s">
        <v>10</v>
      </c>
      <c r="C25" s="7" t="s">
        <v>1</v>
      </c>
      <c r="D25" s="7" t="s">
        <v>2</v>
      </c>
      <c r="E25" s="7" t="s">
        <v>3</v>
      </c>
      <c r="F25" s="7" t="s">
        <v>5</v>
      </c>
      <c r="G25" s="7" t="s">
        <v>7</v>
      </c>
      <c r="H25" s="62" t="s">
        <v>32</v>
      </c>
      <c r="I25" s="63" t="s">
        <v>33</v>
      </c>
      <c r="J25" s="64" t="s">
        <v>34</v>
      </c>
      <c r="K25" s="7" t="s">
        <v>11</v>
      </c>
    </row>
    <row r="26" spans="1:997" ht="18" customHeight="1" x14ac:dyDescent="0.25">
      <c r="A26" s="3">
        <v>1</v>
      </c>
      <c r="B26" s="37">
        <v>64</v>
      </c>
      <c r="C26" s="3">
        <f>IFERROR((VLOOKUP(B26,INSCRITOS!A:B,2,0)),"")</f>
        <v>103202</v>
      </c>
      <c r="D26" s="3" t="str">
        <f>IFERROR((VLOOKUP(B26,INSCRITOS!A:C,3,0)),"")</f>
        <v>INF</v>
      </c>
      <c r="E26" s="75" t="str">
        <f>IFERROR((VLOOKUP(B26,INSCRITOS!A:D,4,0)),"")</f>
        <v>Guilherme Marques</v>
      </c>
      <c r="F26" s="3" t="str">
        <f>IFERROR((VLOOKUP(B26,INSCRITOS!A:F,6,0)),"")</f>
        <v>M</v>
      </c>
      <c r="G26" s="8" t="str">
        <f>IFERROR((VLOOKUP(B26,INSCRITOS!A:H,8,0)),"")</f>
        <v>Escola Triatlo Santo António Évora</v>
      </c>
      <c r="H26" s="65">
        <v>1.1342592592592591E-3</v>
      </c>
      <c r="I26" s="65">
        <v>2.1643518518518518E-3</v>
      </c>
      <c r="J26" s="66">
        <f t="shared" ref="J26:J32" si="2">H26+I26</f>
        <v>3.2986111111111107E-3</v>
      </c>
      <c r="K26" s="76">
        <v>100</v>
      </c>
    </row>
    <row r="27" spans="1:997" ht="18" customHeight="1" x14ac:dyDescent="0.25">
      <c r="A27" s="3"/>
      <c r="B27" s="37">
        <v>220</v>
      </c>
      <c r="C27" s="3">
        <f>IFERROR((VLOOKUP(B27,INSCRITOS!A:B,2,0)),"")</f>
        <v>104191</v>
      </c>
      <c r="D27" s="3" t="str">
        <f>IFERROR((VLOOKUP(B27,INSCRITOS!A:C,3,0)),"")</f>
        <v>INF</v>
      </c>
      <c r="E27" s="8" t="str">
        <f>IFERROR((VLOOKUP(B27,INSCRITOS!A:D,4,0)),"")</f>
        <v>Rafael Pacheco</v>
      </c>
      <c r="F27" s="3" t="str">
        <f>IFERROR((VLOOKUP(B27,INSCRITOS!A:F,6,0)),"")</f>
        <v>M</v>
      </c>
      <c r="G27" s="8" t="str">
        <f>IFERROR((VLOOKUP(B27,INSCRITOS!A:H,8,0)),"")</f>
        <v>SFRAA TRIATLO/ Outra região</v>
      </c>
      <c r="H27" s="65">
        <v>1.1689814814814816E-3</v>
      </c>
      <c r="I27" s="65">
        <v>2.3032407407407407E-3</v>
      </c>
      <c r="J27" s="67">
        <f t="shared" si="2"/>
        <v>3.472222222222222E-3</v>
      </c>
      <c r="K27" s="4"/>
    </row>
    <row r="28" spans="1:997" ht="18" customHeight="1" x14ac:dyDescent="0.25">
      <c r="A28" s="3">
        <v>2</v>
      </c>
      <c r="B28" s="37">
        <v>201</v>
      </c>
      <c r="C28" s="3">
        <f>IFERROR((VLOOKUP(B28,INSCRITOS!A:B,2,0)),"")</f>
        <v>104184</v>
      </c>
      <c r="D28" s="3" t="str">
        <f>IFERROR((VLOOKUP(B28,INSCRITOS!A:C,3,0)),"")</f>
        <v>INF</v>
      </c>
      <c r="E28" s="8" t="str">
        <f>IFERROR((VLOOKUP(B28,INSCRITOS!A:D,4,0)),"")</f>
        <v>Luis Filipe</v>
      </c>
      <c r="F28" s="3" t="str">
        <f>IFERROR((VLOOKUP(B28,INSCRITOS!A:F,6,0)),"")</f>
        <v>M</v>
      </c>
      <c r="G28" s="8" t="str">
        <f>IFERROR((VLOOKUP(B28,INSCRITOS!A:H,8,0)),"")</f>
        <v>Escola Triatlo Santo António Évora//Não federado</v>
      </c>
      <c r="H28" s="65">
        <v>1.4467592592592594E-3</v>
      </c>
      <c r="I28" s="65">
        <v>2.1064814814814813E-3</v>
      </c>
      <c r="J28" s="67">
        <f t="shared" si="2"/>
        <v>3.5532407407407405E-3</v>
      </c>
      <c r="K28" s="4"/>
    </row>
    <row r="29" spans="1:997" ht="18" customHeight="1" x14ac:dyDescent="0.25">
      <c r="A29" s="3">
        <v>3</v>
      </c>
      <c r="B29" s="37">
        <v>152</v>
      </c>
      <c r="C29" s="3">
        <f>IFERROR((VLOOKUP(B29,INSCRITOS!A:B,2,0)),"")</f>
        <v>104889</v>
      </c>
      <c r="D29" s="3" t="str">
        <f>IFERROR((VLOOKUP(B29,INSCRITOS!A:C,3,0)),"")</f>
        <v>INF</v>
      </c>
      <c r="E29" s="8" t="str">
        <f>IFERROR((VLOOKUP(B29,INSCRITOS!A:D,4,0)),"")</f>
        <v>Vasco Matias</v>
      </c>
      <c r="F29" s="3" t="str">
        <f>IFERROR((VLOOKUP(B29,INSCRITOS!A:F,6,0)),"")</f>
        <v>M</v>
      </c>
      <c r="G29" s="8" t="str">
        <f>IFERROR((VLOOKUP(B29,INSCRITOS!A:H,8,0)),"")</f>
        <v>Escola Triatlo Santo António Évora</v>
      </c>
      <c r="H29" s="65">
        <v>1.2268518518518518E-3</v>
      </c>
      <c r="I29" s="65">
        <v>2.3495370370370371E-3</v>
      </c>
      <c r="J29" s="66">
        <f t="shared" si="2"/>
        <v>3.5763888888888889E-3</v>
      </c>
      <c r="K29" s="76">
        <v>99</v>
      </c>
    </row>
    <row r="30" spans="1:997" ht="18" customHeight="1" x14ac:dyDescent="0.25">
      <c r="A30" s="3">
        <v>4</v>
      </c>
      <c r="B30" s="37">
        <v>1375</v>
      </c>
      <c r="C30" s="3">
        <f>IFERROR((VLOOKUP(B30,INSCRITOS!A:B,2,0)),"")</f>
        <v>105491</v>
      </c>
      <c r="D30" s="3" t="str">
        <f>IFERROR((VLOOKUP(B30,INSCRITOS!A:C,3,0)),"")</f>
        <v>INF</v>
      </c>
      <c r="E30" s="8" t="str">
        <f>IFERROR((VLOOKUP(B30,INSCRITOS!A:D,4,0)),"")</f>
        <v>José Pedro Mira</v>
      </c>
      <c r="F30" s="3" t="str">
        <f>IFERROR((VLOOKUP(B30,INSCRITOS!A:F,6,0)),"")</f>
        <v>M</v>
      </c>
      <c r="G30" s="8" t="str">
        <f>IFERROR((VLOOKUP(B30,INSCRITOS!A:H,8,0)),"")</f>
        <v>Escola Triatlo Santo António Évora</v>
      </c>
      <c r="H30" s="65">
        <v>1.4930555555555556E-3</v>
      </c>
      <c r="I30" s="65">
        <v>2.2800925925925927E-3</v>
      </c>
      <c r="J30" s="67">
        <f t="shared" si="2"/>
        <v>3.7731481481481483E-3</v>
      </c>
      <c r="K30" s="76">
        <v>98</v>
      </c>
    </row>
    <row r="31" spans="1:997" ht="18" customHeight="1" x14ac:dyDescent="0.25">
      <c r="A31" s="3">
        <v>5</v>
      </c>
      <c r="B31" s="37">
        <v>681</v>
      </c>
      <c r="C31" s="3">
        <f>IFERROR((VLOOKUP(B31,INSCRITOS!A:B,2,0)),"")</f>
        <v>105151</v>
      </c>
      <c r="D31" s="3" t="str">
        <f>IFERROR((VLOOKUP(B31,INSCRITOS!A:C,3,0)),"")</f>
        <v>INF</v>
      </c>
      <c r="E31" s="8" t="str">
        <f>IFERROR((VLOOKUP(B31,INSCRITOS!A:D,4,0)),"")</f>
        <v>Afonso Machita</v>
      </c>
      <c r="F31" s="3" t="str">
        <f>IFERROR((VLOOKUP(B31,INSCRITOS!A:F,6,0)),"")</f>
        <v>M</v>
      </c>
      <c r="G31" s="8" t="str">
        <f>IFERROR((VLOOKUP(B31,INSCRITOS!A:H,8,0)),"")</f>
        <v>Escola Triatlo Santo António Évora</v>
      </c>
      <c r="H31" s="65">
        <v>1.6319444444444445E-3</v>
      </c>
      <c r="I31" s="65">
        <v>2.1874999999999998E-3</v>
      </c>
      <c r="J31" s="66">
        <f t="shared" si="2"/>
        <v>3.8194444444444443E-3</v>
      </c>
      <c r="K31" s="76">
        <v>97</v>
      </c>
    </row>
    <row r="32" spans="1:997" ht="18" customHeight="1" x14ac:dyDescent="0.25">
      <c r="A32" s="3">
        <v>6</v>
      </c>
      <c r="B32" s="37">
        <v>167</v>
      </c>
      <c r="C32" s="3">
        <f>IFERROR((VLOOKUP(B32,INSCRITOS!A:B,2,0)),"")</f>
        <v>103871</v>
      </c>
      <c r="D32" s="3" t="str">
        <f>IFERROR((VLOOKUP(B32,INSCRITOS!A:C,3,0)),"")</f>
        <v>INF</v>
      </c>
      <c r="E32" s="8" t="str">
        <f>IFERROR((VLOOKUP(B32,INSCRITOS!A:D,4,0)),"")</f>
        <v>Martim Maquinista</v>
      </c>
      <c r="F32" s="3" t="str">
        <f>IFERROR((VLOOKUP(B32,INSCRITOS!A:F,6,0)),"")</f>
        <v>M</v>
      </c>
      <c r="G32" s="8" t="str">
        <f>IFERROR((VLOOKUP(B32,INSCRITOS!A:H,8,0)),"")</f>
        <v>REPSOL TRIATLO</v>
      </c>
      <c r="H32" s="65">
        <v>1.5162037037037036E-3</v>
      </c>
      <c r="I32" s="65">
        <v>3.7037037037037034E-3</v>
      </c>
      <c r="J32" s="66">
        <f t="shared" si="2"/>
        <v>5.2199074074074075E-3</v>
      </c>
      <c r="K32" s="76">
        <v>96</v>
      </c>
    </row>
    <row r="33" spans="1:997" ht="18" customHeight="1" x14ac:dyDescent="0.25">
      <c r="A33" s="5"/>
      <c r="C33" s="5"/>
      <c r="D33" s="5"/>
      <c r="F33" s="5"/>
      <c r="K33" s="12"/>
    </row>
    <row r="34" spans="1:997" ht="18" customHeight="1" x14ac:dyDescent="0.25">
      <c r="A34" s="5"/>
      <c r="C34" s="5"/>
      <c r="D34" s="5"/>
      <c r="F34" s="5"/>
      <c r="K34" s="12"/>
    </row>
    <row r="35" spans="1:997" ht="18" customHeight="1" x14ac:dyDescent="0.25">
      <c r="A35" s="38" t="s">
        <v>14</v>
      </c>
      <c r="B35" s="38"/>
      <c r="C35" s="38"/>
      <c r="D35" s="38"/>
      <c r="E35" s="38"/>
      <c r="F35" s="38"/>
      <c r="G35" s="38"/>
      <c r="K35" s="38"/>
    </row>
    <row r="36" spans="1:997" ht="18" customHeight="1" x14ac:dyDescent="0.25">
      <c r="A36" s="7" t="s">
        <v>9</v>
      </c>
      <c r="B36" s="33" t="s">
        <v>10</v>
      </c>
      <c r="C36" s="7" t="s">
        <v>1</v>
      </c>
      <c r="D36" s="7" t="s">
        <v>2</v>
      </c>
      <c r="E36" s="7" t="s">
        <v>3</v>
      </c>
      <c r="F36" s="7" t="s">
        <v>5</v>
      </c>
      <c r="G36" s="7" t="s">
        <v>7</v>
      </c>
      <c r="H36" s="62" t="s">
        <v>32</v>
      </c>
      <c r="I36" s="63" t="s">
        <v>33</v>
      </c>
      <c r="J36" s="64" t="s">
        <v>34</v>
      </c>
      <c r="K36" s="7" t="s">
        <v>11</v>
      </c>
    </row>
    <row r="37" spans="1:997" ht="18" customHeight="1" x14ac:dyDescent="0.25">
      <c r="A37" s="3"/>
      <c r="B37" s="2">
        <v>109</v>
      </c>
      <c r="C37" s="3">
        <f>IFERROR((VLOOKUP(B37,INSCRITOS!A:B,2,0)),"")</f>
        <v>103257</v>
      </c>
      <c r="D37" s="3" t="str">
        <f>IFERROR((VLOOKUP(B37,INSCRITOS!A:C,3,0)),"")</f>
        <v>INF</v>
      </c>
      <c r="E37" s="8" t="str">
        <f>IFERROR((VLOOKUP(B37,INSCRITOS!A:D,4,0)),"")</f>
        <v>Benedita Pedro</v>
      </c>
      <c r="F37" s="3" t="str">
        <f>IFERROR((VLOOKUP(B37,INSCRITOS!A:F,6,0)),"")</f>
        <v>F</v>
      </c>
      <c r="G37" s="8" t="str">
        <f>IFERROR((VLOOKUP(B37,INSCRITOS!A:H,8,0)),"")</f>
        <v>SFRAA TRIATLO/ Outra região</v>
      </c>
      <c r="H37" s="65">
        <v>1.0185185185185186E-3</v>
      </c>
      <c r="I37" s="65">
        <v>2.2222222222222222E-3</v>
      </c>
      <c r="J37" s="66">
        <f>H37+I37</f>
        <v>3.2407407407407411E-3</v>
      </c>
      <c r="K37" s="4"/>
    </row>
    <row r="38" spans="1:997" ht="18" customHeight="1" x14ac:dyDescent="0.25">
      <c r="A38" s="3">
        <v>1</v>
      </c>
      <c r="B38" s="2">
        <v>45</v>
      </c>
      <c r="C38" s="3">
        <f>IFERROR((VLOOKUP(B38,INSCRITOS!A:B,2,0)),"")</f>
        <v>104125</v>
      </c>
      <c r="D38" s="3" t="str">
        <f>IFERROR((VLOOKUP(B38,INSCRITOS!A:C,3,0)),"")</f>
        <v>INF</v>
      </c>
      <c r="E38" s="8" t="str">
        <f>IFERROR((VLOOKUP(B38,INSCRITOS!A:D,4,0)),"")</f>
        <v>Laura Ribeiro</v>
      </c>
      <c r="F38" s="3" t="str">
        <f>IFERROR((VLOOKUP(B38,INSCRITOS!A:F,6,0)),"")</f>
        <v>F</v>
      </c>
      <c r="G38" s="8" t="str">
        <f>IFERROR((VLOOKUP(B38,INSCRITOS!A:H,8,0)),"")</f>
        <v>Lusitano - Setúbal</v>
      </c>
      <c r="H38" s="65">
        <v>1.1805555555555556E-3</v>
      </c>
      <c r="I38" s="65">
        <v>2.1874999999999998E-3</v>
      </c>
      <c r="J38" s="66">
        <f>H38+I38</f>
        <v>3.3680555555555556E-3</v>
      </c>
      <c r="K38" s="4">
        <v>100</v>
      </c>
    </row>
    <row r="39" spans="1:997" ht="18" customHeight="1" x14ac:dyDescent="0.25">
      <c r="A39" s="3">
        <v>2</v>
      </c>
      <c r="B39" s="2">
        <v>1361</v>
      </c>
      <c r="C39" s="3">
        <f>IFERROR((VLOOKUP(B39,INSCRITOS!A:B,2,0)),"")</f>
        <v>105469</v>
      </c>
      <c r="D39" s="3" t="str">
        <f>IFERROR((VLOOKUP(B39,INSCRITOS!A:C,3,0)),"")</f>
        <v>INF</v>
      </c>
      <c r="E39" s="8" t="str">
        <f>IFERROR((VLOOKUP(B39,INSCRITOS!A:D,4,0)),"")</f>
        <v>Nicole Rosário</v>
      </c>
      <c r="F39" s="3" t="str">
        <f>IFERROR((VLOOKUP(B39,INSCRITOS!A:F,6,0)),"")</f>
        <v>F</v>
      </c>
      <c r="G39" s="8" t="str">
        <f>IFERROR((VLOOKUP(B39,INSCRITOS!A:H,8,0)),"")</f>
        <v>REPSOL TRIATLO</v>
      </c>
      <c r="H39" s="65">
        <v>1.3657407407407409E-3</v>
      </c>
      <c r="I39" s="65">
        <v>2.2569444444444447E-3</v>
      </c>
      <c r="J39" s="67">
        <f>H39+I39</f>
        <v>3.6226851851851854E-3</v>
      </c>
      <c r="K39" s="4">
        <v>99</v>
      </c>
    </row>
    <row r="40" spans="1:997" ht="18" customHeight="1" x14ac:dyDescent="0.25">
      <c r="A40" s="3">
        <v>3</v>
      </c>
      <c r="B40" s="2">
        <v>5602</v>
      </c>
      <c r="C40" s="3">
        <f>IFERROR((VLOOKUP(B40,INSCRITOS!A:B,2,0)),"")</f>
        <v>0</v>
      </c>
      <c r="D40" s="3" t="str">
        <f>IFERROR((VLOOKUP(B40,INSCRITOS!A:C,3,0)),"")</f>
        <v>INF</v>
      </c>
      <c r="E40" s="8" t="str">
        <f>IFERROR((VLOOKUP(B40,INSCRITOS!A:D,4,0)),"")</f>
        <v>Leonor Sofia de Almeida Monteiro</v>
      </c>
      <c r="F40" s="3" t="str">
        <f>IFERROR((VLOOKUP(B40,INSCRITOS!A:F,6,0)),"")</f>
        <v>F</v>
      </c>
      <c r="G40" s="8" t="str">
        <f>IFERROR((VLOOKUP(B40,INSCRITOS!A:H,8,0)),"")</f>
        <v>Não Federado</v>
      </c>
      <c r="H40" s="65">
        <v>1.5856481481481479E-3</v>
      </c>
      <c r="I40" s="65">
        <v>2.7314814814814819E-3</v>
      </c>
      <c r="J40" s="67">
        <f>H40+I40</f>
        <v>4.31712962962963E-3</v>
      </c>
      <c r="K40" s="4"/>
    </row>
    <row r="41" spans="1:997" s="18" customFormat="1" ht="18" customHeight="1" x14ac:dyDescent="0.25">
      <c r="A41" s="14"/>
      <c r="B41" s="35"/>
      <c r="C41" s="14"/>
      <c r="D41" s="14"/>
      <c r="E41" s="15"/>
      <c r="F41" s="14"/>
      <c r="G41" s="15"/>
      <c r="I41" s="15"/>
      <c r="J41" s="15"/>
      <c r="K41" s="14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</row>
    <row r="42" spans="1:997" ht="18" customHeight="1" x14ac:dyDescent="0.25">
      <c r="A42" s="16"/>
      <c r="B42" s="34"/>
      <c r="C42" s="16"/>
      <c r="D42" s="16"/>
      <c r="E42" s="16"/>
      <c r="F42" s="16"/>
      <c r="G42" s="16"/>
      <c r="K42" s="17"/>
    </row>
    <row r="43" spans="1:997" ht="18" customHeight="1" x14ac:dyDescent="0.25">
      <c r="A43" s="38" t="s">
        <v>15</v>
      </c>
      <c r="B43" s="38"/>
      <c r="C43" s="38"/>
      <c r="D43" s="38"/>
      <c r="E43" s="38"/>
      <c r="F43" s="38"/>
      <c r="G43" s="38"/>
      <c r="K43" s="38"/>
    </row>
    <row r="44" spans="1:997" ht="18" customHeight="1" x14ac:dyDescent="0.25">
      <c r="A44" s="7" t="s">
        <v>9</v>
      </c>
      <c r="B44" s="33" t="s">
        <v>10</v>
      </c>
      <c r="C44" s="7" t="s">
        <v>1</v>
      </c>
      <c r="D44" s="7" t="s">
        <v>2</v>
      </c>
      <c r="E44" s="7" t="s">
        <v>3</v>
      </c>
      <c r="F44" s="7" t="s">
        <v>5</v>
      </c>
      <c r="G44" s="7" t="s">
        <v>7</v>
      </c>
      <c r="H44" s="62" t="s">
        <v>32</v>
      </c>
      <c r="I44" s="63" t="s">
        <v>33</v>
      </c>
      <c r="J44" s="64" t="s">
        <v>34</v>
      </c>
      <c r="K44" s="7" t="s">
        <v>11</v>
      </c>
    </row>
    <row r="45" spans="1:997" ht="18" customHeight="1" x14ac:dyDescent="0.25">
      <c r="A45" s="3"/>
      <c r="B45" s="2">
        <v>903</v>
      </c>
      <c r="C45" s="3">
        <f>IFERROR((VLOOKUP(B45,INSCRITOS!A:B,2,0)),"")</f>
        <v>100479</v>
      </c>
      <c r="D45" s="3" t="str">
        <f>IFERROR((VLOOKUP(B45,INSCRITOS!A:C,3,0)),"")</f>
        <v>INI</v>
      </c>
      <c r="E45" s="8" t="str">
        <f>IFERROR((VLOOKUP(B45,INSCRITOS!A:D,4,0)),"")</f>
        <v>Rafael Santos</v>
      </c>
      <c r="F45" s="3" t="str">
        <f>IFERROR((VLOOKUP(B45,INSCRITOS!A:F,6,0)),"")</f>
        <v>M</v>
      </c>
      <c r="G45" s="8" t="str">
        <f>IFERROR((VLOOKUP(B45,INSCRITOS!A:H,8,0)),"")</f>
        <v>SFRAA TRIATLO/ Outra região</v>
      </c>
      <c r="H45" s="65">
        <v>1.4583333333333334E-3</v>
      </c>
      <c r="I45" s="65">
        <v>3.0208333333333333E-3</v>
      </c>
      <c r="J45" s="66">
        <f t="shared" ref="J45:J62" si="3">H45+I45</f>
        <v>4.4791666666666669E-3</v>
      </c>
      <c r="K45" s="4"/>
    </row>
    <row r="46" spans="1:997" ht="18" customHeight="1" x14ac:dyDescent="0.25">
      <c r="A46" s="3"/>
      <c r="B46" s="37">
        <v>112</v>
      </c>
      <c r="C46" s="3">
        <f>IFERROR((VLOOKUP(B46,INSCRITOS!A:B,2,0)),"")</f>
        <v>103260</v>
      </c>
      <c r="D46" s="3" t="str">
        <f>IFERROR((VLOOKUP(B46,INSCRITOS!A:C,3,0)),"")</f>
        <v>INI</v>
      </c>
      <c r="E46" s="8" t="str">
        <f>IFERROR((VLOOKUP(B46,INSCRITOS!A:D,4,0)),"")</f>
        <v>Ricardo Henriques Costa</v>
      </c>
      <c r="F46" s="3" t="str">
        <f>IFERROR((VLOOKUP(B46,INSCRITOS!A:F,6,0)),"")</f>
        <v>M</v>
      </c>
      <c r="G46" s="8" t="str">
        <f>IFERROR((VLOOKUP(B46,INSCRITOS!A:H,8,0)),"")</f>
        <v>SFRAA TRIATLO/ Outra região</v>
      </c>
      <c r="H46" s="65">
        <v>1.3541666666666667E-3</v>
      </c>
      <c r="I46" s="65">
        <v>3.2060185185185191E-3</v>
      </c>
      <c r="J46" s="67">
        <f t="shared" si="3"/>
        <v>4.5601851851851862E-3</v>
      </c>
      <c r="K46" s="4"/>
    </row>
    <row r="47" spans="1:997" ht="18" customHeight="1" x14ac:dyDescent="0.25">
      <c r="A47" s="3">
        <v>1</v>
      </c>
      <c r="B47" s="37">
        <v>210</v>
      </c>
      <c r="C47" s="3">
        <f>IFERROR((VLOOKUP(B47,INSCRITOS!A:B,2,0)),"")</f>
        <v>104185</v>
      </c>
      <c r="D47" s="3" t="str">
        <f>IFERROR((VLOOKUP(B47,INSCRITOS!A:C,3,0)),"")</f>
        <v>INI</v>
      </c>
      <c r="E47" s="8" t="str">
        <f>IFERROR((VLOOKUP(B47,INSCRITOS!A:D,4,0)),"")</f>
        <v>Francisco Magro</v>
      </c>
      <c r="F47" s="3" t="str">
        <f>IFERROR((VLOOKUP(B47,INSCRITOS!A:F,6,0)),"")</f>
        <v>M</v>
      </c>
      <c r="G47" s="8" t="str">
        <f>IFERROR((VLOOKUP(B47,INSCRITOS!A:H,8,0)),"")</f>
        <v>Escola Triatlo Santo António Évora</v>
      </c>
      <c r="H47" s="65">
        <v>1.6435185185185183E-3</v>
      </c>
      <c r="I47" s="65">
        <v>3.0439814814814821E-3</v>
      </c>
      <c r="J47" s="66">
        <f t="shared" si="3"/>
        <v>4.6875000000000007E-3</v>
      </c>
      <c r="K47" s="4">
        <v>100</v>
      </c>
    </row>
    <row r="48" spans="1:997" ht="18" customHeight="1" x14ac:dyDescent="0.25">
      <c r="A48" s="3"/>
      <c r="B48" s="37">
        <v>449</v>
      </c>
      <c r="C48" s="3">
        <f>IFERROR((VLOOKUP(B48,INSCRITOS!A:B,2,0)),"")</f>
        <v>105036</v>
      </c>
      <c r="D48" s="3" t="str">
        <f>IFERROR((VLOOKUP(B48,INSCRITOS!A:C,3,0)),"")</f>
        <v>INI</v>
      </c>
      <c r="E48" s="8" t="str">
        <f>IFERROR((VLOOKUP(B48,INSCRITOS!A:D,4,0)),"")</f>
        <v>Guilherme Pita</v>
      </c>
      <c r="F48" s="3" t="str">
        <f>IFERROR((VLOOKUP(B48,INSCRITOS!A:F,6,0)),"")</f>
        <v>M</v>
      </c>
      <c r="G48" s="8" t="str">
        <f>IFERROR((VLOOKUP(B48,INSCRITOS!A:H,8,0)),"")</f>
        <v>SFRAA TRIATLO/ Outra região</v>
      </c>
      <c r="H48" s="65">
        <v>1.6666666666666668E-3</v>
      </c>
      <c r="I48" s="65">
        <v>3.1018518518518522E-3</v>
      </c>
      <c r="J48" s="66">
        <f t="shared" si="3"/>
        <v>4.7685185185185192E-3</v>
      </c>
      <c r="K48" s="4"/>
    </row>
    <row r="49" spans="1:11" ht="18" customHeight="1" x14ac:dyDescent="0.25">
      <c r="A49" s="3">
        <v>2</v>
      </c>
      <c r="B49" s="37">
        <v>12</v>
      </c>
      <c r="C49" s="3">
        <f>IFERROR((VLOOKUP(B49,INSCRITOS!A:B,2,0)),"")</f>
        <v>101940</v>
      </c>
      <c r="D49" s="3" t="str">
        <f>IFERROR((VLOOKUP(B49,INSCRITOS!A:C,3,0)),"")</f>
        <v>INI</v>
      </c>
      <c r="E49" s="8" t="str">
        <f>IFERROR((VLOOKUP(B49,INSCRITOS!A:D,4,0)),"")</f>
        <v>Gaspar Silva</v>
      </c>
      <c r="F49" s="3" t="str">
        <f>IFERROR((VLOOKUP(B49,INSCRITOS!A:F,6,0)),"")</f>
        <v>M</v>
      </c>
      <c r="G49" s="8" t="str">
        <f>IFERROR((VLOOKUP(B49,INSCRITOS!A:H,8,0)),"")</f>
        <v>Lusitano - Setúbal</v>
      </c>
      <c r="H49" s="65">
        <v>1.5046296296296294E-3</v>
      </c>
      <c r="I49" s="65">
        <v>3.3217592592592591E-3</v>
      </c>
      <c r="J49" s="66">
        <f t="shared" si="3"/>
        <v>4.8263888888888887E-3</v>
      </c>
      <c r="K49" s="4">
        <v>99</v>
      </c>
    </row>
    <row r="50" spans="1:11" ht="18" customHeight="1" x14ac:dyDescent="0.25">
      <c r="A50" s="3">
        <v>3</v>
      </c>
      <c r="B50" s="2">
        <v>678</v>
      </c>
      <c r="C50" s="3">
        <f>IFERROR((VLOOKUP(B50,INSCRITOS!A:B,2,0)),"")</f>
        <v>103704</v>
      </c>
      <c r="D50" s="3" t="str">
        <f>IFERROR((VLOOKUP(B50,INSCRITOS!A:C,3,0)),"")</f>
        <v>INI</v>
      </c>
      <c r="E50" s="8" t="str">
        <f>IFERROR((VLOOKUP(B50,INSCRITOS!A:D,4,0)),"")</f>
        <v>João Padeiro</v>
      </c>
      <c r="F50" s="3" t="str">
        <f>IFERROR((VLOOKUP(B50,INSCRITOS!A:F,6,0)),"")</f>
        <v>M</v>
      </c>
      <c r="G50" s="8" t="str">
        <f>IFERROR((VLOOKUP(B50,INSCRITOS!A:H,8,0)),"")</f>
        <v>Escola Triatlo Santo António Évora</v>
      </c>
      <c r="H50" s="65">
        <v>1.6319444444444445E-3</v>
      </c>
      <c r="I50" s="65">
        <v>3.1944444444444442E-3</v>
      </c>
      <c r="J50" s="66">
        <f t="shared" si="3"/>
        <v>4.8263888888888887E-3</v>
      </c>
      <c r="K50" s="4">
        <v>98</v>
      </c>
    </row>
    <row r="51" spans="1:11" ht="18" customHeight="1" x14ac:dyDescent="0.25">
      <c r="A51" s="3">
        <v>4</v>
      </c>
      <c r="B51" s="2">
        <v>984</v>
      </c>
      <c r="C51" s="3">
        <f>IFERROR((VLOOKUP(B51,INSCRITOS!A:B,2,0)),"")</f>
        <v>102410</v>
      </c>
      <c r="D51" s="3" t="str">
        <f>IFERROR((VLOOKUP(B51,INSCRITOS!A:C,3,0)),"")</f>
        <v>INI</v>
      </c>
      <c r="E51" s="8" t="str">
        <f>IFERROR((VLOOKUP(B51,INSCRITOS!A:D,4,0)),"")</f>
        <v>Dinis Figueiredo</v>
      </c>
      <c r="F51" s="3" t="str">
        <f>IFERROR((VLOOKUP(B51,INSCRITOS!A:F,6,0)),"")</f>
        <v>M</v>
      </c>
      <c r="G51" s="8" t="str">
        <f>IFERROR((VLOOKUP(B51,INSCRITOS!A:H,8,0)),"")</f>
        <v>Escola Triatlo Santo António Évora</v>
      </c>
      <c r="H51" s="65">
        <v>1.8171296296296297E-3</v>
      </c>
      <c r="I51" s="65">
        <v>3.1365740740740742E-3</v>
      </c>
      <c r="J51" s="66">
        <f t="shared" si="3"/>
        <v>4.9537037037037041E-3</v>
      </c>
      <c r="K51" s="4">
        <v>97</v>
      </c>
    </row>
    <row r="52" spans="1:11" ht="18" customHeight="1" x14ac:dyDescent="0.25">
      <c r="A52" s="3">
        <v>5</v>
      </c>
      <c r="B52" s="2">
        <v>747</v>
      </c>
      <c r="C52" s="3">
        <f>IFERROR((VLOOKUP(B52,INSCRITOS!A:B,2,0)),"")</f>
        <v>102409</v>
      </c>
      <c r="D52" s="3" t="str">
        <f>IFERROR((VLOOKUP(B52,INSCRITOS!A:C,3,0)),"")</f>
        <v>INI</v>
      </c>
      <c r="E52" s="8" t="str">
        <f>IFERROR((VLOOKUP(B52,INSCRITOS!A:D,4,0)),"")</f>
        <v>André Nepomuceno</v>
      </c>
      <c r="F52" s="3" t="str">
        <f>IFERROR((VLOOKUP(B52,INSCRITOS!A:F,6,0)),"")</f>
        <v>M</v>
      </c>
      <c r="G52" s="8" t="str">
        <f>IFERROR((VLOOKUP(B52,INSCRITOS!A:H,8,0)),"")</f>
        <v>Escola Triatlo Santo António Évora</v>
      </c>
      <c r="H52" s="65">
        <v>2.0138888888888888E-3</v>
      </c>
      <c r="I52" s="65">
        <v>3.2291666666666666E-3</v>
      </c>
      <c r="J52" s="66">
        <f t="shared" si="3"/>
        <v>5.2430555555555555E-3</v>
      </c>
      <c r="K52" s="4">
        <v>96</v>
      </c>
    </row>
    <row r="53" spans="1:11" ht="18" customHeight="1" x14ac:dyDescent="0.25">
      <c r="A53" s="3">
        <v>6</v>
      </c>
      <c r="B53" s="2">
        <v>1015</v>
      </c>
      <c r="C53" s="3">
        <f>IFERROR((VLOOKUP(B53,INSCRITOS!A:B,2,0)),"")</f>
        <v>105558</v>
      </c>
      <c r="D53" s="3" t="str">
        <f>IFERROR((VLOOKUP(B53,INSCRITOS!A:C,3,0)),"")</f>
        <v>INI</v>
      </c>
      <c r="E53" s="8" t="str">
        <f>IFERROR((VLOOKUP(B53,INSCRITOS!A:D,4,0)),"")</f>
        <v>Jérôme Demoulin</v>
      </c>
      <c r="F53" s="3" t="str">
        <f>IFERROR((VLOOKUP(B53,INSCRITOS!A:F,6,0)),"")</f>
        <v>M</v>
      </c>
      <c r="G53" s="8" t="str">
        <f>IFERROR((VLOOKUP(B53,INSCRITOS!A:H,8,0)),"")</f>
        <v>Lusitano - Setúbal/Não federado</v>
      </c>
      <c r="H53" s="65">
        <v>1.8287037037037037E-3</v>
      </c>
      <c r="I53" s="65">
        <v>3.414351851851852E-3</v>
      </c>
      <c r="J53" s="66">
        <f t="shared" si="3"/>
        <v>5.2430555555555555E-3</v>
      </c>
      <c r="K53" s="4"/>
    </row>
    <row r="54" spans="1:11" ht="18" customHeight="1" x14ac:dyDescent="0.25">
      <c r="A54" s="3">
        <v>7</v>
      </c>
      <c r="B54" s="37">
        <v>85</v>
      </c>
      <c r="C54" s="3">
        <f>IFERROR((VLOOKUP(B54,INSCRITOS!A:B,2,0)),"")</f>
        <v>103226</v>
      </c>
      <c r="D54" s="3" t="str">
        <f>IFERROR((VLOOKUP(B54,INSCRITOS!A:C,3,0)),"")</f>
        <v>INI</v>
      </c>
      <c r="E54" s="75" t="str">
        <f>IFERROR((VLOOKUP(B54,INSCRITOS!A:D,4,0)),"")</f>
        <v>Guilherme Coelho Alves</v>
      </c>
      <c r="F54" s="3" t="str">
        <f>IFERROR((VLOOKUP(B54,INSCRITOS!A:F,6,0)),"")</f>
        <v>M</v>
      </c>
      <c r="G54" s="8" t="str">
        <f>IFERROR((VLOOKUP(B54,INSCRITOS!A:H,8,0)),"")</f>
        <v>Escola Triatlo Santo António Évora</v>
      </c>
      <c r="H54" s="65">
        <v>1.8981481481481482E-3</v>
      </c>
      <c r="I54" s="65">
        <v>3.37962962962963E-3</v>
      </c>
      <c r="J54" s="67">
        <f t="shared" si="3"/>
        <v>5.2777777777777779E-3</v>
      </c>
      <c r="K54" s="76">
        <v>95</v>
      </c>
    </row>
    <row r="55" spans="1:11" ht="18" customHeight="1" x14ac:dyDescent="0.25">
      <c r="A55" s="3">
        <v>8</v>
      </c>
      <c r="B55" s="2">
        <v>802</v>
      </c>
      <c r="C55" s="3">
        <f>IFERROR((VLOOKUP(B55,INSCRITOS!A:B,2,0)),"")</f>
        <v>102281</v>
      </c>
      <c r="D55" s="3" t="str">
        <f>IFERROR((VLOOKUP(B55,INSCRITOS!A:C,3,0)),"")</f>
        <v>INI</v>
      </c>
      <c r="E55" s="8" t="str">
        <f>IFERROR((VLOOKUP(B55,INSCRITOS!A:D,4,0)),"")</f>
        <v>Guilherme Gomes</v>
      </c>
      <c r="F55" s="3" t="str">
        <f>IFERROR((VLOOKUP(B55,INSCRITOS!A:F,6,0)),"")</f>
        <v>M</v>
      </c>
      <c r="G55" s="8" t="str">
        <f>IFERROR((VLOOKUP(B55,INSCRITOS!A:H,8,0)),"")</f>
        <v>Lusitano - Setúbal</v>
      </c>
      <c r="H55" s="65">
        <v>1.689814814814815E-3</v>
      </c>
      <c r="I55" s="65">
        <v>3.7962962962962963E-3</v>
      </c>
      <c r="J55" s="66">
        <f t="shared" si="3"/>
        <v>5.4861111111111117E-3</v>
      </c>
      <c r="K55" s="4">
        <v>94</v>
      </c>
    </row>
    <row r="56" spans="1:11" ht="18" customHeight="1" x14ac:dyDescent="0.25">
      <c r="A56" s="3"/>
      <c r="B56" s="2">
        <v>1088</v>
      </c>
      <c r="C56" s="3">
        <f>IFERROR((VLOOKUP(B56,INSCRITOS!A:B,2,0)),"")</f>
        <v>105874</v>
      </c>
      <c r="D56" s="3" t="str">
        <f>IFERROR((VLOOKUP(B56,INSCRITOS!A:C,3,0)),"")</f>
        <v>INI</v>
      </c>
      <c r="E56" s="8" t="str">
        <f>IFERROR((VLOOKUP(B56,INSCRITOS!A:D,4,0)),"")</f>
        <v>Tomas Pais</v>
      </c>
      <c r="F56" s="3" t="str">
        <f>IFERROR((VLOOKUP(B56,INSCRITOS!A:F,6,0)),"")</f>
        <v>M</v>
      </c>
      <c r="G56" s="8" t="str">
        <f>IFERROR((VLOOKUP(B56,INSCRITOS!A:H,8,0)),"")</f>
        <v>SFRAA TRIATLO/ Outra região</v>
      </c>
      <c r="H56" s="65">
        <v>2.0833333333333333E-3</v>
      </c>
      <c r="I56" s="65">
        <v>3.425925925925926E-3</v>
      </c>
      <c r="J56" s="66">
        <f t="shared" si="3"/>
        <v>5.5092592592592589E-3</v>
      </c>
      <c r="K56" s="4"/>
    </row>
    <row r="57" spans="1:11" ht="18" customHeight="1" x14ac:dyDescent="0.25">
      <c r="A57" s="3">
        <v>9</v>
      </c>
      <c r="B57" s="37">
        <v>552</v>
      </c>
      <c r="C57" s="3">
        <f>IFERROR((VLOOKUP(B57,INSCRITOS!A:B,2,0)),"")</f>
        <v>0</v>
      </c>
      <c r="D57" s="3" t="str">
        <f>IFERROR((VLOOKUP(B57,INSCRITOS!A:C,3,0)),"")</f>
        <v>INI</v>
      </c>
      <c r="E57" s="75" t="str">
        <f>IFERROR((VLOOKUP(B57,INSCRITOS!A:D,4,0)),"")</f>
        <v>Tomás Pascoal</v>
      </c>
      <c r="F57" s="3" t="str">
        <f>IFERROR((VLOOKUP(B57,INSCRITOS!A:F,6,0)),"")</f>
        <v>M</v>
      </c>
      <c r="G57" s="8" t="str">
        <f>IFERROR((VLOOKUP(B57,INSCRITOS!A:H,8,0)),"")</f>
        <v>Escola Triatlo Santo António Évora</v>
      </c>
      <c r="H57" s="65">
        <v>2.0601851851851853E-3</v>
      </c>
      <c r="I57" s="65">
        <v>3.4490740740740745E-3</v>
      </c>
      <c r="J57" s="66">
        <f t="shared" si="3"/>
        <v>5.5092592592592598E-3</v>
      </c>
      <c r="K57" s="76">
        <v>93</v>
      </c>
    </row>
    <row r="58" spans="1:11" ht="18" customHeight="1" x14ac:dyDescent="0.25">
      <c r="A58" s="3">
        <v>10</v>
      </c>
      <c r="B58" s="2">
        <v>565</v>
      </c>
      <c r="C58" s="3">
        <f>IFERROR((VLOOKUP(B58,INSCRITOS!A:B,2,0)),"")</f>
        <v>104449</v>
      </c>
      <c r="D58" s="3" t="str">
        <f>IFERROR((VLOOKUP(B58,INSCRITOS!A:C,3,0)),"")</f>
        <v>INI</v>
      </c>
      <c r="E58" s="8" t="str">
        <f>IFERROR((VLOOKUP(B58,INSCRITOS!A:D,4,0)),"")</f>
        <v>João Reis</v>
      </c>
      <c r="F58" s="3" t="str">
        <f>IFERROR((VLOOKUP(B58,INSCRITOS!A:F,6,0)),"")</f>
        <v>M</v>
      </c>
      <c r="G58" s="8" t="str">
        <f>IFERROR((VLOOKUP(B58,INSCRITOS!A:H,8,0)),"")</f>
        <v>Lusitano - Setúbal</v>
      </c>
      <c r="H58" s="65">
        <v>1.7824074074074072E-3</v>
      </c>
      <c r="I58" s="65">
        <v>3.7500000000000003E-3</v>
      </c>
      <c r="J58" s="66">
        <f t="shared" si="3"/>
        <v>5.5324074074074078E-3</v>
      </c>
      <c r="K58" s="4">
        <v>92</v>
      </c>
    </row>
    <row r="59" spans="1:11" ht="18" customHeight="1" x14ac:dyDescent="0.25">
      <c r="A59" s="3"/>
      <c r="B59" s="37">
        <v>349</v>
      </c>
      <c r="C59" s="3">
        <f>IFERROR((VLOOKUP(B59,INSCRITOS!A:B,2,0)),"")</f>
        <v>105010</v>
      </c>
      <c r="D59" s="3" t="str">
        <f>IFERROR((VLOOKUP(B59,INSCRITOS!A:C,3,0)),"")</f>
        <v>INI</v>
      </c>
      <c r="E59" s="8" t="str">
        <f>IFERROR((VLOOKUP(B59,INSCRITOS!A:D,4,0)),"")</f>
        <v>Daniel Pacheco</v>
      </c>
      <c r="F59" s="3" t="str">
        <f>IFERROR((VLOOKUP(B59,INSCRITOS!A:F,6,0)),"")</f>
        <v>M</v>
      </c>
      <c r="G59" s="8" t="str">
        <f>IFERROR((VLOOKUP(B59,INSCRITOS!A:H,8,0)),"")</f>
        <v>SFRAA TRIATLO/ Outra região</v>
      </c>
      <c r="H59" s="65">
        <v>1.736111111111111E-3</v>
      </c>
      <c r="I59" s="65">
        <v>3.8888888888888883E-3</v>
      </c>
      <c r="J59" s="66">
        <f t="shared" si="3"/>
        <v>5.6249999999999998E-3</v>
      </c>
      <c r="K59" s="4"/>
    </row>
    <row r="60" spans="1:11" ht="18" customHeight="1" x14ac:dyDescent="0.25">
      <c r="A60" s="3">
        <v>11</v>
      </c>
      <c r="B60" s="37">
        <v>535</v>
      </c>
      <c r="C60" s="3">
        <f>IFERROR((VLOOKUP(B60,INSCRITOS!A:B,2,0)),"")</f>
        <v>105108</v>
      </c>
      <c r="D60" s="3" t="str">
        <f>IFERROR((VLOOKUP(B60,INSCRITOS!A:C,3,0)),"")</f>
        <v>INI</v>
      </c>
      <c r="E60" s="8" t="str">
        <f>IFERROR((VLOOKUP(B60,INSCRITOS!A:D,4,0)),"")</f>
        <v>João Gonçalves</v>
      </c>
      <c r="F60" s="3" t="str">
        <f>IFERROR((VLOOKUP(B60,INSCRITOS!A:F,6,0)),"")</f>
        <v>M</v>
      </c>
      <c r="G60" s="8" t="str">
        <f>IFERROR((VLOOKUP(B60,INSCRITOS!A:H,8,0)),"")</f>
        <v>REPSOL TRIATLO</v>
      </c>
      <c r="H60" s="65">
        <v>2.488425925925926E-3</v>
      </c>
      <c r="I60" s="65">
        <v>3.7384259259259263E-3</v>
      </c>
      <c r="J60" s="66">
        <f t="shared" si="3"/>
        <v>6.2268518518518523E-3</v>
      </c>
      <c r="K60" s="4">
        <v>91</v>
      </c>
    </row>
    <row r="61" spans="1:11" ht="18" customHeight="1" x14ac:dyDescent="0.25">
      <c r="A61" s="3">
        <v>12</v>
      </c>
      <c r="B61" s="37">
        <v>73</v>
      </c>
      <c r="C61" s="3">
        <f>IFERROR((VLOOKUP(B61,INSCRITOS!A:B,2,0)),"")</f>
        <v>101936</v>
      </c>
      <c r="D61" s="3" t="str">
        <f>IFERROR((VLOOKUP(B61,INSCRITOS!A:C,3,0)),"")</f>
        <v>INI</v>
      </c>
      <c r="E61" s="8" t="str">
        <f>IFERROR((VLOOKUP(B61,INSCRITOS!A:D,4,0)),"")</f>
        <v>Artur Ogando</v>
      </c>
      <c r="F61" s="3" t="str">
        <f>IFERROR((VLOOKUP(B61,INSCRITOS!A:F,6,0)),"")</f>
        <v>M</v>
      </c>
      <c r="G61" s="8" t="str">
        <f>IFERROR((VLOOKUP(B61,INSCRITOS!A:H,8,0)),"")</f>
        <v>Lusitano - Setúbal</v>
      </c>
      <c r="H61" s="65">
        <v>1.9444444444444442E-3</v>
      </c>
      <c r="I61" s="65">
        <v>4.8379629629629632E-3</v>
      </c>
      <c r="J61" s="66">
        <f t="shared" si="3"/>
        <v>6.7824074074074071E-3</v>
      </c>
      <c r="K61" s="4">
        <v>90</v>
      </c>
    </row>
    <row r="62" spans="1:11" ht="18" customHeight="1" x14ac:dyDescent="0.25">
      <c r="A62" s="3">
        <v>13</v>
      </c>
      <c r="B62" s="37">
        <v>188</v>
      </c>
      <c r="C62" s="3">
        <f>IFERROR((VLOOKUP(B62,INSCRITOS!A:B,2,0)),"")</f>
        <v>104887</v>
      </c>
      <c r="D62" s="3" t="str">
        <f>IFERROR((VLOOKUP(B62,INSCRITOS!A:C,3,0)),"")</f>
        <v>INI</v>
      </c>
      <c r="E62" s="8" t="str">
        <f>IFERROR((VLOOKUP(B62,INSCRITOS!A:D,4,0)),"")</f>
        <v>Tiago Franco Lopes</v>
      </c>
      <c r="F62" s="3" t="str">
        <f>IFERROR((VLOOKUP(B62,INSCRITOS!A:F,6,0)),"")</f>
        <v>M</v>
      </c>
      <c r="G62" s="8" t="str">
        <f>IFERROR((VLOOKUP(B62,INSCRITOS!A:H,8,0)),"")</f>
        <v>Lusitano - Setúbal</v>
      </c>
      <c r="H62" s="65">
        <v>2.7314814814814819E-3</v>
      </c>
      <c r="I62" s="65">
        <v>4.0972222222222226E-3</v>
      </c>
      <c r="J62" s="66">
        <f t="shared" si="3"/>
        <v>6.8287037037037049E-3</v>
      </c>
      <c r="K62" s="4">
        <v>89</v>
      </c>
    </row>
    <row r="63" spans="1:11" ht="18" customHeight="1" x14ac:dyDescent="0.25">
      <c r="A63" s="3"/>
      <c r="B63" s="2">
        <v>5606</v>
      </c>
      <c r="C63" s="3">
        <f>IFERROR((VLOOKUP(B63,INSCRITOS!A:B,2,0)),"")</f>
        <v>105811</v>
      </c>
      <c r="D63" s="3" t="str">
        <f>IFERROR((VLOOKUP(B63,INSCRITOS!A:C,3,0)),"")</f>
        <v>INI</v>
      </c>
      <c r="E63" s="8" t="str">
        <f>IFERROR((VLOOKUP(B63,INSCRITOS!A:D,4,0)),"")</f>
        <v>João Ribeiro</v>
      </c>
      <c r="F63" s="3" t="str">
        <f>IFERROR((VLOOKUP(B63,INSCRITOS!A:F,6,0)),"")</f>
        <v>M</v>
      </c>
      <c r="G63" s="8" t="str">
        <f>IFERROR((VLOOKUP(B63,INSCRITOS!A:H,8,0)),"")</f>
        <v>SFRAA TRIATLO/ Outra região</v>
      </c>
      <c r="H63" s="65">
        <v>1.9212962962962962E-3</v>
      </c>
      <c r="I63" s="65">
        <v>1</v>
      </c>
      <c r="J63" s="66">
        <f t="shared" ref="J63" si="4">H63+I63</f>
        <v>1.0019212962962962</v>
      </c>
      <c r="K63" s="4"/>
    </row>
    <row r="64" spans="1:11" ht="18" customHeight="1" x14ac:dyDescent="0.25">
      <c r="A64" s="5"/>
      <c r="C64" s="5"/>
      <c r="D64" s="5"/>
      <c r="F64" s="5"/>
      <c r="K64" s="12"/>
    </row>
    <row r="65" spans="1:11" ht="18" customHeight="1" x14ac:dyDescent="0.25">
      <c r="A65" s="14"/>
      <c r="C65" s="5"/>
      <c r="D65" s="5"/>
      <c r="F65" s="5"/>
    </row>
    <row r="66" spans="1:11" ht="18" customHeight="1" x14ac:dyDescent="0.25">
      <c r="A66" s="38" t="s">
        <v>16</v>
      </c>
      <c r="B66" s="38"/>
      <c r="C66" s="38"/>
      <c r="D66" s="38"/>
      <c r="E66" s="38"/>
      <c r="F66" s="38"/>
      <c r="G66" s="38"/>
      <c r="K66" s="38"/>
    </row>
    <row r="67" spans="1:11" ht="18" customHeight="1" x14ac:dyDescent="0.25">
      <c r="A67" s="7" t="s">
        <v>9</v>
      </c>
      <c r="B67" s="33" t="s">
        <v>10</v>
      </c>
      <c r="C67" s="7" t="s">
        <v>1</v>
      </c>
      <c r="D67" s="7" t="s">
        <v>2</v>
      </c>
      <c r="E67" s="7" t="s">
        <v>3</v>
      </c>
      <c r="F67" s="7" t="s">
        <v>5</v>
      </c>
      <c r="G67" s="7" t="s">
        <v>7</v>
      </c>
      <c r="H67" s="62" t="s">
        <v>32</v>
      </c>
      <c r="I67" s="63" t="s">
        <v>33</v>
      </c>
      <c r="J67" s="64" t="s">
        <v>34</v>
      </c>
      <c r="K67" s="7" t="s">
        <v>11</v>
      </c>
    </row>
    <row r="68" spans="1:11" ht="18" customHeight="1" x14ac:dyDescent="0.25">
      <c r="A68" s="3">
        <v>1</v>
      </c>
      <c r="B68" s="37">
        <v>331</v>
      </c>
      <c r="C68" s="3">
        <f>IFERROR((VLOOKUP(B68,INSCRITOS!A:B,2,0)),"")</f>
        <v>103417</v>
      </c>
      <c r="D68" s="3" t="str">
        <f>IFERROR((VLOOKUP(B68,INSCRITOS!A:C,3,0)),"")</f>
        <v>INI</v>
      </c>
      <c r="E68" s="8" t="str">
        <f>IFERROR((VLOOKUP(B68,INSCRITOS!A:D,4,0)),"")</f>
        <v>Rita Machita</v>
      </c>
      <c r="F68" s="3" t="str">
        <f>IFERROR((VLOOKUP(B68,INSCRITOS!A:F,6,0)),"")</f>
        <v>F</v>
      </c>
      <c r="G68" s="8" t="str">
        <f>IFERROR((VLOOKUP(B68,INSCRITOS!A:H,8,0)),"")</f>
        <v>Lusitano - Setúbal</v>
      </c>
      <c r="H68" s="65">
        <v>1.4120370370370369E-3</v>
      </c>
      <c r="I68" s="65">
        <v>3.1481481481481482E-3</v>
      </c>
      <c r="J68" s="67">
        <f t="shared" ref="J68:J75" si="5">H68+I68</f>
        <v>4.5601851851851853E-3</v>
      </c>
      <c r="K68" s="4">
        <v>100</v>
      </c>
    </row>
    <row r="69" spans="1:11" ht="18" customHeight="1" x14ac:dyDescent="0.25">
      <c r="A69" s="3">
        <v>2</v>
      </c>
      <c r="B69" s="37">
        <v>708</v>
      </c>
      <c r="C69" s="3">
        <f>IFERROR((VLOOKUP(B69,INSCRITOS!A:B,2,0)),"")</f>
        <v>105160</v>
      </c>
      <c r="D69" s="3" t="str">
        <f>IFERROR((VLOOKUP(B69,INSCRITOS!A:C,3,0)),"")</f>
        <v>INI</v>
      </c>
      <c r="E69" s="8" t="str">
        <f>IFERROR((VLOOKUP(B69,INSCRITOS!A:D,4,0)),"")</f>
        <v>Mariana Poeira</v>
      </c>
      <c r="F69" s="3" t="str">
        <f>IFERROR((VLOOKUP(B69,INSCRITOS!A:F,6,0)),"")</f>
        <v>F</v>
      </c>
      <c r="G69" s="8" t="str">
        <f>IFERROR((VLOOKUP(B69,INSCRITOS!A:H,8,0)),"")</f>
        <v>Lusitano - Setúbal</v>
      </c>
      <c r="H69" s="65">
        <v>1.7013888888888892E-3</v>
      </c>
      <c r="I69" s="65">
        <v>3.2870370370370367E-3</v>
      </c>
      <c r="J69" s="67">
        <f t="shared" si="5"/>
        <v>4.9884259259259257E-3</v>
      </c>
      <c r="K69" s="4">
        <v>99</v>
      </c>
    </row>
    <row r="70" spans="1:11" ht="18" customHeight="1" x14ac:dyDescent="0.25">
      <c r="A70" s="3">
        <v>3</v>
      </c>
      <c r="B70" s="37">
        <v>1070</v>
      </c>
      <c r="C70" s="3">
        <f>IFERROR((VLOOKUP(B70,INSCRITOS!A:B,2,0)),"")</f>
        <v>105821</v>
      </c>
      <c r="D70" s="3" t="str">
        <f>IFERROR((VLOOKUP(B70,INSCRITOS!A:C,3,0)),"")</f>
        <v>INI</v>
      </c>
      <c r="E70" s="8" t="str">
        <f>IFERROR((VLOOKUP(B70,INSCRITOS!A:D,4,0)),"")</f>
        <v>Maria Pisco</v>
      </c>
      <c r="F70" s="3" t="str">
        <f>IFERROR((VLOOKUP(B70,INSCRITOS!A:F,6,0)),"")</f>
        <v>F</v>
      </c>
      <c r="G70" s="8" t="str">
        <f>IFERROR((VLOOKUP(B70,INSCRITOS!A:H,8,0)),"")</f>
        <v>Lusitano - Setúbal</v>
      </c>
      <c r="H70" s="65">
        <v>1.7592592592592592E-3</v>
      </c>
      <c r="I70" s="65">
        <v>3.483796296296296E-3</v>
      </c>
      <c r="J70" s="66">
        <f t="shared" si="5"/>
        <v>5.2430555555555555E-3</v>
      </c>
      <c r="K70" s="4">
        <v>98</v>
      </c>
    </row>
    <row r="71" spans="1:11" ht="18" customHeight="1" x14ac:dyDescent="0.25">
      <c r="A71" s="3">
        <v>4</v>
      </c>
      <c r="B71" s="37">
        <v>170</v>
      </c>
      <c r="C71" s="3">
        <f>IFERROR((VLOOKUP(B71,INSCRITOS!A:B,2,0)),"")</f>
        <v>104886</v>
      </c>
      <c r="D71" s="3" t="str">
        <f>IFERROR((VLOOKUP(B71,INSCRITOS!A:C,3,0)),"")</f>
        <v>INI</v>
      </c>
      <c r="E71" s="8" t="str">
        <f>IFERROR((VLOOKUP(B71,INSCRITOS!A:D,4,0)),"")</f>
        <v>Maria Lopes</v>
      </c>
      <c r="F71" s="3" t="str">
        <f>IFERROR((VLOOKUP(B71,INSCRITOS!A:F,6,0)),"")</f>
        <v>F</v>
      </c>
      <c r="G71" s="8" t="str">
        <f>IFERROR((VLOOKUP(B71,INSCRITOS!A:H,8,0)),"")</f>
        <v>Lusitano - Setúbal</v>
      </c>
      <c r="H71" s="65">
        <v>1.9791666666666668E-3</v>
      </c>
      <c r="I71" s="65">
        <v>3.3217592592592591E-3</v>
      </c>
      <c r="J71" s="66">
        <f t="shared" si="5"/>
        <v>5.3009259259259259E-3</v>
      </c>
      <c r="K71" s="4">
        <v>97</v>
      </c>
    </row>
    <row r="72" spans="1:11" ht="18" customHeight="1" x14ac:dyDescent="0.25">
      <c r="A72" s="3">
        <v>5</v>
      </c>
      <c r="B72" s="37">
        <v>189</v>
      </c>
      <c r="C72" s="3">
        <f>IFERROR((VLOOKUP(B72,INSCRITOS!A:B,2,0)),"")</f>
        <v>104890</v>
      </c>
      <c r="D72" s="3" t="str">
        <f>IFERROR((VLOOKUP(B72,INSCRITOS!A:C,3,0)),"")</f>
        <v>INI</v>
      </c>
      <c r="E72" s="8" t="str">
        <f>IFERROR((VLOOKUP(B72,INSCRITOS!A:D,4,0)),"")</f>
        <v>Beatriz Borregana</v>
      </c>
      <c r="F72" s="3" t="str">
        <f>IFERROR((VLOOKUP(B72,INSCRITOS!A:F,6,0)),"")</f>
        <v>F</v>
      </c>
      <c r="G72" s="8" t="str">
        <f>IFERROR((VLOOKUP(B72,INSCRITOS!A:H,8,0)),"")</f>
        <v>Lusitano - Setúbal</v>
      </c>
      <c r="H72" s="65">
        <v>1.9675925925925928E-3</v>
      </c>
      <c r="I72" s="65">
        <v>3.472222222222222E-3</v>
      </c>
      <c r="J72" s="66">
        <f t="shared" si="5"/>
        <v>5.4398148148148149E-3</v>
      </c>
      <c r="K72" s="4">
        <v>96</v>
      </c>
    </row>
    <row r="73" spans="1:11" ht="18" customHeight="1" x14ac:dyDescent="0.25">
      <c r="A73" s="3">
        <v>6</v>
      </c>
      <c r="B73" s="37">
        <v>5608</v>
      </c>
      <c r="C73" s="3"/>
      <c r="D73" s="3" t="str">
        <f>IFERROR((VLOOKUP(B73,INSCRITOS!A:C,3,0)),"")</f>
        <v>INI</v>
      </c>
      <c r="E73" s="8" t="str">
        <f>IFERROR((VLOOKUP(B73,INSCRITOS!A:D,4,0)),"")</f>
        <v>Diana Galinhola</v>
      </c>
      <c r="F73" s="3" t="str">
        <f>IFERROR((VLOOKUP(B73,INSCRITOS!A:F,6,0)),"")</f>
        <v>F</v>
      </c>
      <c r="G73" s="8" t="str">
        <f>IFERROR((VLOOKUP(B73,INSCRITOS!A:H,8,0)),"")</f>
        <v>Escola Triatlo Santo António Évora/Não federado</v>
      </c>
      <c r="H73" s="65">
        <v>1.5740740740740741E-3</v>
      </c>
      <c r="I73" s="65">
        <v>3.8657407407407408E-3</v>
      </c>
      <c r="J73" s="66">
        <f t="shared" si="5"/>
        <v>5.4398148148148149E-3</v>
      </c>
      <c r="K73" s="4"/>
    </row>
    <row r="74" spans="1:11" ht="18" customHeight="1" x14ac:dyDescent="0.25">
      <c r="A74" s="3">
        <v>7</v>
      </c>
      <c r="B74" s="37">
        <v>463</v>
      </c>
      <c r="C74" s="3">
        <f>IFERROR((VLOOKUP(B74,INSCRITOS!A:B,2,0)),"")</f>
        <v>101681</v>
      </c>
      <c r="D74" s="3" t="str">
        <f>IFERROR((VLOOKUP(B74,INSCRITOS!A:C,3,0)),"")</f>
        <v>INI</v>
      </c>
      <c r="E74" s="75" t="str">
        <f>IFERROR((VLOOKUP(B74,INSCRITOS!A:D,4,0)),"")</f>
        <v>Maria Leonor Pires</v>
      </c>
      <c r="F74" s="3" t="str">
        <f>IFERROR((VLOOKUP(B74,INSCRITOS!A:F,6,0)),"")</f>
        <v>F</v>
      </c>
      <c r="G74" s="8" t="str">
        <f>IFERROR((VLOOKUP(B74,INSCRITOS!A:H,8,0)),"")</f>
        <v>Escola Triatlo Santo António Évora</v>
      </c>
      <c r="H74" s="65">
        <v>2.1990740740740742E-3</v>
      </c>
      <c r="I74" s="65">
        <v>3.5532407407407405E-3</v>
      </c>
      <c r="J74" s="66">
        <f t="shared" si="5"/>
        <v>5.7523148148148143E-3</v>
      </c>
      <c r="K74" s="76">
        <v>95</v>
      </c>
    </row>
    <row r="75" spans="1:11" ht="18" customHeight="1" x14ac:dyDescent="0.25">
      <c r="A75" s="3">
        <v>8</v>
      </c>
      <c r="B75" s="37">
        <v>1012</v>
      </c>
      <c r="C75" s="3">
        <f>IFERROR((VLOOKUP(B75,INSCRITOS!A:B,2,0)),"")</f>
        <v>105555</v>
      </c>
      <c r="D75" s="3" t="str">
        <f>IFERROR((VLOOKUP(B75,INSCRITOS!A:C,3,0)),"")</f>
        <v>INI</v>
      </c>
      <c r="E75" s="8" t="str">
        <f>IFERROR((VLOOKUP(B75,INSCRITOS!A:D,4,0)),"")</f>
        <v>Íris Pratas</v>
      </c>
      <c r="F75" s="3" t="str">
        <f>IFERROR((VLOOKUP(B75,INSCRITOS!A:F,6,0)),"")</f>
        <v>F</v>
      </c>
      <c r="G75" s="8" t="str">
        <f>IFERROR((VLOOKUP(B75,INSCRITOS!A:H,8,0)),"")</f>
        <v>REPSOL TRIATLO</v>
      </c>
      <c r="H75" s="65">
        <v>2.0023148148148148E-3</v>
      </c>
      <c r="I75" s="65">
        <v>3.8425925925925923E-3</v>
      </c>
      <c r="J75" s="66">
        <f t="shared" si="5"/>
        <v>5.8449074074074072E-3</v>
      </c>
      <c r="K75" s="76">
        <v>94</v>
      </c>
    </row>
    <row r="76" spans="1:11" ht="18" customHeight="1" x14ac:dyDescent="0.25">
      <c r="A76" s="5"/>
      <c r="C76" s="5"/>
      <c r="D76" s="5"/>
      <c r="F76" s="5"/>
    </row>
    <row r="77" spans="1:11" ht="18" customHeight="1" x14ac:dyDescent="0.25">
      <c r="A77" s="5"/>
      <c r="C77" s="5"/>
      <c r="D77" s="5"/>
      <c r="F77" s="5"/>
    </row>
    <row r="78" spans="1:11" ht="18" customHeight="1" x14ac:dyDescent="0.25">
      <c r="A78" s="38" t="s">
        <v>17</v>
      </c>
      <c r="B78" s="38"/>
      <c r="C78" s="38"/>
      <c r="D78" s="38"/>
      <c r="E78" s="38"/>
      <c r="F78" s="38"/>
      <c r="G78" s="38"/>
      <c r="K78" s="38"/>
    </row>
    <row r="79" spans="1:11" ht="18" customHeight="1" x14ac:dyDescent="0.25">
      <c r="A79" s="7" t="s">
        <v>9</v>
      </c>
      <c r="B79" s="33" t="s">
        <v>10</v>
      </c>
      <c r="C79" s="7" t="s">
        <v>1</v>
      </c>
      <c r="D79" s="7" t="s">
        <v>2</v>
      </c>
      <c r="E79" s="7" t="s">
        <v>3</v>
      </c>
      <c r="F79" s="7" t="s">
        <v>5</v>
      </c>
      <c r="G79" s="7" t="s">
        <v>7</v>
      </c>
      <c r="H79" s="62" t="s">
        <v>32</v>
      </c>
      <c r="I79" s="63" t="s">
        <v>33</v>
      </c>
      <c r="J79" s="64" t="s">
        <v>34</v>
      </c>
      <c r="K79" s="7" t="s">
        <v>11</v>
      </c>
    </row>
    <row r="80" spans="1:11" ht="18" customHeight="1" x14ac:dyDescent="0.25">
      <c r="A80" s="3">
        <v>1</v>
      </c>
      <c r="B80" s="2">
        <v>328</v>
      </c>
      <c r="C80" s="3">
        <f>IFERROR((VLOOKUP(B80,INSCRITOS!A:B,2,0)),"")</f>
        <v>103416</v>
      </c>
      <c r="D80" s="3" t="str">
        <f>IFERROR((VLOOKUP(B80,INSCRITOS!A:C,3,0)),"")</f>
        <v>JUV</v>
      </c>
      <c r="E80" s="8" t="str">
        <f>IFERROR((VLOOKUP(B80,INSCRITOS!A:D,4,0)),"")</f>
        <v>Filipe Carvalho</v>
      </c>
      <c r="F80" s="3" t="str">
        <f>IFERROR((VLOOKUP(B80,INSCRITOS!A:F,6,0)),"")</f>
        <v>M</v>
      </c>
      <c r="G80" s="8" t="str">
        <f>IFERROR((VLOOKUP(B80,INSCRITOS!A:H,8,0)),"")</f>
        <v>Lusitano - Setúbal</v>
      </c>
      <c r="H80" s="65">
        <v>1.7476851851851852E-3</v>
      </c>
      <c r="I80" s="65">
        <v>3.7847222222222223E-3</v>
      </c>
      <c r="J80" s="66">
        <f t="shared" ref="J80:J89" si="6">H80+I80</f>
        <v>5.5324074074074078E-3</v>
      </c>
      <c r="K80" s="4">
        <v>100</v>
      </c>
    </row>
    <row r="81" spans="1:11" ht="18" customHeight="1" x14ac:dyDescent="0.25">
      <c r="A81" s="3">
        <v>2</v>
      </c>
      <c r="B81" s="2">
        <v>685</v>
      </c>
      <c r="C81" s="3">
        <f>IFERROR((VLOOKUP(B81,INSCRITOS!A:B,2,0)),"")</f>
        <v>105153</v>
      </c>
      <c r="D81" s="3" t="str">
        <f>IFERROR((VLOOKUP(B81,INSCRITOS!A:C,3,0)),"")</f>
        <v>JUV</v>
      </c>
      <c r="E81" s="75" t="str">
        <f>IFERROR((VLOOKUP(B81,INSCRITOS!A:D,4,0)),"")</f>
        <v>Gonçalo Raposo</v>
      </c>
      <c r="F81" s="3" t="str">
        <f>IFERROR((VLOOKUP(B81,INSCRITOS!A:F,6,0)),"")</f>
        <v>M</v>
      </c>
      <c r="G81" s="8" t="str">
        <f>IFERROR((VLOOKUP(B81,INSCRITOS!A:H,8,0)),"")</f>
        <v>Escola Triatlo Santo António Évora</v>
      </c>
      <c r="H81" s="65">
        <v>2.0370370370370373E-3</v>
      </c>
      <c r="I81" s="65">
        <v>3.7152777777777774E-3</v>
      </c>
      <c r="J81" s="66">
        <f t="shared" si="6"/>
        <v>5.7523148148148143E-3</v>
      </c>
      <c r="K81" s="76">
        <v>99</v>
      </c>
    </row>
    <row r="82" spans="1:11" ht="18" customHeight="1" x14ac:dyDescent="0.25">
      <c r="A82" s="3">
        <v>3</v>
      </c>
      <c r="B82" s="2">
        <v>891</v>
      </c>
      <c r="C82" s="3">
        <f>IFERROR((VLOOKUP(B82,INSCRITOS!A:B,2,0)),"")</f>
        <v>101938</v>
      </c>
      <c r="D82" s="3" t="str">
        <f>IFERROR((VLOOKUP(B82,INSCRITOS!A:C,3,0)),"")</f>
        <v>JUV</v>
      </c>
      <c r="E82" s="8" t="str">
        <f>IFERROR((VLOOKUP(B82,INSCRITOS!A:D,4,0)),"")</f>
        <v>César Amândio</v>
      </c>
      <c r="F82" s="3" t="str">
        <f>IFERROR((VLOOKUP(B82,INSCRITOS!A:F,6,0)),"")</f>
        <v>M</v>
      </c>
      <c r="G82" s="8" t="str">
        <f>IFERROR((VLOOKUP(B82,INSCRITOS!A:H,8,0)),"")</f>
        <v>Lusitano - Setúbal</v>
      </c>
      <c r="H82" s="65">
        <v>1.8402777777777777E-3</v>
      </c>
      <c r="I82" s="65">
        <v>3.9120370370370368E-3</v>
      </c>
      <c r="J82" s="66">
        <f t="shared" si="6"/>
        <v>5.7523148148148143E-3</v>
      </c>
      <c r="K82" s="76">
        <v>98</v>
      </c>
    </row>
    <row r="83" spans="1:11" ht="18" customHeight="1" x14ac:dyDescent="0.25">
      <c r="A83" s="3">
        <v>4</v>
      </c>
      <c r="B83" s="2">
        <v>15</v>
      </c>
      <c r="C83" s="3">
        <f>IFERROR((VLOOKUP(B83,INSCRITOS!A:B,2,0)),"")</f>
        <v>101659</v>
      </c>
      <c r="D83" s="3" t="str">
        <f>IFERROR((VLOOKUP(B83,INSCRITOS!A:C,3,0)),"")</f>
        <v>JUV</v>
      </c>
      <c r="E83" s="8" t="str">
        <f>IFERROR((VLOOKUP(B83,INSCRITOS!A:D,4,0)),"")</f>
        <v>Diogo Nepomuceno</v>
      </c>
      <c r="F83" s="3" t="str">
        <f>IFERROR((VLOOKUP(B83,INSCRITOS!A:F,6,0)),"")</f>
        <v>M</v>
      </c>
      <c r="G83" s="8" t="str">
        <f>IFERROR((VLOOKUP(B83,INSCRITOS!A:H,8,0)),"")</f>
        <v>Escola Triatlo Santo António Évora</v>
      </c>
      <c r="H83" s="65">
        <v>1.8750000000000001E-3</v>
      </c>
      <c r="I83" s="65">
        <v>4.0277777777777777E-3</v>
      </c>
      <c r="J83" s="66">
        <f t="shared" si="6"/>
        <v>5.9027777777777776E-3</v>
      </c>
      <c r="K83" s="76">
        <v>97</v>
      </c>
    </row>
    <row r="84" spans="1:11" ht="18" customHeight="1" x14ac:dyDescent="0.25">
      <c r="A84" s="3"/>
      <c r="B84" s="2">
        <v>177</v>
      </c>
      <c r="C84" s="3">
        <f>IFERROR((VLOOKUP(B84,INSCRITOS!A:B,2,0)),"")</f>
        <v>100447</v>
      </c>
      <c r="D84" s="3" t="str">
        <f>IFERROR((VLOOKUP(B84,INSCRITOS!A:C,3,0)),"")</f>
        <v>JUV</v>
      </c>
      <c r="E84" s="8" t="str">
        <f>IFERROR((VLOOKUP(B84,INSCRITOS!A:D,4,0)),"")</f>
        <v>Antonio Vaz Pedro</v>
      </c>
      <c r="F84" s="3" t="str">
        <f>IFERROR((VLOOKUP(B84,INSCRITOS!A:F,6,0)),"")</f>
        <v>M</v>
      </c>
      <c r="G84" s="8" t="str">
        <f>IFERROR((VLOOKUP(B84,INSCRITOS!A:H,8,0)),"")</f>
        <v>SFRAA TRIATLO/ Outra região</v>
      </c>
      <c r="H84" s="65">
        <v>1.7592592592592592E-3</v>
      </c>
      <c r="I84" s="65">
        <v>4.340277777777778E-3</v>
      </c>
      <c r="J84" s="67">
        <f t="shared" si="6"/>
        <v>6.099537037037037E-3</v>
      </c>
      <c r="K84" s="76"/>
    </row>
    <row r="85" spans="1:11" ht="18" customHeight="1" x14ac:dyDescent="0.25">
      <c r="A85" s="3">
        <v>5</v>
      </c>
      <c r="B85" s="2">
        <v>366</v>
      </c>
      <c r="C85" s="3">
        <f>IFERROR((VLOOKUP(B85,INSCRITOS!A:B,2,0)),"")</f>
        <v>104278</v>
      </c>
      <c r="D85" s="3" t="str">
        <f>IFERROR((VLOOKUP(B85,INSCRITOS!A:C,3,0)),"")</f>
        <v>JUV</v>
      </c>
      <c r="E85" s="8" t="str">
        <f>IFERROR((VLOOKUP(B85,INSCRITOS!A:D,4,0)),"")</f>
        <v>Rodrigo Potes</v>
      </c>
      <c r="F85" s="3" t="str">
        <f>IFERROR((VLOOKUP(B85,INSCRITOS!A:F,6,0)),"")</f>
        <v>M</v>
      </c>
      <c r="G85" s="8" t="str">
        <f>IFERROR((VLOOKUP(B85,INSCRITOS!A:H,8,0)),"")</f>
        <v>C. D. R. R. Baixa da Banheira</v>
      </c>
      <c r="H85" s="65">
        <v>2.3611111111111111E-3</v>
      </c>
      <c r="I85" s="65">
        <v>3.7500000000000003E-3</v>
      </c>
      <c r="J85" s="66">
        <f t="shared" si="6"/>
        <v>6.1111111111111114E-3</v>
      </c>
      <c r="K85" s="76">
        <v>96</v>
      </c>
    </row>
    <row r="86" spans="1:11" ht="18" customHeight="1" x14ac:dyDescent="0.25">
      <c r="A86" s="3">
        <v>6</v>
      </c>
      <c r="B86" s="2">
        <v>43</v>
      </c>
      <c r="C86" s="3">
        <f>IFERROR((VLOOKUP(B86,INSCRITOS!A:B,2,0)),"")</f>
        <v>104124</v>
      </c>
      <c r="D86" s="3" t="str">
        <f>IFERROR((VLOOKUP(B86,INSCRITOS!A:C,3,0)),"")</f>
        <v>JUV</v>
      </c>
      <c r="E86" s="8" t="str">
        <f>IFERROR((VLOOKUP(B86,INSCRITOS!A:D,4,0)),"")</f>
        <v>Pedro Ribeiro</v>
      </c>
      <c r="F86" s="3" t="str">
        <f>IFERROR((VLOOKUP(B86,INSCRITOS!A:F,6,0)),"")</f>
        <v>M</v>
      </c>
      <c r="G86" s="8" t="str">
        <f>IFERROR((VLOOKUP(B86,INSCRITOS!A:H,8,0)),"")</f>
        <v>Lusitano - Setúbal</v>
      </c>
      <c r="H86" s="65">
        <v>1.9328703703703704E-3</v>
      </c>
      <c r="I86" s="65">
        <v>4.2708333333333339E-3</v>
      </c>
      <c r="J86" s="66">
        <f t="shared" si="6"/>
        <v>6.2037037037037043E-3</v>
      </c>
      <c r="K86" s="76">
        <v>95</v>
      </c>
    </row>
    <row r="87" spans="1:11" ht="18" customHeight="1" x14ac:dyDescent="0.25">
      <c r="A87" s="3">
        <v>7</v>
      </c>
      <c r="B87" s="2">
        <v>62</v>
      </c>
      <c r="C87" s="3">
        <f>IFERROR((VLOOKUP(B87,INSCRITOS!A:B,2,0)),"")</f>
        <v>103201</v>
      </c>
      <c r="D87" s="3" t="str">
        <f>IFERROR((VLOOKUP(B87,INSCRITOS!A:C,3,0)),"")</f>
        <v>JUV</v>
      </c>
      <c r="E87" s="75" t="str">
        <f>IFERROR((VLOOKUP(B87,INSCRITOS!A:D,4,0)),"")</f>
        <v>Diogo Marques</v>
      </c>
      <c r="F87" s="3" t="str">
        <f>IFERROR((VLOOKUP(B87,INSCRITOS!A:F,6,0)),"")</f>
        <v>M</v>
      </c>
      <c r="G87" s="8" t="str">
        <f>IFERROR((VLOOKUP(B87,INSCRITOS!A:H,8,0)),"")</f>
        <v>Escola Triatlo Santo António Évora</v>
      </c>
      <c r="H87" s="65">
        <v>2.2222222222222222E-3</v>
      </c>
      <c r="I87" s="65">
        <v>3.9814814814814817E-3</v>
      </c>
      <c r="J87" s="67">
        <f t="shared" si="6"/>
        <v>6.2037037037037043E-3</v>
      </c>
      <c r="K87" s="76">
        <v>94</v>
      </c>
    </row>
    <row r="88" spans="1:11" ht="18" customHeight="1" x14ac:dyDescent="0.25">
      <c r="A88" s="3"/>
      <c r="B88" s="2">
        <v>1034</v>
      </c>
      <c r="C88" s="3">
        <f>IFERROR((VLOOKUP(B88,INSCRITOS!A:B,2,0)),"")</f>
        <v>105702</v>
      </c>
      <c r="D88" s="3" t="str">
        <f>IFERROR((VLOOKUP(B88,INSCRITOS!A:C,3,0)),"")</f>
        <v>JUV</v>
      </c>
      <c r="E88" s="8" t="str">
        <f>IFERROR((VLOOKUP(B88,INSCRITOS!A:D,4,0)),"")</f>
        <v>Joaquim Vasconcelos</v>
      </c>
      <c r="F88" s="3" t="str">
        <f>IFERROR((VLOOKUP(B88,INSCRITOS!A:F,6,0)),"")</f>
        <v>M</v>
      </c>
      <c r="G88" s="8" t="str">
        <f>IFERROR((VLOOKUP(B88,INSCRITOS!A:H,8,0)),"")</f>
        <v>SFRAA TRIATLO/ Outra região</v>
      </c>
      <c r="H88" s="65">
        <v>2.4074074074074076E-3</v>
      </c>
      <c r="I88" s="65">
        <v>4.3518518518518515E-3</v>
      </c>
      <c r="J88" s="66">
        <f t="shared" si="6"/>
        <v>6.7592592592592591E-3</v>
      </c>
      <c r="K88" s="76"/>
    </row>
    <row r="89" spans="1:11" ht="18" customHeight="1" x14ac:dyDescent="0.25">
      <c r="A89" s="3">
        <v>8</v>
      </c>
      <c r="B89" s="2">
        <v>1337</v>
      </c>
      <c r="C89" s="3">
        <f>IFERROR((VLOOKUP(B89,INSCRITOS!A:B,2,0)),"")</f>
        <v>105409</v>
      </c>
      <c r="D89" s="3" t="str">
        <f>IFERROR((VLOOKUP(B89,INSCRITOS!A:C,3,0)),"")</f>
        <v>JUV</v>
      </c>
      <c r="E89" s="8" t="str">
        <f>IFERROR((VLOOKUP(B89,INSCRITOS!A:D,4,0)),"")</f>
        <v>Hugo Nunes</v>
      </c>
      <c r="F89" s="3" t="str">
        <f>IFERROR((VLOOKUP(B89,INSCRITOS!A:F,6,0)),"")</f>
        <v>M</v>
      </c>
      <c r="G89" s="8" t="str">
        <f>IFERROR((VLOOKUP(B89,INSCRITOS!A:H,8,0)),"")</f>
        <v>REPSOL TRIATLO</v>
      </c>
      <c r="H89" s="65">
        <v>2.6388888888888885E-3</v>
      </c>
      <c r="I89" s="65">
        <v>4.7569444444444447E-3</v>
      </c>
      <c r="J89" s="66">
        <f t="shared" si="6"/>
        <v>7.3958333333333333E-3</v>
      </c>
      <c r="K89" s="76">
        <v>93</v>
      </c>
    </row>
    <row r="90" spans="1:11" s="9" customFormat="1" ht="18" customHeight="1" x14ac:dyDescent="0.25">
      <c r="A90" s="5"/>
      <c r="B90" s="36"/>
      <c r="C90" s="5"/>
      <c r="D90" s="44"/>
      <c r="F90" s="5"/>
      <c r="K90" s="5"/>
    </row>
    <row r="91" spans="1:11" s="9" customFormat="1" ht="18" customHeight="1" x14ac:dyDescent="0.25">
      <c r="A91" s="5"/>
      <c r="B91" s="36"/>
      <c r="C91" s="5"/>
      <c r="D91" s="5"/>
      <c r="F91" s="5"/>
      <c r="K91" s="13"/>
    </row>
    <row r="92" spans="1:11" ht="18" customHeight="1" x14ac:dyDescent="0.25">
      <c r="A92" s="38" t="s">
        <v>18</v>
      </c>
      <c r="B92" s="38"/>
      <c r="C92" s="38"/>
      <c r="D92" s="38"/>
      <c r="E92" s="38"/>
      <c r="F92" s="38"/>
      <c r="G92" s="38"/>
      <c r="K92" s="38"/>
    </row>
    <row r="93" spans="1:11" ht="18" customHeight="1" x14ac:dyDescent="0.25">
      <c r="A93" s="7" t="s">
        <v>9</v>
      </c>
      <c r="B93" s="33" t="s">
        <v>10</v>
      </c>
      <c r="C93" s="7" t="s">
        <v>1</v>
      </c>
      <c r="D93" s="7" t="s">
        <v>2</v>
      </c>
      <c r="E93" s="7" t="s">
        <v>3</v>
      </c>
      <c r="F93" s="7" t="s">
        <v>5</v>
      </c>
      <c r="G93" s="7" t="s">
        <v>7</v>
      </c>
      <c r="H93" s="62" t="s">
        <v>32</v>
      </c>
      <c r="I93" s="63" t="s">
        <v>33</v>
      </c>
      <c r="J93" s="64" t="s">
        <v>34</v>
      </c>
      <c r="K93" s="7" t="s">
        <v>11</v>
      </c>
    </row>
    <row r="94" spans="1:11" ht="18" customHeight="1" x14ac:dyDescent="0.25">
      <c r="A94" s="3"/>
      <c r="B94" s="37">
        <v>323</v>
      </c>
      <c r="C94" s="3">
        <f>IFERROR((VLOOKUP(B94,INSCRITOS!A:B,2,0)),"")</f>
        <v>102922</v>
      </c>
      <c r="D94" s="3" t="str">
        <f>IFERROR((VLOOKUP(B94,INSCRITOS!A:C,3,0)),"")</f>
        <v>JUV</v>
      </c>
      <c r="E94" s="8" t="str">
        <f>IFERROR((VLOOKUP(B94,INSCRITOS!A:D,4,0)),"")</f>
        <v>Matilde Silva Santos</v>
      </c>
      <c r="F94" s="3" t="str">
        <f>IFERROR((VLOOKUP(B94,INSCRITOS!A:F,6,0)),"")</f>
        <v>F</v>
      </c>
      <c r="G94" s="8" t="str">
        <f>IFERROR((VLOOKUP(B94,INSCRITOS!A:H,8,0)),"")</f>
        <v>SFRAA TRIATLO/ Outra região</v>
      </c>
      <c r="H94" s="65">
        <v>1.9328703703703704E-3</v>
      </c>
      <c r="I94" s="65">
        <v>4.2592592592592595E-3</v>
      </c>
      <c r="J94" s="66">
        <f>H94+I94</f>
        <v>6.1921296296296299E-3</v>
      </c>
      <c r="K94" s="4"/>
    </row>
    <row r="95" spans="1:11" ht="18" customHeight="1" x14ac:dyDescent="0.25">
      <c r="A95" s="3"/>
      <c r="B95" s="37">
        <v>219</v>
      </c>
      <c r="C95" s="3">
        <f>IFERROR((VLOOKUP(B95,INSCRITOS!A:B,2,0)),"")</f>
        <v>104190</v>
      </c>
      <c r="D95" s="3" t="str">
        <f>IFERROR((VLOOKUP(B95,INSCRITOS!A:C,3,0)),"")</f>
        <v>JUV</v>
      </c>
      <c r="E95" s="8" t="str">
        <f>IFERROR((VLOOKUP(B95,INSCRITOS!A:D,4,0)),"")</f>
        <v>Rafaela Silva</v>
      </c>
      <c r="F95" s="3" t="str">
        <f>IFERROR((VLOOKUP(B95,INSCRITOS!A:F,6,0)),"")</f>
        <v>F</v>
      </c>
      <c r="G95" s="8" t="str">
        <f>IFERROR((VLOOKUP(B95,INSCRITOS!A:H,8,0)),"")</f>
        <v>SFRAA TRIATLO/ Outra região</v>
      </c>
      <c r="H95" s="65">
        <v>2.1064814814814813E-3</v>
      </c>
      <c r="I95" s="65">
        <v>4.8726851851851856E-3</v>
      </c>
      <c r="J95" s="66">
        <f>H95+I95</f>
        <v>6.9791666666666665E-3</v>
      </c>
      <c r="K95" s="4"/>
    </row>
    <row r="96" spans="1:11" x14ac:dyDescent="0.25">
      <c r="A96" s="3">
        <v>1</v>
      </c>
      <c r="B96" s="37">
        <v>365</v>
      </c>
      <c r="C96" s="3">
        <f>IFERROR((VLOOKUP(B96,INSCRITOS!A:B,2,0)),"")</f>
        <v>104276</v>
      </c>
      <c r="D96" s="3" t="str">
        <f>IFERROR((VLOOKUP(B96,INSCRITOS!A:C,3,0)),"")</f>
        <v>JUV</v>
      </c>
      <c r="E96" s="8" t="str">
        <f>IFERROR((VLOOKUP(B96,INSCRITOS!A:D,4,0)),"")</f>
        <v>Leonor Medronheira</v>
      </c>
      <c r="F96" s="3" t="str">
        <f>IFERROR((VLOOKUP(B96,INSCRITOS!A:F,6,0)),"")</f>
        <v>F</v>
      </c>
      <c r="G96" s="8" t="str">
        <f>IFERROR((VLOOKUP(B96,INSCRITOS!A:H,8,0)),"")</f>
        <v>C. D. R. R. Baixa da Banheira</v>
      </c>
      <c r="H96" s="65">
        <v>2.4305555555555556E-3</v>
      </c>
      <c r="I96" s="65">
        <v>4.6990740740740743E-3</v>
      </c>
      <c r="J96" s="67">
        <f>H96+I96</f>
        <v>7.1296296296296299E-3</v>
      </c>
      <c r="K96" s="4">
        <v>100</v>
      </c>
    </row>
    <row r="97" spans="1:11" x14ac:dyDescent="0.25">
      <c r="A97" s="3">
        <v>2</v>
      </c>
      <c r="B97" s="37">
        <v>5605</v>
      </c>
      <c r="C97" s="3">
        <f>IFERROR((VLOOKUP(B97,INSCRITOS!A:B,2,0)),"")</f>
        <v>105828</v>
      </c>
      <c r="D97" s="3" t="str">
        <f>IFERROR((VLOOKUP(B97,INSCRITOS!A:C,3,0)),"")</f>
        <v>JUV</v>
      </c>
      <c r="E97" s="8" t="str">
        <f>IFERROR((VLOOKUP(B97,INSCRITOS!A:D,4,0)),"")</f>
        <v>Diana Mira</v>
      </c>
      <c r="F97" s="3" t="str">
        <f>IFERROR((VLOOKUP(B97,INSCRITOS!A:F,6,0)),"")</f>
        <v>F</v>
      </c>
      <c r="G97" s="8" t="str">
        <f>IFERROR((VLOOKUP(B97,INSCRITOS!A:H,8,0)),"")</f>
        <v>Escola Triatlo Santo António Évora</v>
      </c>
      <c r="H97" s="65">
        <v>2.1990740740740742E-3</v>
      </c>
      <c r="I97" s="65">
        <v>4.9884259259259265E-3</v>
      </c>
      <c r="J97" s="66">
        <f>H97+I97</f>
        <v>7.1875000000000012E-3</v>
      </c>
      <c r="K97" s="4">
        <v>99</v>
      </c>
    </row>
    <row r="98" spans="1:11" x14ac:dyDescent="0.25">
      <c r="A98" s="3"/>
      <c r="B98" s="37">
        <v>942</v>
      </c>
      <c r="C98" s="3">
        <f>IFERROR((VLOOKUP(B98,INSCRITOS!A:B,2,0)),"")</f>
        <v>100472</v>
      </c>
      <c r="D98" s="3" t="str">
        <f>IFERROR((VLOOKUP(B98,INSCRITOS!A:C,3,0)),"")</f>
        <v>JUV</v>
      </c>
      <c r="E98" s="8" t="str">
        <f>IFERROR((VLOOKUP(B98,INSCRITOS!A:D,4,0)),"")</f>
        <v>Mariana Silva</v>
      </c>
      <c r="F98" s="3" t="str">
        <f>IFERROR((VLOOKUP(B98,INSCRITOS!A:F,6,0)),"")</f>
        <v>F</v>
      </c>
      <c r="G98" s="8" t="str">
        <f>IFERROR((VLOOKUP(B98,INSCRITOS!A:H,8,0)),"")</f>
        <v>SFRAA TRIATLO/ Outra região</v>
      </c>
      <c r="H98" s="65">
        <v>2.2106481481481478E-3</v>
      </c>
      <c r="I98" s="65">
        <v>5.7175925925925927E-3</v>
      </c>
      <c r="J98" s="67">
        <f>H98+I98</f>
        <v>7.9282407407407409E-3</v>
      </c>
      <c r="K98" s="4"/>
    </row>
    <row r="99" spans="1:11" x14ac:dyDescent="0.25">
      <c r="A99" s="5"/>
      <c r="C99" s="5"/>
      <c r="D99" s="5"/>
      <c r="F99" s="5"/>
      <c r="K99" s="31"/>
    </row>
    <row r="100" spans="1:11" x14ac:dyDescent="0.25">
      <c r="A100" s="5"/>
      <c r="C100" s="5"/>
      <c r="D100" s="5"/>
      <c r="F100" s="5"/>
      <c r="K100" s="31"/>
    </row>
    <row r="101" spans="1:11" x14ac:dyDescent="0.25">
      <c r="A101" s="38" t="s">
        <v>30</v>
      </c>
      <c r="B101" s="38"/>
      <c r="C101" s="38"/>
      <c r="D101" s="38"/>
      <c r="E101" s="38"/>
      <c r="F101" s="38"/>
      <c r="G101" s="38"/>
      <c r="K101" s="38"/>
    </row>
    <row r="102" spans="1:11" x14ac:dyDescent="0.25">
      <c r="A102" s="7" t="s">
        <v>9</v>
      </c>
      <c r="B102" s="33" t="s">
        <v>0</v>
      </c>
      <c r="C102" s="7" t="s">
        <v>1</v>
      </c>
      <c r="D102" s="7" t="s">
        <v>2</v>
      </c>
      <c r="E102" s="7" t="s">
        <v>3</v>
      </c>
      <c r="F102" s="7" t="s">
        <v>5</v>
      </c>
      <c r="G102" s="7" t="s">
        <v>7</v>
      </c>
      <c r="H102" s="62" t="s">
        <v>32</v>
      </c>
      <c r="I102" s="63" t="s">
        <v>33</v>
      </c>
      <c r="J102" s="64" t="s">
        <v>34</v>
      </c>
      <c r="K102" s="7" t="s">
        <v>11</v>
      </c>
    </row>
    <row r="103" spans="1:11" x14ac:dyDescent="0.25">
      <c r="A103" s="3">
        <v>1</v>
      </c>
      <c r="B103" s="2">
        <v>1660</v>
      </c>
      <c r="C103" s="3">
        <f>IFERROR((VLOOKUP(B103,INSCRITOS!A:B,2,0)),"")</f>
        <v>105728</v>
      </c>
      <c r="D103" s="3" t="str">
        <f>IFERROR((VLOOKUP(B103,INSCRITOS!A:C,3,0)),"")</f>
        <v>CAD</v>
      </c>
      <c r="E103" s="8" t="str">
        <f>IFERROR((VLOOKUP(B103,INSCRITOS!A:D,4,0)),"")</f>
        <v>Pedro Paisana</v>
      </c>
      <c r="F103" s="3" t="str">
        <f>IFERROR((VLOOKUP(B103,INSCRITOS!A:F,6,0)),"")</f>
        <v>M</v>
      </c>
      <c r="G103" s="8" t="str">
        <f>IFERROR((VLOOKUP(B103,INSCRITOS!A:H,8,0)),"")</f>
        <v>C. D. R. R. Baixa da Banheira/Não federado</v>
      </c>
      <c r="H103" s="65">
        <v>2.5694444444444445E-3</v>
      </c>
      <c r="I103" s="65">
        <v>4.8263888888888887E-3</v>
      </c>
      <c r="J103" s="67">
        <f>H103+I103</f>
        <v>7.3958333333333333E-3</v>
      </c>
      <c r="K103" s="4"/>
    </row>
    <row r="104" spans="1:11" x14ac:dyDescent="0.25">
      <c r="A104" s="3">
        <v>2</v>
      </c>
      <c r="B104" s="2">
        <v>1657</v>
      </c>
      <c r="C104" s="3">
        <f>IFERROR((VLOOKUP(B104,INSCRITOS!A:B,2,0)),"")</f>
        <v>104279</v>
      </c>
      <c r="D104" s="3" t="str">
        <f>IFERROR((VLOOKUP(B104,INSCRITOS!A:C,3,0)),"")</f>
        <v>CAD</v>
      </c>
      <c r="E104" s="8" t="str">
        <f>IFERROR((VLOOKUP(B104,INSCRITOS!A:D,4,0)),"")</f>
        <v>Henrique Serra</v>
      </c>
      <c r="F104" s="3" t="str">
        <f>IFERROR((VLOOKUP(B104,INSCRITOS!A:F,6,0)),"")</f>
        <v>M</v>
      </c>
      <c r="G104" s="8" t="str">
        <f>IFERROR((VLOOKUP(B104,INSCRITOS!A:H,8,0)),"")</f>
        <v>C. D. R. R. Baixa da Banheira/Não federado</v>
      </c>
      <c r="H104" s="65">
        <v>3.0092592592592588E-3</v>
      </c>
      <c r="I104" s="65">
        <v>4.6643518518518518E-3</v>
      </c>
      <c r="J104" s="66">
        <f>H104+I104</f>
        <v>7.6736111111111102E-3</v>
      </c>
      <c r="K104" s="4"/>
    </row>
    <row r="105" spans="1:11" x14ac:dyDescent="0.25">
      <c r="A105" s="3">
        <v>3</v>
      </c>
      <c r="B105" s="2">
        <v>1532</v>
      </c>
      <c r="C105" s="3">
        <f>IFERROR((VLOOKUP(B105,INSCRITOS!A:B,2,0)),"")</f>
        <v>104439</v>
      </c>
      <c r="D105" s="3" t="str">
        <f>IFERROR((VLOOKUP(B105,INSCRITOS!A:C,3,0)),"")</f>
        <v>CAD</v>
      </c>
      <c r="E105" s="8" t="str">
        <f>IFERROR((VLOOKUP(B105,INSCRITOS!A:D,4,0)),"")</f>
        <v>Pedro Matias</v>
      </c>
      <c r="F105" s="3" t="str">
        <f>IFERROR((VLOOKUP(B105,INSCRITOS!A:F,6,0)),"")</f>
        <v>M</v>
      </c>
      <c r="G105" s="8" t="str">
        <f>IFERROR((VLOOKUP(B105,INSCRITOS!A:H,8,0)),"")</f>
        <v>REPSOL TRIATLO</v>
      </c>
      <c r="H105" s="65">
        <v>2.6620370370370374E-3</v>
      </c>
      <c r="I105" s="65">
        <v>5.0810185185185186E-3</v>
      </c>
      <c r="J105" s="66">
        <f>H105+I105</f>
        <v>7.743055555555556E-3</v>
      </c>
      <c r="K105" s="4">
        <v>100</v>
      </c>
    </row>
    <row r="106" spans="1:11" x14ac:dyDescent="0.25">
      <c r="A106" s="3">
        <v>4</v>
      </c>
      <c r="B106" s="2">
        <v>1661</v>
      </c>
      <c r="C106" s="3">
        <f>IFERROR((VLOOKUP(B106,INSCRITOS!A:B,2,0)),"")</f>
        <v>105729</v>
      </c>
      <c r="D106" s="3" t="str">
        <f>IFERROR((VLOOKUP(B106,INSCRITOS!A:C,3,0)),"")</f>
        <v>CAD</v>
      </c>
      <c r="E106" s="8" t="str">
        <f>IFERROR((VLOOKUP(B106,INSCRITOS!A:D,4,0)),"")</f>
        <v>Vasco Paisana</v>
      </c>
      <c r="F106" s="3" t="str">
        <f>IFERROR((VLOOKUP(B106,INSCRITOS!A:F,6,0)),"")</f>
        <v>M</v>
      </c>
      <c r="G106" s="8" t="str">
        <f>IFERROR((VLOOKUP(B106,INSCRITOS!A:H,8,0)),"")</f>
        <v>C. D. R. R. Baixa da Banheira/Não federado</v>
      </c>
      <c r="H106" s="65">
        <v>2.7893518518518519E-3</v>
      </c>
      <c r="I106" s="65">
        <v>5.0347222222222225E-3</v>
      </c>
      <c r="J106" s="67">
        <f>H106+I106</f>
        <v>7.8240740740740736E-3</v>
      </c>
      <c r="K106" s="4"/>
    </row>
    <row r="107" spans="1:11" x14ac:dyDescent="0.25">
      <c r="A107" s="5"/>
      <c r="C107" s="5"/>
      <c r="D107" s="5"/>
      <c r="F107" s="5"/>
    </row>
    <row r="108" spans="1:11" x14ac:dyDescent="0.25">
      <c r="A108" s="5"/>
      <c r="C108" s="5"/>
      <c r="D108" s="5"/>
      <c r="F108" s="5"/>
      <c r="K108" s="13"/>
    </row>
    <row r="109" spans="1:11" x14ac:dyDescent="0.25">
      <c r="A109" s="38" t="s">
        <v>31</v>
      </c>
      <c r="B109" s="38"/>
      <c r="C109" s="38"/>
      <c r="D109" s="38"/>
      <c r="E109" s="38"/>
      <c r="F109" s="38"/>
      <c r="G109" s="38"/>
      <c r="K109" s="38"/>
    </row>
    <row r="110" spans="1:11" x14ac:dyDescent="0.25">
      <c r="A110" s="7" t="s">
        <v>9</v>
      </c>
      <c r="B110" s="33" t="s">
        <v>0</v>
      </c>
      <c r="C110" s="7" t="s">
        <v>1</v>
      </c>
      <c r="D110" s="7" t="s">
        <v>2</v>
      </c>
      <c r="E110" s="7" t="s">
        <v>3</v>
      </c>
      <c r="F110" s="7" t="s">
        <v>5</v>
      </c>
      <c r="G110" s="7" t="s">
        <v>7</v>
      </c>
      <c r="H110" s="62" t="s">
        <v>32</v>
      </c>
      <c r="I110" s="63" t="s">
        <v>33</v>
      </c>
      <c r="J110" s="64" t="s">
        <v>34</v>
      </c>
      <c r="K110" s="7" t="s">
        <v>11</v>
      </c>
    </row>
    <row r="111" spans="1:11" x14ac:dyDescent="0.25">
      <c r="A111" s="3">
        <v>1</v>
      </c>
      <c r="B111" s="37">
        <v>5610</v>
      </c>
      <c r="C111" s="3">
        <f>IFERROR((VLOOKUP(B111,INSCRITOS!A:B,2,0)),"")</f>
        <v>0</v>
      </c>
      <c r="D111" s="3" t="str">
        <f>IFERROR((VLOOKUP(B111,INSCRITOS!A:C,3,0)),"")</f>
        <v>CAD</v>
      </c>
      <c r="E111" s="8" t="str">
        <f>IFERROR((VLOOKUP(B111,INSCRITOS!A:D,4,0)),"")</f>
        <v>Margarida Mota da Silva</v>
      </c>
      <c r="F111" s="3" t="str">
        <f>IFERROR((VLOOKUP(B111,INSCRITOS!A:F,6,0)),"")</f>
        <v>F</v>
      </c>
      <c r="G111" s="8" t="str">
        <f>IFERROR((VLOOKUP(B111,INSCRITOS!A:H,8,0)),"")</f>
        <v>Não Federado</v>
      </c>
      <c r="H111" s="65">
        <v>2.1527777777777778E-3</v>
      </c>
      <c r="I111" s="65">
        <v>5.7638888888888887E-3</v>
      </c>
      <c r="J111" s="66">
        <f>H111+I111</f>
        <v>7.9166666666666656E-3</v>
      </c>
      <c r="K111" s="4"/>
    </row>
    <row r="112" spans="1:11" x14ac:dyDescent="0.25">
      <c r="A112" s="3">
        <v>2</v>
      </c>
      <c r="B112" s="37">
        <v>1659</v>
      </c>
      <c r="C112" s="3">
        <f>IFERROR((VLOOKUP(B112,INSCRITOS!A:B,2,0)),"")</f>
        <v>105727</v>
      </c>
      <c r="D112" s="3" t="str">
        <f>IFERROR((VLOOKUP(B112,INSCRITOS!A:C,3,0)),"")</f>
        <v>CAD</v>
      </c>
      <c r="E112" s="8" t="str">
        <f>IFERROR((VLOOKUP(B112,INSCRITOS!A:D,4,0)),"")</f>
        <v>Joana Paisana</v>
      </c>
      <c r="F112" s="3" t="str">
        <f>IFERROR((VLOOKUP(B112,INSCRITOS!A:F,6,0)),"")</f>
        <v>F</v>
      </c>
      <c r="G112" s="8" t="str">
        <f>IFERROR((VLOOKUP(B112,INSCRITOS!A:H,8,0)),"")</f>
        <v>C. D. R. R. Baixa da Banheira/Não federado</v>
      </c>
      <c r="H112" s="65">
        <v>3.1365740740740742E-3</v>
      </c>
      <c r="I112" s="65">
        <v>5.6712962962962958E-3</v>
      </c>
      <c r="J112" s="66">
        <f>H112+I112</f>
        <v>8.8078703703703704E-3</v>
      </c>
      <c r="K112" s="4"/>
    </row>
    <row r="113" spans="1:11" x14ac:dyDescent="0.25">
      <c r="A113" s="5"/>
      <c r="C113" s="5"/>
      <c r="D113" s="5"/>
      <c r="F113" s="5"/>
      <c r="K113" s="31"/>
    </row>
    <row r="115" spans="1:11" x14ac:dyDescent="0.25">
      <c r="D115" s="70" t="s">
        <v>19</v>
      </c>
      <c r="E115" s="71"/>
      <c r="F115" s="72"/>
    </row>
    <row r="117" spans="1:11" x14ac:dyDescent="0.25">
      <c r="D117" s="55" t="s">
        <v>27</v>
      </c>
      <c r="E117" s="55" t="s">
        <v>7</v>
      </c>
      <c r="F117" s="55" t="s">
        <v>11</v>
      </c>
    </row>
    <row r="118" spans="1:11" x14ac:dyDescent="0.25">
      <c r="D118" s="29">
        <v>1</v>
      </c>
      <c r="E118" s="75" t="s">
        <v>102</v>
      </c>
      <c r="F118" s="77">
        <v>1756</v>
      </c>
      <c r="H118" s="68"/>
    </row>
    <row r="119" spans="1:11" x14ac:dyDescent="0.25">
      <c r="D119" s="29">
        <v>2</v>
      </c>
      <c r="E119" s="75" t="s">
        <v>35</v>
      </c>
      <c r="F119" s="77">
        <v>1542</v>
      </c>
      <c r="H119" s="68"/>
    </row>
    <row r="120" spans="1:11" x14ac:dyDescent="0.25">
      <c r="D120" s="29">
        <v>3</v>
      </c>
      <c r="E120" s="8" t="s">
        <v>80</v>
      </c>
      <c r="F120" s="77">
        <v>573</v>
      </c>
      <c r="H120" s="68"/>
    </row>
    <row r="121" spans="1:11" x14ac:dyDescent="0.25">
      <c r="D121" s="29">
        <v>4</v>
      </c>
      <c r="E121" s="8" t="s">
        <v>72</v>
      </c>
      <c r="F121" s="77">
        <v>196</v>
      </c>
      <c r="H121" s="68"/>
    </row>
  </sheetData>
  <sortState ref="E118:F121">
    <sortCondition descending="1" ref="F118:F121"/>
  </sortState>
  <mergeCells count="3">
    <mergeCell ref="D115:F115"/>
    <mergeCell ref="A1:K1"/>
    <mergeCell ref="A2:K2"/>
  </mergeCells>
  <printOptions horizontalCentered="1"/>
  <pageMargins left="0.51181102362204722" right="0.19685039370078741" top="0.55118110236220474" bottom="0.35433070866141736" header="0.11811023622047245" footer="0.11811023622047245"/>
  <pageSetup paperSize="9" scale="62" firstPageNumber="0" fitToHeight="0" orientation="portrait" r:id="rId1"/>
  <rowBreaks count="7" manualBreakCount="7">
    <brk id="13" max="7" man="1"/>
    <brk id="23" max="7" man="1"/>
    <brk id="34" max="7" man="1"/>
    <brk id="42" max="7" man="1"/>
    <brk id="65" max="7" man="1"/>
    <brk id="77" max="7" man="1"/>
    <brk id="9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3</vt:i4>
      </vt:variant>
    </vt:vector>
  </HeadingPairs>
  <TitlesOfParts>
    <vt:vector size="5" baseType="lpstr">
      <vt:lpstr>INSCRITOS</vt:lpstr>
      <vt:lpstr>Escalões Jov</vt:lpstr>
      <vt:lpstr>'Escalões Jov'!Área_de_Impressão</vt:lpstr>
      <vt:lpstr>INSCRITOS!Área_de_Impressão</vt:lpstr>
      <vt:lpstr>'Escalões Jov'!Títulos_de_Impressão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2019-02-02T17:47:04Z</cp:lastPrinted>
  <dcterms:created xsi:type="dcterms:W3CDTF">2016-04-26T14:30:14Z</dcterms:created>
  <dcterms:modified xsi:type="dcterms:W3CDTF">2019-04-05T16:22:09Z</dcterms:modified>
  <dc:language>pt-PT</dc:language>
</cp:coreProperties>
</file>