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parreira\Desktop\2018\REGIÕES\ALGARVE\2018_04_25_III Duatlo de Ferreiras\INSCRIÇÕES E RESULTADOS\"/>
    </mc:Choice>
  </mc:AlternateContent>
  <bookViews>
    <workbookView xWindow="0" yWindow="0" windowWidth="16410" windowHeight="6570" tabRatio="799" firstSheet="1" activeTab="6"/>
  </bookViews>
  <sheets>
    <sheet name="INSCRITOS" sheetId="1" state="hidden" r:id="rId1"/>
    <sheet name="Escalões Jov" sheetId="2" r:id="rId2"/>
    <sheet name="Clubes Jov" sheetId="3" r:id="rId3"/>
    <sheet name="Regional Geral 16 +" sheetId="10" r:id="rId4"/>
    <sheet name="Regional Escalões 16 +" sheetId="5" r:id="rId5"/>
    <sheet name="Equipas Regionais" sheetId="8" r:id="rId6"/>
    <sheet name="Outros Sprint" sheetId="7" r:id="rId7"/>
  </sheets>
  <definedNames>
    <definedName name="_xlnm._FilterDatabase" localSheetId="2">'Clubes Jov'!$A$6:$C$10</definedName>
    <definedName name="_xlnm._FilterDatabase" localSheetId="1">'Escalões Jov'!$A$6:$I$6</definedName>
    <definedName name="_xlnm._FilterDatabase" localSheetId="0" hidden="1">INSCRITOS!$A$64:$H$198</definedName>
    <definedName name="_xlnm.Print_Area" localSheetId="2">'Clubes Jov'!$A$1:$H$17</definedName>
    <definedName name="_xlnm.Print_Area" localSheetId="5">'Equipas Regionais'!$A$1:$I$68</definedName>
    <definedName name="_xlnm.Print_Area" localSheetId="0">INSCRITOS!$A$1:$K$201</definedName>
    <definedName name="_xlnm.Print_Area" localSheetId="4">'Regional Escalões 16 +'!$A$1:$I$122</definedName>
    <definedName name="_xlnm.Print_Area" localSheetId="3">'Regional Geral 16 +'!$A$1:$I$119</definedName>
    <definedName name="_xlnm.Print_Titles" localSheetId="5">'Equipas Regionais'!$1:$3</definedName>
    <definedName name="_xlnm.Print_Titles" localSheetId="1">'Escalões Jov'!$1:$2</definedName>
    <definedName name="_xlnm.Print_Titles" localSheetId="4">'Regional Escalões 16 +'!$1:$3</definedName>
    <definedName name="_xlnm.Print_Titles" localSheetId="3">'Regional Geral 16 +'!$1:$3</definedName>
  </definedNames>
  <calcPr calcId="152511" iterateDelta="1E-4"/>
</workbook>
</file>

<file path=xl/calcChain.xml><?xml version="1.0" encoding="utf-8"?>
<calcChain xmlns="http://schemas.openxmlformats.org/spreadsheetml/2006/main">
  <c r="G119" i="10" l="1"/>
  <c r="F119" i="10"/>
  <c r="E119" i="10"/>
  <c r="D119" i="10"/>
  <c r="C119" i="10"/>
  <c r="G102" i="10"/>
  <c r="F102" i="10"/>
  <c r="E102" i="10"/>
  <c r="D102" i="10"/>
  <c r="C102" i="10"/>
  <c r="G118" i="10"/>
  <c r="F118" i="10"/>
  <c r="E118" i="10"/>
  <c r="D118" i="10"/>
  <c r="C118" i="10"/>
  <c r="G110" i="10"/>
  <c r="F110" i="10"/>
  <c r="E110" i="10"/>
  <c r="D110" i="10"/>
  <c r="C110" i="10"/>
  <c r="G109" i="10"/>
  <c r="F109" i="10"/>
  <c r="E109" i="10"/>
  <c r="D109" i="10"/>
  <c r="C109" i="10"/>
  <c r="G117" i="10"/>
  <c r="F117" i="10"/>
  <c r="E117" i="10"/>
  <c r="D117" i="10"/>
  <c r="C117" i="10"/>
  <c r="G114" i="10"/>
  <c r="F114" i="10"/>
  <c r="E114" i="10"/>
  <c r="D114" i="10"/>
  <c r="C114" i="10"/>
  <c r="G112" i="10"/>
  <c r="F112" i="10"/>
  <c r="E112" i="10"/>
  <c r="D112" i="10"/>
  <c r="C112" i="10"/>
  <c r="G107" i="10"/>
  <c r="F107" i="10"/>
  <c r="E107" i="10"/>
  <c r="D107" i="10"/>
  <c r="C107" i="10"/>
  <c r="G99" i="10"/>
  <c r="F99" i="10"/>
  <c r="E99" i="10"/>
  <c r="D99" i="10"/>
  <c r="C99" i="10"/>
  <c r="G97" i="10"/>
  <c r="F97" i="10"/>
  <c r="E97" i="10"/>
  <c r="D97" i="10"/>
  <c r="C97" i="10"/>
  <c r="G115" i="10"/>
  <c r="F115" i="10"/>
  <c r="E115" i="10"/>
  <c r="D115" i="10"/>
  <c r="C115" i="10"/>
  <c r="G108" i="10"/>
  <c r="F108" i="10"/>
  <c r="E108" i="10"/>
  <c r="D108" i="10"/>
  <c r="C108" i="10"/>
  <c r="G106" i="10"/>
  <c r="F106" i="10"/>
  <c r="E106" i="10"/>
  <c r="D106" i="10"/>
  <c r="C106" i="10"/>
  <c r="G105" i="10"/>
  <c r="F105" i="10"/>
  <c r="E105" i="10"/>
  <c r="D105" i="10"/>
  <c r="C105" i="10"/>
  <c r="G104" i="10"/>
  <c r="F104" i="10"/>
  <c r="E104" i="10"/>
  <c r="D104" i="10"/>
  <c r="C104" i="10"/>
  <c r="G103" i="10"/>
  <c r="F103" i="10"/>
  <c r="E103" i="10"/>
  <c r="D103" i="10"/>
  <c r="C103" i="10"/>
  <c r="G101" i="10"/>
  <c r="F101" i="10"/>
  <c r="E101" i="10"/>
  <c r="D101" i="10"/>
  <c r="C101" i="10"/>
  <c r="G100" i="10"/>
  <c r="F100" i="10"/>
  <c r="E100" i="10"/>
  <c r="D100" i="10"/>
  <c r="C100" i="10"/>
  <c r="G96" i="10"/>
  <c r="F96" i="10"/>
  <c r="E96" i="10"/>
  <c r="D96" i="10"/>
  <c r="C96" i="10"/>
  <c r="G95" i="10"/>
  <c r="F95" i="10"/>
  <c r="E95" i="10"/>
  <c r="D95" i="10"/>
  <c r="C95" i="10"/>
  <c r="G111" i="10"/>
  <c r="F111" i="10"/>
  <c r="E111" i="10"/>
  <c r="D111" i="10"/>
  <c r="C111" i="10"/>
  <c r="G116" i="10"/>
  <c r="F116" i="10"/>
  <c r="E116" i="10"/>
  <c r="D116" i="10"/>
  <c r="C116" i="10"/>
  <c r="G113" i="10"/>
  <c r="F113" i="10"/>
  <c r="E113" i="10"/>
  <c r="D113" i="10"/>
  <c r="C113" i="10"/>
  <c r="G98" i="10"/>
  <c r="F98" i="10"/>
  <c r="E98" i="10"/>
  <c r="D98" i="10"/>
  <c r="C98" i="10"/>
  <c r="G86" i="10"/>
  <c r="F86" i="10"/>
  <c r="E86" i="10"/>
  <c r="D86" i="10"/>
  <c r="C86" i="10"/>
  <c r="G83" i="10"/>
  <c r="F83" i="10"/>
  <c r="E83" i="10"/>
  <c r="D83" i="10"/>
  <c r="C83" i="10"/>
  <c r="G82" i="10"/>
  <c r="F82" i="10"/>
  <c r="E82" i="10"/>
  <c r="D82" i="10"/>
  <c r="C82" i="10"/>
  <c r="G80" i="10"/>
  <c r="F80" i="10"/>
  <c r="E80" i="10"/>
  <c r="D80" i="10"/>
  <c r="C80" i="10"/>
  <c r="G78" i="10"/>
  <c r="F78" i="10"/>
  <c r="E78" i="10"/>
  <c r="D78" i="10"/>
  <c r="C78" i="10"/>
  <c r="G51" i="10"/>
  <c r="F51" i="10"/>
  <c r="E51" i="10"/>
  <c r="D51" i="10"/>
  <c r="C51" i="10"/>
  <c r="G44" i="10"/>
  <c r="F44" i="10"/>
  <c r="E44" i="10"/>
  <c r="D44" i="10"/>
  <c r="C44" i="10"/>
  <c r="G74" i="10"/>
  <c r="F74" i="10"/>
  <c r="E74" i="10"/>
  <c r="D74" i="10"/>
  <c r="C74" i="10"/>
  <c r="G73" i="10"/>
  <c r="F73" i="10"/>
  <c r="E73" i="10"/>
  <c r="D73" i="10"/>
  <c r="C73" i="10"/>
  <c r="G59" i="10"/>
  <c r="F59" i="10"/>
  <c r="E59" i="10"/>
  <c r="D59" i="10"/>
  <c r="C59" i="10"/>
  <c r="G89" i="10"/>
  <c r="F89" i="10"/>
  <c r="E89" i="10"/>
  <c r="D89" i="10"/>
  <c r="C89" i="10"/>
  <c r="G71" i="10"/>
  <c r="F71" i="10"/>
  <c r="E71" i="10"/>
  <c r="D71" i="10"/>
  <c r="C71" i="10"/>
  <c r="G68" i="10"/>
  <c r="F68" i="10"/>
  <c r="E68" i="10"/>
  <c r="D68" i="10"/>
  <c r="C68" i="10"/>
  <c r="G65" i="10"/>
  <c r="F65" i="10"/>
  <c r="E65" i="10"/>
  <c r="D65" i="10"/>
  <c r="C65" i="10"/>
  <c r="G60" i="10"/>
  <c r="F60" i="10"/>
  <c r="E60" i="10"/>
  <c r="D60" i="10"/>
  <c r="C60" i="10"/>
  <c r="G56" i="10"/>
  <c r="F56" i="10"/>
  <c r="E56" i="10"/>
  <c r="D56" i="10"/>
  <c r="C56" i="10"/>
  <c r="G52" i="10"/>
  <c r="F52" i="10"/>
  <c r="E52" i="10"/>
  <c r="D52" i="10"/>
  <c r="C52" i="10"/>
  <c r="G31" i="10"/>
  <c r="F31" i="10"/>
  <c r="E31" i="10"/>
  <c r="D31" i="10"/>
  <c r="C31" i="10"/>
  <c r="G81" i="10"/>
  <c r="F81" i="10"/>
  <c r="E81" i="10"/>
  <c r="D81" i="10"/>
  <c r="C81" i="10"/>
  <c r="G79" i="10"/>
  <c r="F79" i="10"/>
  <c r="E79" i="10"/>
  <c r="D79" i="10"/>
  <c r="C79" i="10"/>
  <c r="G69" i="10"/>
  <c r="F69" i="10"/>
  <c r="E69" i="10"/>
  <c r="D69" i="10"/>
  <c r="C69" i="10"/>
  <c r="G53" i="10"/>
  <c r="F53" i="10"/>
  <c r="E53" i="10"/>
  <c r="D53" i="10"/>
  <c r="C53" i="10"/>
  <c r="G50" i="10"/>
  <c r="F50" i="10"/>
  <c r="E50" i="10"/>
  <c r="D50" i="10"/>
  <c r="C50" i="10"/>
  <c r="G41" i="10"/>
  <c r="F41" i="10"/>
  <c r="E41" i="10"/>
  <c r="D41" i="10"/>
  <c r="C41" i="10"/>
  <c r="G29" i="10"/>
  <c r="F29" i="10"/>
  <c r="E29" i="10"/>
  <c r="D29" i="10"/>
  <c r="C29" i="10"/>
  <c r="G28" i="10"/>
  <c r="F28" i="10"/>
  <c r="E28" i="10"/>
  <c r="D28" i="10"/>
  <c r="C28" i="10"/>
  <c r="G17" i="10"/>
  <c r="F17" i="10"/>
  <c r="E17" i="10"/>
  <c r="D17" i="10"/>
  <c r="C17" i="10"/>
  <c r="G85" i="10"/>
  <c r="F85" i="10"/>
  <c r="E85" i="10"/>
  <c r="D85" i="10"/>
  <c r="C85" i="10"/>
  <c r="G76" i="10"/>
  <c r="F76" i="10"/>
  <c r="E76" i="10"/>
  <c r="D76" i="10"/>
  <c r="C76" i="10"/>
  <c r="G75" i="10"/>
  <c r="F75" i="10"/>
  <c r="E75" i="10"/>
  <c r="D75" i="10"/>
  <c r="C75" i="10"/>
  <c r="G72" i="10"/>
  <c r="F72" i="10"/>
  <c r="E72" i="10"/>
  <c r="D72" i="10"/>
  <c r="C72" i="10"/>
  <c r="G64" i="10"/>
  <c r="F64" i="10"/>
  <c r="E64" i="10"/>
  <c r="D64" i="10"/>
  <c r="C64" i="10"/>
  <c r="G62" i="10"/>
  <c r="F62" i="10"/>
  <c r="E62" i="10"/>
  <c r="D62" i="10"/>
  <c r="C62" i="10"/>
  <c r="G61" i="10"/>
  <c r="F61" i="10"/>
  <c r="E61" i="10"/>
  <c r="D61" i="10"/>
  <c r="C61" i="10"/>
  <c r="G58" i="10"/>
  <c r="F58" i="10"/>
  <c r="E58" i="10"/>
  <c r="D58" i="10"/>
  <c r="C58" i="10"/>
  <c r="G57" i="10"/>
  <c r="F57" i="10"/>
  <c r="E57" i="10"/>
  <c r="D57" i="10"/>
  <c r="C57" i="10"/>
  <c r="G54" i="10"/>
  <c r="F54" i="10"/>
  <c r="E54" i="10"/>
  <c r="D54" i="10"/>
  <c r="C54" i="10"/>
  <c r="G48" i="10"/>
  <c r="F48" i="10"/>
  <c r="E48" i="10"/>
  <c r="D48" i="10"/>
  <c r="C48" i="10"/>
  <c r="G43" i="10"/>
  <c r="F43" i="10"/>
  <c r="E43" i="10"/>
  <c r="D43" i="10"/>
  <c r="C43" i="10"/>
  <c r="G40" i="10"/>
  <c r="F40" i="10"/>
  <c r="E40" i="10"/>
  <c r="D40" i="10"/>
  <c r="C40" i="10"/>
  <c r="G39" i="10"/>
  <c r="F39" i="10"/>
  <c r="E39" i="10"/>
  <c r="D39" i="10"/>
  <c r="C39" i="10"/>
  <c r="G37" i="10"/>
  <c r="F37" i="10"/>
  <c r="E37" i="10"/>
  <c r="D37" i="10"/>
  <c r="C37" i="10"/>
  <c r="G35" i="10"/>
  <c r="F35" i="10"/>
  <c r="E35" i="10"/>
  <c r="D35" i="10"/>
  <c r="C35" i="10"/>
  <c r="G34" i="10"/>
  <c r="F34" i="10"/>
  <c r="E34" i="10"/>
  <c r="D34" i="10"/>
  <c r="C34" i="10"/>
  <c r="G30" i="10"/>
  <c r="F30" i="10"/>
  <c r="E30" i="10"/>
  <c r="D30" i="10"/>
  <c r="C30" i="10"/>
  <c r="G25" i="10"/>
  <c r="F25" i="10"/>
  <c r="E25" i="10"/>
  <c r="D25" i="10"/>
  <c r="C25" i="10"/>
  <c r="G22" i="10"/>
  <c r="F22" i="10"/>
  <c r="E22" i="10"/>
  <c r="D22" i="10"/>
  <c r="C22" i="10"/>
  <c r="G20" i="10"/>
  <c r="F20" i="10"/>
  <c r="E20" i="10"/>
  <c r="D20" i="10"/>
  <c r="C20" i="10"/>
  <c r="G18" i="10"/>
  <c r="F18" i="10"/>
  <c r="E18" i="10"/>
  <c r="D18" i="10"/>
  <c r="C18" i="10"/>
  <c r="G12" i="10"/>
  <c r="F12" i="10"/>
  <c r="E12" i="10"/>
  <c r="D12" i="10"/>
  <c r="C12" i="10"/>
  <c r="G88" i="10"/>
  <c r="F88" i="10"/>
  <c r="E88" i="10"/>
  <c r="D88" i="10"/>
  <c r="C88" i="10"/>
  <c r="G84" i="10"/>
  <c r="F84" i="10"/>
  <c r="E84" i="10"/>
  <c r="D84" i="10"/>
  <c r="C84" i="10"/>
  <c r="G77" i="10"/>
  <c r="F77" i="10"/>
  <c r="E77" i="10"/>
  <c r="D77" i="10"/>
  <c r="C77" i="10"/>
  <c r="G67" i="10"/>
  <c r="F67" i="10"/>
  <c r="E67" i="10"/>
  <c r="D67" i="10"/>
  <c r="C67" i="10"/>
  <c r="G66" i="10"/>
  <c r="F66" i="10"/>
  <c r="E66" i="10"/>
  <c r="D66" i="10"/>
  <c r="C66" i="10"/>
  <c r="G63" i="10"/>
  <c r="F63" i="10"/>
  <c r="E63" i="10"/>
  <c r="D63" i="10"/>
  <c r="C63" i="10"/>
  <c r="G55" i="10"/>
  <c r="F55" i="10"/>
  <c r="E55" i="10"/>
  <c r="D55" i="10"/>
  <c r="C55" i="10"/>
  <c r="G49" i="10"/>
  <c r="F49" i="10"/>
  <c r="E49" i="10"/>
  <c r="D49" i="10"/>
  <c r="C49" i="10"/>
  <c r="G47" i="10"/>
  <c r="F47" i="10"/>
  <c r="E47" i="10"/>
  <c r="D47" i="10"/>
  <c r="C47" i="10"/>
  <c r="G46" i="10"/>
  <c r="F46" i="10"/>
  <c r="E46" i="10"/>
  <c r="D46" i="10"/>
  <c r="C46" i="10"/>
  <c r="G45" i="10"/>
  <c r="F45" i="10"/>
  <c r="E45" i="10"/>
  <c r="D45" i="10"/>
  <c r="C45" i="10"/>
  <c r="G42" i="10"/>
  <c r="F42" i="10"/>
  <c r="E42" i="10"/>
  <c r="D42" i="10"/>
  <c r="C42" i="10"/>
  <c r="G38" i="10"/>
  <c r="F38" i="10"/>
  <c r="E38" i="10"/>
  <c r="D38" i="10"/>
  <c r="C38" i="10"/>
  <c r="G36" i="10"/>
  <c r="F36" i="10"/>
  <c r="E36" i="10"/>
  <c r="D36" i="10"/>
  <c r="C36" i="10"/>
  <c r="G33" i="10"/>
  <c r="F33" i="10"/>
  <c r="E33" i="10"/>
  <c r="D33" i="10"/>
  <c r="C33" i="10"/>
  <c r="G32" i="10"/>
  <c r="F32" i="10"/>
  <c r="E32" i="10"/>
  <c r="D32" i="10"/>
  <c r="C32" i="10"/>
  <c r="G27" i="10"/>
  <c r="F27" i="10"/>
  <c r="E27" i="10"/>
  <c r="D27" i="10"/>
  <c r="C27" i="10"/>
  <c r="G26" i="10"/>
  <c r="F26" i="10"/>
  <c r="E26" i="10"/>
  <c r="D26" i="10"/>
  <c r="C26" i="10"/>
  <c r="G24" i="10"/>
  <c r="F24" i="10"/>
  <c r="E24" i="10"/>
  <c r="D24" i="10"/>
  <c r="C24" i="10"/>
  <c r="G23" i="10"/>
  <c r="F23" i="10"/>
  <c r="E23" i="10"/>
  <c r="D23" i="10"/>
  <c r="C23" i="10"/>
  <c r="G21" i="10"/>
  <c r="F21" i="10"/>
  <c r="E21" i="10"/>
  <c r="D21" i="10"/>
  <c r="C21" i="10"/>
  <c r="G19" i="10"/>
  <c r="F19" i="10"/>
  <c r="E19" i="10"/>
  <c r="D19" i="10"/>
  <c r="C19" i="10"/>
  <c r="G16" i="10"/>
  <c r="F16" i="10"/>
  <c r="E16" i="10"/>
  <c r="D16" i="10"/>
  <c r="C16" i="10"/>
  <c r="G15" i="10"/>
  <c r="F15" i="10"/>
  <c r="E15" i="10"/>
  <c r="D15" i="10"/>
  <c r="C15" i="10"/>
  <c r="G14" i="10"/>
  <c r="F14" i="10"/>
  <c r="E14" i="10"/>
  <c r="D14" i="10"/>
  <c r="C14" i="10"/>
  <c r="G13" i="10"/>
  <c r="F13" i="10"/>
  <c r="E13" i="10"/>
  <c r="D13" i="10"/>
  <c r="C13" i="10"/>
  <c r="G11" i="10"/>
  <c r="F11" i="10"/>
  <c r="E11" i="10"/>
  <c r="D11" i="10"/>
  <c r="C11" i="10"/>
  <c r="G10" i="10"/>
  <c r="F10" i="10"/>
  <c r="E10" i="10"/>
  <c r="D10" i="10"/>
  <c r="C10" i="10"/>
  <c r="G9" i="10"/>
  <c r="F9" i="10"/>
  <c r="E9" i="10"/>
  <c r="D9" i="10"/>
  <c r="C9" i="10"/>
  <c r="G8" i="10"/>
  <c r="F8" i="10"/>
  <c r="E8" i="10"/>
  <c r="D8" i="10"/>
  <c r="C8" i="10"/>
  <c r="G87" i="10"/>
  <c r="F87" i="10"/>
  <c r="E87" i="10"/>
  <c r="D87" i="10"/>
  <c r="C87" i="10"/>
  <c r="G70" i="10"/>
  <c r="F70" i="10"/>
  <c r="E70" i="10"/>
  <c r="D70" i="10"/>
  <c r="C70" i="10"/>
  <c r="G7" i="10"/>
  <c r="F7" i="10"/>
  <c r="E7" i="10"/>
  <c r="D7" i="10"/>
  <c r="C7" i="10"/>
  <c r="E119" i="5"/>
  <c r="C119" i="5" l="1"/>
  <c r="D119" i="5"/>
  <c r="F119" i="5"/>
  <c r="G119" i="5"/>
  <c r="I57" i="8"/>
  <c r="I60" i="8"/>
  <c r="I63" i="8"/>
  <c r="I66" i="8"/>
  <c r="I19" i="8"/>
  <c r="I22" i="8"/>
  <c r="I25" i="8"/>
  <c r="I28" i="8"/>
  <c r="I31" i="8"/>
  <c r="I34" i="8"/>
  <c r="I37" i="8"/>
  <c r="I40" i="8"/>
  <c r="I43" i="8"/>
  <c r="I10" i="8"/>
  <c r="I7" i="8"/>
  <c r="I13" i="8"/>
  <c r="I16" i="8"/>
  <c r="I54" i="8"/>
  <c r="G62" i="8"/>
  <c r="F62" i="8"/>
  <c r="E62" i="8"/>
  <c r="D62" i="8"/>
  <c r="C62" i="8"/>
  <c r="G61" i="8"/>
  <c r="F61" i="8"/>
  <c r="E61" i="8"/>
  <c r="D61" i="8"/>
  <c r="C61" i="8"/>
  <c r="G60" i="8"/>
  <c r="F60" i="8"/>
  <c r="E60" i="8"/>
  <c r="D60" i="8"/>
  <c r="C60" i="8"/>
  <c r="G59" i="8"/>
  <c r="F59" i="8"/>
  <c r="E59" i="8"/>
  <c r="D59" i="8"/>
  <c r="C59" i="8"/>
  <c r="G58" i="8"/>
  <c r="F58" i="8"/>
  <c r="E58" i="8"/>
  <c r="D58" i="8"/>
  <c r="C58" i="8"/>
  <c r="G57" i="8"/>
  <c r="F57" i="8"/>
  <c r="E57" i="8"/>
  <c r="D57" i="8"/>
  <c r="C57" i="8"/>
  <c r="G68" i="8"/>
  <c r="F68" i="8"/>
  <c r="E68" i="8"/>
  <c r="D68" i="8"/>
  <c r="C68" i="8"/>
  <c r="G67" i="8"/>
  <c r="F67" i="8"/>
  <c r="E67" i="8"/>
  <c r="D67" i="8"/>
  <c r="C67" i="8"/>
  <c r="G66" i="8"/>
  <c r="F66" i="8"/>
  <c r="E66" i="8"/>
  <c r="D66" i="8"/>
  <c r="C66" i="8"/>
  <c r="G52" i="8"/>
  <c r="F52" i="8"/>
  <c r="E52" i="8"/>
  <c r="D52" i="8"/>
  <c r="C52" i="8"/>
  <c r="G51" i="8"/>
  <c r="F51" i="8"/>
  <c r="E51" i="8"/>
  <c r="D51" i="8"/>
  <c r="C51" i="8"/>
  <c r="G53" i="8"/>
  <c r="F53" i="8"/>
  <c r="E53" i="8"/>
  <c r="D53" i="8"/>
  <c r="C53" i="8"/>
  <c r="G56" i="8"/>
  <c r="F56" i="8"/>
  <c r="E56" i="8"/>
  <c r="D56" i="8"/>
  <c r="C56" i="8"/>
  <c r="G55" i="8"/>
  <c r="F55" i="8"/>
  <c r="E55" i="8"/>
  <c r="D55" i="8"/>
  <c r="C55" i="8"/>
  <c r="G54" i="8"/>
  <c r="F54" i="8"/>
  <c r="E54" i="8"/>
  <c r="D54" i="8"/>
  <c r="C54" i="8"/>
  <c r="G65" i="8"/>
  <c r="F65" i="8"/>
  <c r="E65" i="8"/>
  <c r="D65" i="8"/>
  <c r="C65" i="8"/>
  <c r="G64" i="8"/>
  <c r="F64" i="8"/>
  <c r="E64" i="8"/>
  <c r="D64" i="8"/>
  <c r="C64" i="8"/>
  <c r="G63" i="8"/>
  <c r="F63" i="8"/>
  <c r="E63" i="8"/>
  <c r="D63" i="8"/>
  <c r="C63" i="8"/>
  <c r="G45" i="8"/>
  <c r="F45" i="8"/>
  <c r="E45" i="8"/>
  <c r="D45" i="8"/>
  <c r="C45" i="8"/>
  <c r="G44" i="8"/>
  <c r="F44" i="8"/>
  <c r="E44" i="8"/>
  <c r="D44" i="8"/>
  <c r="C44" i="8"/>
  <c r="G33" i="8"/>
  <c r="F33" i="8"/>
  <c r="E33" i="8"/>
  <c r="D33" i="8"/>
  <c r="C33" i="8"/>
  <c r="G39" i="8"/>
  <c r="F39" i="8"/>
  <c r="E39" i="8"/>
  <c r="D39" i="8"/>
  <c r="C39" i="8"/>
  <c r="G32" i="8"/>
  <c r="F32" i="8"/>
  <c r="E32" i="8"/>
  <c r="D32" i="8"/>
  <c r="C32" i="8"/>
  <c r="G42" i="8"/>
  <c r="F42" i="8"/>
  <c r="E42" i="8"/>
  <c r="D42" i="8"/>
  <c r="C42" i="8"/>
  <c r="G27" i="8"/>
  <c r="F27" i="8"/>
  <c r="E27" i="8"/>
  <c r="D27" i="8"/>
  <c r="C27" i="8"/>
  <c r="G36" i="8"/>
  <c r="F36" i="8"/>
  <c r="E36" i="8"/>
  <c r="D36" i="8"/>
  <c r="C36" i="8"/>
  <c r="G38" i="8"/>
  <c r="F38" i="8"/>
  <c r="E38" i="8"/>
  <c r="D38" i="8"/>
  <c r="C38" i="8"/>
  <c r="G41" i="8"/>
  <c r="F41" i="8"/>
  <c r="E41" i="8"/>
  <c r="D41" i="8"/>
  <c r="C41" i="8"/>
  <c r="G35" i="8"/>
  <c r="F35" i="8"/>
  <c r="E35" i="8"/>
  <c r="D35" i="8"/>
  <c r="C35" i="8"/>
  <c r="G30" i="8"/>
  <c r="F30" i="8"/>
  <c r="E30" i="8"/>
  <c r="D30" i="8"/>
  <c r="C30" i="8"/>
  <c r="G29" i="8"/>
  <c r="F29" i="8"/>
  <c r="E29" i="8"/>
  <c r="D29" i="8"/>
  <c r="C29" i="8"/>
  <c r="G40" i="8"/>
  <c r="F40" i="8"/>
  <c r="E40" i="8"/>
  <c r="D40" i="8"/>
  <c r="C40" i="8"/>
  <c r="G26" i="8"/>
  <c r="F26" i="8"/>
  <c r="E26" i="8"/>
  <c r="D26" i="8"/>
  <c r="C26" i="8"/>
  <c r="G43" i="8"/>
  <c r="F43" i="8"/>
  <c r="E43" i="8"/>
  <c r="D43" i="8"/>
  <c r="C43" i="8"/>
  <c r="G37" i="8"/>
  <c r="F37" i="8"/>
  <c r="E37" i="8"/>
  <c r="D37" i="8"/>
  <c r="C37" i="8"/>
  <c r="G24" i="8"/>
  <c r="F24" i="8"/>
  <c r="E24" i="8"/>
  <c r="D24" i="8"/>
  <c r="C24" i="8"/>
  <c r="G34" i="8"/>
  <c r="F34" i="8"/>
  <c r="E34" i="8"/>
  <c r="D34" i="8"/>
  <c r="C34" i="8"/>
  <c r="G23" i="8"/>
  <c r="F23" i="8"/>
  <c r="E23" i="8"/>
  <c r="D23" i="8"/>
  <c r="C23" i="8"/>
  <c r="G21" i="8"/>
  <c r="F21" i="8"/>
  <c r="E21" i="8"/>
  <c r="D21" i="8"/>
  <c r="C21" i="8"/>
  <c r="G15" i="8"/>
  <c r="F15" i="8"/>
  <c r="E15" i="8"/>
  <c r="D15" i="8"/>
  <c r="C15" i="8"/>
  <c r="G22" i="8"/>
  <c r="F22" i="8"/>
  <c r="E22" i="8"/>
  <c r="D22" i="8"/>
  <c r="C22" i="8"/>
  <c r="G20" i="8"/>
  <c r="F20" i="8"/>
  <c r="E20" i="8"/>
  <c r="D20" i="8"/>
  <c r="C20" i="8"/>
  <c r="G18" i="8"/>
  <c r="F18" i="8"/>
  <c r="E18" i="8"/>
  <c r="D18" i="8"/>
  <c r="C18" i="8"/>
  <c r="G19" i="8"/>
  <c r="F19" i="8"/>
  <c r="E19" i="8"/>
  <c r="D19" i="8"/>
  <c r="C19" i="8"/>
  <c r="G28" i="8"/>
  <c r="F28" i="8"/>
  <c r="E28" i="8"/>
  <c r="D28" i="8"/>
  <c r="C28" i="8"/>
  <c r="G17" i="8"/>
  <c r="F17" i="8"/>
  <c r="E17" i="8"/>
  <c r="D17" i="8"/>
  <c r="C17" i="8"/>
  <c r="G31" i="8"/>
  <c r="F31" i="8"/>
  <c r="E31" i="8"/>
  <c r="D31" i="8"/>
  <c r="C31" i="8"/>
  <c r="G12" i="8"/>
  <c r="F12" i="8"/>
  <c r="E12" i="8"/>
  <c r="D12" i="8"/>
  <c r="C12" i="8"/>
  <c r="G9" i="8"/>
  <c r="F9" i="8"/>
  <c r="E9" i="8"/>
  <c r="D9" i="8"/>
  <c r="C9" i="8"/>
  <c r="G14" i="8"/>
  <c r="F14" i="8"/>
  <c r="E14" i="8"/>
  <c r="D14" i="8"/>
  <c r="C14" i="8"/>
  <c r="G16" i="8"/>
  <c r="F16" i="8"/>
  <c r="E16" i="8"/>
  <c r="D16" i="8"/>
  <c r="C16" i="8"/>
  <c r="G11" i="8"/>
  <c r="F11" i="8"/>
  <c r="E11" i="8"/>
  <c r="D11" i="8"/>
  <c r="C11" i="8"/>
  <c r="G25" i="8"/>
  <c r="F25" i="8"/>
  <c r="E25" i="8"/>
  <c r="D25" i="8"/>
  <c r="C25" i="8"/>
  <c r="G8" i="8"/>
  <c r="F8" i="8"/>
  <c r="E8" i="8"/>
  <c r="D8" i="8"/>
  <c r="C8" i="8"/>
  <c r="G13" i="8"/>
  <c r="F13" i="8"/>
  <c r="E13" i="8"/>
  <c r="D13" i="8"/>
  <c r="C13" i="8"/>
  <c r="G7" i="8"/>
  <c r="F7" i="8"/>
  <c r="E7" i="8"/>
  <c r="D7" i="8"/>
  <c r="C7" i="8"/>
  <c r="G10" i="8"/>
  <c r="F10" i="8"/>
  <c r="E10" i="8"/>
  <c r="D10" i="8"/>
  <c r="C10" i="8"/>
  <c r="G121" i="5"/>
  <c r="F121" i="5"/>
  <c r="E121" i="5"/>
  <c r="D121" i="5"/>
  <c r="C121" i="5"/>
  <c r="G116" i="5"/>
  <c r="F116" i="5"/>
  <c r="E116" i="5"/>
  <c r="D116" i="5"/>
  <c r="C116" i="5"/>
  <c r="G99" i="5"/>
  <c r="F99" i="5"/>
  <c r="E99" i="5"/>
  <c r="D99" i="5"/>
  <c r="C99" i="5"/>
  <c r="G110" i="5"/>
  <c r="F110" i="5"/>
  <c r="E110" i="5"/>
  <c r="D110" i="5"/>
  <c r="C110" i="5"/>
  <c r="G115" i="5"/>
  <c r="F115" i="5"/>
  <c r="E115" i="5"/>
  <c r="D115" i="5"/>
  <c r="C115" i="5"/>
  <c r="G98" i="5"/>
  <c r="F98" i="5"/>
  <c r="E98" i="5"/>
  <c r="D98" i="5"/>
  <c r="C98" i="5"/>
  <c r="G114" i="5"/>
  <c r="F114" i="5"/>
  <c r="E114" i="5"/>
  <c r="D114" i="5"/>
  <c r="C114" i="5"/>
  <c r="G100" i="5"/>
  <c r="F100" i="5"/>
  <c r="E100" i="5"/>
  <c r="D100" i="5"/>
  <c r="C100" i="5"/>
  <c r="G118" i="5"/>
  <c r="F118" i="5"/>
  <c r="E118" i="5"/>
  <c r="D118" i="5"/>
  <c r="C118" i="5"/>
  <c r="G117" i="5"/>
  <c r="F117" i="5"/>
  <c r="E117" i="5"/>
  <c r="D117" i="5"/>
  <c r="C117" i="5"/>
  <c r="G109" i="5"/>
  <c r="F109" i="5"/>
  <c r="E109" i="5"/>
  <c r="D109" i="5"/>
  <c r="C109" i="5"/>
  <c r="G113" i="5"/>
  <c r="F113" i="5"/>
  <c r="E113" i="5"/>
  <c r="D113" i="5"/>
  <c r="C113" i="5"/>
  <c r="G108" i="5"/>
  <c r="F108" i="5"/>
  <c r="E108" i="5"/>
  <c r="D108" i="5"/>
  <c r="C108" i="5"/>
  <c r="G107" i="5"/>
  <c r="F107" i="5"/>
  <c r="E107" i="5"/>
  <c r="D107" i="5"/>
  <c r="C107" i="5"/>
  <c r="G106" i="5"/>
  <c r="F106" i="5"/>
  <c r="E106" i="5"/>
  <c r="D106" i="5"/>
  <c r="C106" i="5"/>
  <c r="G105" i="5"/>
  <c r="F105" i="5"/>
  <c r="E105" i="5"/>
  <c r="D105" i="5"/>
  <c r="C105" i="5"/>
  <c r="G120" i="5"/>
  <c r="F120" i="5"/>
  <c r="E120" i="5"/>
  <c r="D120" i="5"/>
  <c r="C120" i="5"/>
  <c r="G104" i="5"/>
  <c r="F104" i="5"/>
  <c r="E104" i="5"/>
  <c r="D104" i="5"/>
  <c r="C104" i="5"/>
  <c r="G103" i="5"/>
  <c r="F103" i="5"/>
  <c r="E103" i="5"/>
  <c r="D103" i="5"/>
  <c r="C103" i="5"/>
  <c r="G112" i="5"/>
  <c r="F112" i="5"/>
  <c r="E112" i="5"/>
  <c r="D112" i="5"/>
  <c r="C112" i="5"/>
  <c r="G97" i="5"/>
  <c r="F97" i="5"/>
  <c r="E97" i="5"/>
  <c r="D97" i="5"/>
  <c r="C97" i="5"/>
  <c r="G111" i="5"/>
  <c r="F111" i="5"/>
  <c r="E111" i="5"/>
  <c r="D111" i="5"/>
  <c r="C111" i="5"/>
  <c r="G102" i="5"/>
  <c r="F102" i="5"/>
  <c r="E102" i="5"/>
  <c r="D102" i="5"/>
  <c r="C102" i="5"/>
  <c r="G101" i="5"/>
  <c r="F101" i="5"/>
  <c r="E101" i="5"/>
  <c r="D101" i="5"/>
  <c r="C101" i="5"/>
  <c r="G28" i="7"/>
  <c r="F28" i="7"/>
  <c r="E28" i="7"/>
  <c r="D28" i="7"/>
  <c r="C28" i="7"/>
  <c r="G23" i="7"/>
  <c r="F23" i="7"/>
  <c r="E23" i="7"/>
  <c r="D23" i="7"/>
  <c r="C23" i="7"/>
  <c r="G22" i="7"/>
  <c r="F22" i="7"/>
  <c r="E22" i="7"/>
  <c r="D22" i="7"/>
  <c r="C22" i="7"/>
  <c r="G21" i="7"/>
  <c r="F21" i="7"/>
  <c r="E21" i="7"/>
  <c r="D21" i="7"/>
  <c r="C21" i="7"/>
  <c r="G20" i="7"/>
  <c r="F20" i="7"/>
  <c r="E20" i="7"/>
  <c r="D20" i="7"/>
  <c r="C20" i="7"/>
  <c r="G19" i="7"/>
  <c r="F19" i="7"/>
  <c r="E19" i="7"/>
  <c r="D19" i="7"/>
  <c r="C19" i="7"/>
  <c r="G18" i="7"/>
  <c r="F18" i="7"/>
  <c r="E18" i="7"/>
  <c r="D18" i="7"/>
  <c r="C18" i="7"/>
  <c r="G17" i="7"/>
  <c r="F17" i="7"/>
  <c r="E17" i="7"/>
  <c r="D17" i="7"/>
  <c r="C17" i="7"/>
  <c r="G16" i="7"/>
  <c r="F16" i="7"/>
  <c r="E16" i="7"/>
  <c r="D16" i="7"/>
  <c r="C16" i="7"/>
  <c r="G15" i="7"/>
  <c r="F15" i="7"/>
  <c r="E15" i="7"/>
  <c r="D15" i="7"/>
  <c r="C15" i="7"/>
  <c r="G14" i="7"/>
  <c r="F14" i="7"/>
  <c r="E14" i="7"/>
  <c r="D14" i="7"/>
  <c r="C14" i="7"/>
  <c r="G13" i="7"/>
  <c r="F13" i="7"/>
  <c r="E13" i="7"/>
  <c r="D13" i="7"/>
  <c r="C13" i="7"/>
  <c r="G12" i="7"/>
  <c r="F12" i="7"/>
  <c r="E12" i="7"/>
  <c r="D12" i="7"/>
  <c r="C12" i="7"/>
  <c r="G10" i="7"/>
  <c r="F10" i="7"/>
  <c r="E10" i="7"/>
  <c r="D10" i="7"/>
  <c r="C10" i="7"/>
  <c r="G11" i="7"/>
  <c r="F11" i="7"/>
  <c r="E11" i="7"/>
  <c r="D11" i="7"/>
  <c r="C11" i="7"/>
  <c r="G9" i="7"/>
  <c r="F9" i="7"/>
  <c r="E9" i="7"/>
  <c r="D9" i="7"/>
  <c r="C9" i="7"/>
  <c r="G8" i="7"/>
  <c r="F8" i="7"/>
  <c r="E8" i="7"/>
  <c r="D8" i="7"/>
  <c r="C8" i="7"/>
  <c r="G7" i="7"/>
  <c r="F7" i="7"/>
  <c r="E7" i="7"/>
  <c r="D7" i="7"/>
  <c r="C7" i="7"/>
  <c r="C35" i="5"/>
  <c r="D35" i="5"/>
  <c r="E35" i="5"/>
  <c r="F35" i="5"/>
  <c r="G35" i="5"/>
  <c r="C36" i="5"/>
  <c r="D36" i="5"/>
  <c r="E36" i="5"/>
  <c r="F36" i="5"/>
  <c r="G36" i="5"/>
  <c r="C77" i="5"/>
  <c r="D77" i="5"/>
  <c r="E77" i="5"/>
  <c r="F77" i="5"/>
  <c r="G77" i="5"/>
  <c r="C69" i="5"/>
  <c r="D69" i="5"/>
  <c r="E69" i="5"/>
  <c r="F69" i="5"/>
  <c r="G69" i="5"/>
  <c r="C8" i="5"/>
  <c r="D8" i="5"/>
  <c r="E8" i="5"/>
  <c r="F8" i="5"/>
  <c r="G8" i="5"/>
  <c r="C78" i="5"/>
  <c r="D78" i="5"/>
  <c r="E78" i="5"/>
  <c r="F78" i="5"/>
  <c r="G78" i="5"/>
  <c r="C59" i="5"/>
  <c r="D59" i="5"/>
  <c r="E59" i="5"/>
  <c r="F59" i="5"/>
  <c r="G59" i="5"/>
  <c r="C81" i="5"/>
  <c r="D81" i="5"/>
  <c r="E81" i="5"/>
  <c r="F81" i="5"/>
  <c r="G81" i="5"/>
  <c r="C82" i="5"/>
  <c r="D82" i="5"/>
  <c r="E82" i="5"/>
  <c r="F82" i="5"/>
  <c r="G82" i="5"/>
  <c r="C60" i="5"/>
  <c r="D60" i="5"/>
  <c r="E60" i="5"/>
  <c r="F60" i="5"/>
  <c r="G60" i="5"/>
  <c r="C61" i="5"/>
  <c r="D61" i="5"/>
  <c r="E61" i="5"/>
  <c r="F61" i="5"/>
  <c r="G61" i="5"/>
  <c r="C37" i="5"/>
  <c r="D37" i="5"/>
  <c r="E37" i="5"/>
  <c r="F37" i="5"/>
  <c r="G37" i="5"/>
  <c r="C85" i="5"/>
  <c r="D85" i="5"/>
  <c r="E85" i="5"/>
  <c r="F85" i="5"/>
  <c r="G85" i="5"/>
  <c r="C70" i="5"/>
  <c r="D70" i="5"/>
  <c r="E70" i="5"/>
  <c r="F70" i="5"/>
  <c r="G70" i="5"/>
  <c r="C86" i="5"/>
  <c r="D86" i="5"/>
  <c r="E86" i="5"/>
  <c r="F86" i="5"/>
  <c r="G86" i="5"/>
  <c r="C71" i="5"/>
  <c r="D71" i="5"/>
  <c r="E71" i="5"/>
  <c r="F71" i="5"/>
  <c r="G71" i="5"/>
  <c r="C87" i="5"/>
  <c r="D87" i="5"/>
  <c r="E87" i="5"/>
  <c r="F87" i="5"/>
  <c r="G87" i="5"/>
  <c r="C88" i="5"/>
  <c r="D88" i="5"/>
  <c r="E88" i="5"/>
  <c r="F88" i="5"/>
  <c r="G88" i="5"/>
  <c r="C38" i="5"/>
  <c r="D38" i="5"/>
  <c r="E38" i="5"/>
  <c r="F38" i="5"/>
  <c r="G38" i="5"/>
  <c r="C62" i="5"/>
  <c r="D62" i="5"/>
  <c r="E62" i="5"/>
  <c r="F62" i="5"/>
  <c r="G62" i="5"/>
  <c r="C89" i="5"/>
  <c r="D89" i="5"/>
  <c r="E89" i="5"/>
  <c r="F89" i="5"/>
  <c r="G89" i="5"/>
  <c r="C55" i="5"/>
  <c r="D55" i="5"/>
  <c r="E55" i="5"/>
  <c r="F55" i="5"/>
  <c r="G55" i="5"/>
  <c r="C80" i="5"/>
  <c r="D80" i="5"/>
  <c r="E80" i="5"/>
  <c r="F80" i="5"/>
  <c r="G80" i="5"/>
  <c r="C75" i="5"/>
  <c r="D75" i="5"/>
  <c r="E75" i="5"/>
  <c r="F75" i="5"/>
  <c r="G75" i="5"/>
  <c r="C56" i="5"/>
  <c r="D56" i="5"/>
  <c r="E56" i="5"/>
  <c r="F56" i="5"/>
  <c r="G56" i="5"/>
  <c r="C57" i="5"/>
  <c r="D57" i="5"/>
  <c r="E57" i="5"/>
  <c r="F57" i="5"/>
  <c r="G57" i="5"/>
  <c r="C34" i="5"/>
  <c r="D34" i="5"/>
  <c r="E34" i="5"/>
  <c r="F34" i="5"/>
  <c r="G34" i="5"/>
  <c r="C58" i="5"/>
  <c r="D58" i="5"/>
  <c r="E58" i="5"/>
  <c r="F58" i="5"/>
  <c r="G58" i="5"/>
  <c r="C76" i="5"/>
  <c r="D76" i="5"/>
  <c r="E76" i="5"/>
  <c r="F76" i="5"/>
  <c r="G76" i="5"/>
  <c r="G79" i="5"/>
  <c r="F79" i="5"/>
  <c r="E79" i="5"/>
  <c r="D79" i="5"/>
  <c r="C79" i="5"/>
  <c r="G39" i="5"/>
  <c r="F39" i="5"/>
  <c r="E39" i="5"/>
  <c r="D39" i="5"/>
  <c r="C39" i="5"/>
  <c r="G9" i="5"/>
  <c r="F9" i="5"/>
  <c r="E9" i="5"/>
  <c r="D9" i="5"/>
  <c r="C9" i="5"/>
  <c r="G54" i="5"/>
  <c r="F54" i="5"/>
  <c r="E54" i="5"/>
  <c r="D54" i="5"/>
  <c r="C54" i="5"/>
  <c r="G74" i="5"/>
  <c r="F74" i="5"/>
  <c r="E74" i="5"/>
  <c r="D74" i="5"/>
  <c r="C74" i="5"/>
  <c r="G90" i="5"/>
  <c r="G33" i="5"/>
  <c r="F33" i="5"/>
  <c r="E33" i="5"/>
  <c r="D33" i="5"/>
  <c r="C33" i="5"/>
  <c r="G53" i="5"/>
  <c r="F53" i="5"/>
  <c r="E53" i="5"/>
  <c r="D53" i="5"/>
  <c r="C53" i="5"/>
  <c r="G68" i="5"/>
  <c r="F68" i="5"/>
  <c r="E68" i="5"/>
  <c r="D68" i="5"/>
  <c r="C68" i="5"/>
  <c r="G73" i="5"/>
  <c r="F73" i="5"/>
  <c r="E73" i="5"/>
  <c r="D73" i="5"/>
  <c r="C73" i="5"/>
  <c r="G84" i="5"/>
  <c r="F84" i="5"/>
  <c r="E84" i="5"/>
  <c r="D84" i="5"/>
  <c r="C84" i="5"/>
  <c r="G67" i="5"/>
  <c r="F67" i="5"/>
  <c r="E67" i="5"/>
  <c r="D67" i="5"/>
  <c r="C67" i="5"/>
  <c r="G32" i="5"/>
  <c r="F32" i="5"/>
  <c r="E32" i="5"/>
  <c r="D32" i="5"/>
  <c r="C32" i="5"/>
  <c r="G52" i="5"/>
  <c r="F52" i="5"/>
  <c r="E52" i="5"/>
  <c r="D52" i="5"/>
  <c r="C52" i="5"/>
  <c r="G31" i="5"/>
  <c r="F31" i="5"/>
  <c r="E31" i="5"/>
  <c r="D31" i="5"/>
  <c r="C31" i="5"/>
  <c r="G30" i="5"/>
  <c r="F30" i="5"/>
  <c r="E30" i="5"/>
  <c r="D30" i="5"/>
  <c r="C30" i="5"/>
  <c r="G29" i="5"/>
  <c r="F29" i="5"/>
  <c r="E29" i="5"/>
  <c r="D29" i="5"/>
  <c r="C29" i="5"/>
  <c r="G83" i="5"/>
  <c r="F83" i="5"/>
  <c r="E83" i="5"/>
  <c r="D83" i="5"/>
  <c r="C83" i="5"/>
  <c r="G51" i="5"/>
  <c r="F51" i="5"/>
  <c r="E51" i="5"/>
  <c r="D51" i="5"/>
  <c r="C51" i="5"/>
  <c r="G28" i="5"/>
  <c r="F28" i="5"/>
  <c r="E28" i="5"/>
  <c r="D28" i="5"/>
  <c r="C28" i="5"/>
  <c r="G66" i="5"/>
  <c r="F66" i="5"/>
  <c r="E66" i="5"/>
  <c r="D66" i="5"/>
  <c r="C66" i="5"/>
  <c r="G50" i="5"/>
  <c r="F50" i="5"/>
  <c r="E50" i="5"/>
  <c r="D50" i="5"/>
  <c r="C50" i="5"/>
  <c r="G49" i="5"/>
  <c r="F49" i="5"/>
  <c r="E49" i="5"/>
  <c r="D49" i="5"/>
  <c r="C49" i="5"/>
  <c r="G27" i="5"/>
  <c r="F27" i="5"/>
  <c r="E27" i="5"/>
  <c r="D27" i="5"/>
  <c r="C27" i="5"/>
  <c r="G48" i="5"/>
  <c r="F48" i="5"/>
  <c r="E48" i="5"/>
  <c r="D48" i="5"/>
  <c r="C48" i="5"/>
  <c r="G26" i="5"/>
  <c r="F26" i="5"/>
  <c r="E26" i="5"/>
  <c r="D26" i="5"/>
  <c r="C26" i="5"/>
  <c r="G47" i="5"/>
  <c r="F47" i="5"/>
  <c r="E47" i="5"/>
  <c r="D47" i="5"/>
  <c r="C47" i="5"/>
  <c r="G46" i="5"/>
  <c r="F46" i="5"/>
  <c r="E46" i="5"/>
  <c r="D46" i="5"/>
  <c r="C46" i="5"/>
  <c r="G25" i="5"/>
  <c r="F25" i="5"/>
  <c r="E25" i="5"/>
  <c r="D25" i="5"/>
  <c r="C25" i="5"/>
  <c r="G24" i="5"/>
  <c r="F24" i="5"/>
  <c r="E24" i="5"/>
  <c r="D24" i="5"/>
  <c r="C24" i="5"/>
  <c r="G72" i="5"/>
  <c r="F72" i="5"/>
  <c r="E72" i="5"/>
  <c r="D72" i="5"/>
  <c r="C72" i="5"/>
  <c r="G45" i="5"/>
  <c r="F45" i="5"/>
  <c r="E45" i="5"/>
  <c r="D45" i="5"/>
  <c r="C45" i="5"/>
  <c r="G65" i="5"/>
  <c r="F65" i="5"/>
  <c r="E65" i="5"/>
  <c r="D65" i="5"/>
  <c r="C65" i="5"/>
  <c r="G64" i="5"/>
  <c r="F64" i="5"/>
  <c r="E64" i="5"/>
  <c r="D64" i="5"/>
  <c r="C64" i="5"/>
  <c r="G23" i="5"/>
  <c r="F23" i="5"/>
  <c r="E23" i="5"/>
  <c r="D23" i="5"/>
  <c r="C23" i="5"/>
  <c r="G22" i="5"/>
  <c r="F22" i="5"/>
  <c r="E22" i="5"/>
  <c r="D22" i="5"/>
  <c r="C22" i="5"/>
  <c r="G44" i="5"/>
  <c r="F44" i="5"/>
  <c r="E44" i="5"/>
  <c r="D44" i="5"/>
  <c r="C44" i="5"/>
  <c r="G21" i="5"/>
  <c r="F21" i="5"/>
  <c r="E21" i="5"/>
  <c r="D21" i="5"/>
  <c r="C21" i="5"/>
  <c r="G20" i="5"/>
  <c r="F20" i="5"/>
  <c r="E20" i="5"/>
  <c r="D20" i="5"/>
  <c r="C20" i="5"/>
  <c r="G43" i="5"/>
  <c r="F43" i="5"/>
  <c r="E43" i="5"/>
  <c r="D43" i="5"/>
  <c r="C43" i="5"/>
  <c r="G19" i="5"/>
  <c r="F19" i="5"/>
  <c r="E19" i="5"/>
  <c r="D19" i="5"/>
  <c r="C19" i="5"/>
  <c r="G42" i="5"/>
  <c r="F42" i="5"/>
  <c r="E42" i="5"/>
  <c r="D42" i="5"/>
  <c r="C42" i="5"/>
  <c r="G18" i="5"/>
  <c r="F18" i="5"/>
  <c r="E18" i="5"/>
  <c r="D18" i="5"/>
  <c r="C18" i="5"/>
  <c r="G41" i="5"/>
  <c r="F41" i="5"/>
  <c r="E41" i="5"/>
  <c r="D41" i="5"/>
  <c r="C41" i="5"/>
  <c r="G63" i="5"/>
  <c r="F63" i="5"/>
  <c r="E63" i="5"/>
  <c r="D63" i="5"/>
  <c r="C63" i="5"/>
  <c r="G17" i="5"/>
  <c r="F17" i="5"/>
  <c r="E17" i="5"/>
  <c r="D17" i="5"/>
  <c r="C17" i="5"/>
  <c r="G16" i="5"/>
  <c r="F16" i="5"/>
  <c r="E16" i="5"/>
  <c r="D16" i="5"/>
  <c r="C16" i="5"/>
  <c r="G15" i="5"/>
  <c r="F15" i="5"/>
  <c r="E15" i="5"/>
  <c r="D15" i="5"/>
  <c r="C15" i="5"/>
  <c r="G14" i="5"/>
  <c r="F14" i="5"/>
  <c r="E14" i="5"/>
  <c r="D14" i="5"/>
  <c r="C14" i="5"/>
  <c r="G40" i="5"/>
  <c r="F40" i="5"/>
  <c r="E40" i="5"/>
  <c r="D40" i="5"/>
  <c r="C40" i="5"/>
  <c r="G13" i="5"/>
  <c r="F13" i="5"/>
  <c r="E13" i="5"/>
  <c r="D13" i="5"/>
  <c r="C13" i="5"/>
  <c r="G12" i="5"/>
  <c r="F12" i="5"/>
  <c r="E12" i="5"/>
  <c r="D12" i="5"/>
  <c r="C12" i="5"/>
  <c r="G11" i="5"/>
  <c r="F11" i="5"/>
  <c r="E11" i="5"/>
  <c r="D11" i="5"/>
  <c r="C11" i="5"/>
  <c r="G10" i="5"/>
  <c r="F10" i="5"/>
  <c r="E10" i="5"/>
  <c r="D10" i="5"/>
  <c r="C10" i="5"/>
  <c r="G7" i="5"/>
  <c r="F7" i="5"/>
  <c r="E7" i="5"/>
  <c r="D7" i="5"/>
  <c r="C7" i="5"/>
  <c r="G88" i="2"/>
  <c r="F88" i="2"/>
  <c r="E88" i="2"/>
  <c r="D88" i="2"/>
  <c r="C88" i="2"/>
  <c r="G87" i="2"/>
  <c r="F87" i="2"/>
  <c r="E87" i="2"/>
  <c r="D87" i="2"/>
  <c r="C87" i="2"/>
  <c r="G86" i="2"/>
  <c r="F86" i="2"/>
  <c r="E86" i="2"/>
  <c r="D86" i="2"/>
  <c r="C86" i="2"/>
  <c r="G81" i="2"/>
  <c r="F81" i="2"/>
  <c r="E81" i="2"/>
  <c r="D81" i="2"/>
  <c r="C81" i="2"/>
  <c r="G76" i="2"/>
  <c r="F76" i="2"/>
  <c r="E76" i="2"/>
  <c r="D76" i="2"/>
  <c r="C76" i="2"/>
  <c r="G75" i="2"/>
  <c r="F75" i="2"/>
  <c r="E75" i="2"/>
  <c r="D75" i="2"/>
  <c r="C75" i="2"/>
  <c r="G74" i="2"/>
  <c r="F74" i="2"/>
  <c r="E74" i="2"/>
  <c r="D74" i="2"/>
  <c r="C74" i="2"/>
  <c r="G73" i="2"/>
  <c r="F73" i="2"/>
  <c r="E73" i="2"/>
  <c r="D73" i="2"/>
  <c r="C73" i="2"/>
  <c r="G72" i="2"/>
  <c r="F72" i="2"/>
  <c r="E72" i="2"/>
  <c r="D72" i="2"/>
  <c r="C72" i="2"/>
  <c r="G71" i="2"/>
  <c r="F71" i="2"/>
  <c r="E71" i="2"/>
  <c r="D71" i="2"/>
  <c r="C71" i="2"/>
  <c r="G70" i="2"/>
  <c r="F70" i="2"/>
  <c r="E70" i="2"/>
  <c r="D70" i="2"/>
  <c r="C70" i="2"/>
  <c r="G69" i="2"/>
  <c r="F69" i="2"/>
  <c r="E69" i="2"/>
  <c r="D69" i="2"/>
  <c r="C69" i="2"/>
  <c r="G68" i="2"/>
  <c r="F68" i="2"/>
  <c r="E68" i="2"/>
  <c r="D68" i="2"/>
  <c r="C68" i="2"/>
  <c r="G63" i="2"/>
  <c r="F63" i="2"/>
  <c r="E63" i="2"/>
  <c r="D63" i="2"/>
  <c r="C63" i="2"/>
  <c r="G62" i="2"/>
  <c r="F62" i="2"/>
  <c r="E62" i="2"/>
  <c r="D62" i="2"/>
  <c r="C62" i="2"/>
  <c r="G61" i="2"/>
  <c r="F61" i="2"/>
  <c r="E61" i="2"/>
  <c r="D61" i="2"/>
  <c r="C61" i="2"/>
  <c r="G60" i="2"/>
  <c r="F60" i="2"/>
  <c r="E60" i="2"/>
  <c r="D60" i="2"/>
  <c r="C60" i="2"/>
  <c r="G59" i="2"/>
  <c r="F59" i="2"/>
  <c r="E59" i="2"/>
  <c r="D59" i="2"/>
  <c r="C59" i="2"/>
  <c r="G54" i="2"/>
  <c r="F54" i="2"/>
  <c r="E54" i="2"/>
  <c r="D54" i="2"/>
  <c r="C54" i="2"/>
  <c r="G53" i="2"/>
  <c r="F53" i="2"/>
  <c r="E53" i="2"/>
  <c r="D53" i="2"/>
  <c r="C53" i="2"/>
  <c r="G52" i="2"/>
  <c r="F52" i="2"/>
  <c r="E52" i="2"/>
  <c r="D52" i="2"/>
  <c r="C52" i="2"/>
  <c r="G51" i="2"/>
  <c r="F51" i="2"/>
  <c r="E51" i="2"/>
  <c r="D51" i="2"/>
  <c r="C51" i="2"/>
  <c r="G50" i="2"/>
  <c r="F50" i="2"/>
  <c r="E50" i="2"/>
  <c r="D50" i="2"/>
  <c r="C50" i="2"/>
  <c r="G49" i="2"/>
  <c r="F49" i="2"/>
  <c r="E49" i="2"/>
  <c r="D49" i="2"/>
  <c r="C49" i="2"/>
  <c r="G48" i="2"/>
  <c r="F48" i="2"/>
  <c r="E48" i="2"/>
  <c r="D48" i="2"/>
  <c r="C48" i="2"/>
  <c r="G42" i="2"/>
  <c r="F42" i="2"/>
  <c r="E42" i="2"/>
  <c r="D42" i="2"/>
  <c r="C42" i="2"/>
  <c r="G41" i="2"/>
  <c r="F41" i="2"/>
  <c r="E41" i="2"/>
  <c r="D41" i="2"/>
  <c r="C41" i="2"/>
  <c r="G40" i="2"/>
  <c r="F40" i="2"/>
  <c r="E40" i="2"/>
  <c r="D40" i="2"/>
  <c r="C40" i="2"/>
  <c r="G39" i="2"/>
  <c r="F39" i="2"/>
  <c r="E39" i="2"/>
  <c r="D39" i="2"/>
  <c r="C39" i="2"/>
  <c r="G38" i="2"/>
  <c r="F38" i="2"/>
  <c r="E38" i="2"/>
  <c r="D38" i="2"/>
  <c r="C38" i="2"/>
  <c r="G37" i="2"/>
  <c r="F37" i="2"/>
  <c r="E37" i="2"/>
  <c r="D37" i="2"/>
  <c r="C37" i="2"/>
  <c r="G36" i="2"/>
  <c r="F36" i="2"/>
  <c r="E36" i="2"/>
  <c r="D36" i="2"/>
  <c r="C36" i="2"/>
  <c r="G35" i="2"/>
  <c r="F35" i="2"/>
  <c r="E35" i="2"/>
  <c r="D35" i="2"/>
  <c r="C35" i="2"/>
  <c r="G34" i="2"/>
  <c r="F34" i="2"/>
  <c r="E34" i="2"/>
  <c r="D34" i="2"/>
  <c r="C34" i="2"/>
  <c r="G33" i="2"/>
  <c r="F33" i="2"/>
  <c r="E33" i="2"/>
  <c r="D33" i="2"/>
  <c r="C33" i="2"/>
  <c r="G32" i="2"/>
  <c r="F32" i="2"/>
  <c r="E32" i="2"/>
  <c r="D32" i="2"/>
  <c r="C32" i="2"/>
  <c r="G31" i="2"/>
  <c r="F31" i="2"/>
  <c r="E31" i="2"/>
  <c r="D31" i="2"/>
  <c r="C31" i="2"/>
  <c r="G25" i="2"/>
  <c r="F25" i="2"/>
  <c r="E25" i="2"/>
  <c r="D25" i="2"/>
  <c r="C25" i="2"/>
  <c r="G24" i="2"/>
  <c r="F24" i="2"/>
  <c r="E24" i="2"/>
  <c r="D24" i="2"/>
  <c r="C24" i="2"/>
  <c r="G23" i="2"/>
  <c r="F23" i="2"/>
  <c r="E23" i="2"/>
  <c r="D23" i="2"/>
  <c r="C23" i="2"/>
  <c r="G22" i="2"/>
  <c r="F22" i="2"/>
  <c r="E22" i="2"/>
  <c r="D22" i="2"/>
  <c r="C22" i="2"/>
  <c r="G21" i="2"/>
  <c r="F21" i="2"/>
  <c r="E21" i="2"/>
  <c r="D21" i="2"/>
  <c r="C21" i="2"/>
  <c r="G20" i="2"/>
  <c r="F20" i="2"/>
  <c r="E20" i="2"/>
  <c r="D20" i="2"/>
  <c r="C20" i="2"/>
  <c r="G15" i="2"/>
  <c r="F15" i="2"/>
  <c r="E15" i="2"/>
  <c r="D15" i="2"/>
  <c r="C15" i="2"/>
  <c r="A15" i="2"/>
  <c r="G14" i="2"/>
  <c r="F14" i="2"/>
  <c r="E14" i="2"/>
  <c r="D14" i="2"/>
  <c r="C14" i="2"/>
  <c r="A14" i="2"/>
  <c r="G13" i="2"/>
  <c r="F13" i="2"/>
  <c r="E13" i="2"/>
  <c r="D13" i="2"/>
  <c r="C13" i="2"/>
  <c r="A13" i="2"/>
  <c r="G12" i="2"/>
  <c r="F12" i="2"/>
  <c r="E12" i="2"/>
  <c r="D12" i="2"/>
  <c r="C12" i="2"/>
  <c r="A12" i="2"/>
  <c r="G11" i="2"/>
  <c r="F11" i="2"/>
  <c r="E11" i="2"/>
  <c r="D11" i="2"/>
  <c r="C11" i="2"/>
  <c r="A11" i="2"/>
  <c r="G10" i="2"/>
  <c r="F10" i="2"/>
  <c r="E10" i="2"/>
  <c r="D10" i="2"/>
  <c r="C10" i="2"/>
  <c r="A10" i="2"/>
  <c r="G9" i="2"/>
  <c r="F9" i="2"/>
  <c r="E9" i="2"/>
  <c r="D9" i="2"/>
  <c r="C9" i="2"/>
  <c r="G8" i="2"/>
  <c r="F8" i="2"/>
  <c r="E8" i="2"/>
  <c r="D8" i="2"/>
  <c r="C8" i="2"/>
  <c r="G7" i="2"/>
  <c r="F7" i="2"/>
  <c r="E7" i="2"/>
  <c r="D7" i="2"/>
  <c r="C7" i="2"/>
  <c r="K47" i="1"/>
  <c r="C8" i="3" l="1"/>
  <c r="C9" i="3"/>
  <c r="C10" i="3"/>
  <c r="C7" i="3"/>
</calcChain>
</file>

<file path=xl/sharedStrings.xml><?xml version="1.0" encoding="utf-8"?>
<sst xmlns="http://schemas.openxmlformats.org/spreadsheetml/2006/main" count="968" uniqueCount="277">
  <si>
    <t>Dorsal</t>
  </si>
  <si>
    <t>Licença</t>
  </si>
  <si>
    <t>Escalão</t>
  </si>
  <si>
    <t>Nome</t>
  </si>
  <si>
    <t>Data Nasc.</t>
  </si>
  <si>
    <t>Género</t>
  </si>
  <si>
    <t>Atestado médico</t>
  </si>
  <si>
    <t>Clube</t>
  </si>
  <si>
    <t>BEN</t>
  </si>
  <si>
    <t>Rita Ferraz</t>
  </si>
  <si>
    <t>F</t>
  </si>
  <si>
    <t>Centro Ciclismo de Portimão</t>
  </si>
  <si>
    <t>Benjamins</t>
  </si>
  <si>
    <t>Aires Ferreira Baptista</t>
  </si>
  <si>
    <t>M</t>
  </si>
  <si>
    <t>Centro Ciclismo de Portimão/ Não Federado</t>
  </si>
  <si>
    <t>7, 8 e 9 anos (Nascidos entre 2009 e 2011)</t>
  </si>
  <si>
    <t>INF</t>
  </si>
  <si>
    <t>Simão Silva Guerreiro</t>
  </si>
  <si>
    <t>Luna Dagon</t>
  </si>
  <si>
    <t>Clube Vela de Tavira/ Não Federado</t>
  </si>
  <si>
    <t>Infantis</t>
  </si>
  <si>
    <t>Carolina Biletska</t>
  </si>
  <si>
    <t>Futebol Clube de Ferreiras</t>
  </si>
  <si>
    <t>10 e 11 anos (Nascidos em 2007 e 2008)</t>
  </si>
  <si>
    <t>Diana Santos</t>
  </si>
  <si>
    <t>Joana Silva</t>
  </si>
  <si>
    <t>Iniciados</t>
  </si>
  <si>
    <t>Raquel Augusto</t>
  </si>
  <si>
    <t>Alexandre Arvela</t>
  </si>
  <si>
    <t>12 e 13 anos (Nascidos em 2005 e 2006)</t>
  </si>
  <si>
    <t>Andriy Fedorov</t>
  </si>
  <si>
    <t>Vitaliy Martsynshyn</t>
  </si>
  <si>
    <t>Juvenis</t>
  </si>
  <si>
    <t>JUV</t>
  </si>
  <si>
    <t>Catarina Silva</t>
  </si>
  <si>
    <t>14 e 15 anos (Nascidos em 2003 e 2004)</t>
  </si>
  <si>
    <t>Dana Cantiru</t>
  </si>
  <si>
    <t>Pedro Encarnação</t>
  </si>
  <si>
    <t>Cadetes</t>
  </si>
  <si>
    <t>INI</t>
  </si>
  <si>
    <t>Beatriz Vaz</t>
  </si>
  <si>
    <t>Futebol Clube de Ferreiras/Não Federado</t>
  </si>
  <si>
    <t>16 e 17 anos (Nascidos em 2001 e 2002)</t>
  </si>
  <si>
    <t>Leonardo Sanches Silva</t>
  </si>
  <si>
    <t>Samar Guedes</t>
  </si>
  <si>
    <t>Juniores</t>
  </si>
  <si>
    <t>Melissa Vilarinho</t>
  </si>
  <si>
    <t>18 e 19 anos (Nascidos em 1999 e 2000)</t>
  </si>
  <si>
    <t>Patricia Oliveira</t>
  </si>
  <si>
    <t>André Rafael Santos</t>
  </si>
  <si>
    <t>Futebol Clube Ferreiras/Não Federado</t>
  </si>
  <si>
    <t>Seniores - 20 a 39 anos (Nascidos entre 1979 e 1998)</t>
  </si>
  <si>
    <t>Ana Laura Gomes</t>
  </si>
  <si>
    <t>Lusitano F.C. Frusoal</t>
  </si>
  <si>
    <t>Veteranos I - 40 a 44 anos (nascidos em 1974 e 1978)</t>
  </si>
  <si>
    <t>David Simonet</t>
  </si>
  <si>
    <t>Veteranos II - 45-49 (nascidos em 1969 e 1973)</t>
  </si>
  <si>
    <t>João Águeda Mestre</t>
  </si>
  <si>
    <t>Veteranos III - 50 a 54 anos (nascidos em 1964 e 1968)</t>
  </si>
  <si>
    <t>Simão Viegas</t>
  </si>
  <si>
    <t>Veteranos IV - 55 a 59 anos (nascidos em 1959 e 1963)</t>
  </si>
  <si>
    <t>Vitória de Freitas</t>
  </si>
  <si>
    <t>Veteranos V - 60 e mais anos (nascidos em 1958 e antes)</t>
  </si>
  <si>
    <t>Maria Eduarda Ribeiro</t>
  </si>
  <si>
    <t>Francisco Veia</t>
  </si>
  <si>
    <t>Gabriel Miravent</t>
  </si>
  <si>
    <t>Gil Matias Cunha</t>
  </si>
  <si>
    <t>Henrique Vairinhos</t>
  </si>
  <si>
    <t>João Nuno Martins</t>
  </si>
  <si>
    <t>Martim Vairinhos</t>
  </si>
  <si>
    <t>Martim Viegas</t>
  </si>
  <si>
    <t>Filipa Bento Costa</t>
  </si>
  <si>
    <t>Filipa Munhóz Joaquim</t>
  </si>
  <si>
    <t>Maria Margarida Romão</t>
  </si>
  <si>
    <t>Natacha Santos</t>
  </si>
  <si>
    <t>Susana Augusto</t>
  </si>
  <si>
    <t>Ana Carolina Saboia</t>
  </si>
  <si>
    <t>André Cavaco</t>
  </si>
  <si>
    <t>João Gil Calvinho</t>
  </si>
  <si>
    <t>Adriana Oliveira Pina</t>
  </si>
  <si>
    <t>Não Federado</t>
  </si>
  <si>
    <t>Francisco Miguel Sousa</t>
  </si>
  <si>
    <t>,</t>
  </si>
  <si>
    <t>Duarte Quintanilha Pina</t>
  </si>
  <si>
    <t>Lucas Chagas Brito</t>
  </si>
  <si>
    <t>Mateus da Silva Cardona</t>
  </si>
  <si>
    <t>Rodrigo Amorim</t>
  </si>
  <si>
    <t>O2 Triatlo-S'Look</t>
  </si>
  <si>
    <t>Beatriz Ramos</t>
  </si>
  <si>
    <t>Manuela Santos</t>
  </si>
  <si>
    <t>Gabriel Silva</t>
  </si>
  <si>
    <t>Miguel Guerreiro</t>
  </si>
  <si>
    <t>Tiago Amorim</t>
  </si>
  <si>
    <t>Viviana Nicolau</t>
  </si>
  <si>
    <t>Vasco Nicolau</t>
  </si>
  <si>
    <t>João Bernardo</t>
  </si>
  <si>
    <t>Louletano DC/Não Federado</t>
  </si>
  <si>
    <t>Carlos Quintino</t>
  </si>
  <si>
    <t>SEN</t>
  </si>
  <si>
    <t>Mariana Cabrita</t>
  </si>
  <si>
    <t>ADEC de Tunes</t>
  </si>
  <si>
    <t>VET 1</t>
  </si>
  <si>
    <t>Eduardo Afonso</t>
  </si>
  <si>
    <t>João Coelho</t>
  </si>
  <si>
    <t>João Pais</t>
  </si>
  <si>
    <t>VET 3</t>
  </si>
  <si>
    <t>José Cereja</t>
  </si>
  <si>
    <t>Luis Caetano</t>
  </si>
  <si>
    <t>Miguel Serra</t>
  </si>
  <si>
    <t>Pedro Guerreiro</t>
  </si>
  <si>
    <t>ADEC de Tunes/ Não Federado</t>
  </si>
  <si>
    <t>VET 5</t>
  </si>
  <si>
    <t>Carlos Henriques</t>
  </si>
  <si>
    <t>Associação BTT Baixo Guadiana</t>
  </si>
  <si>
    <t>Ivo Gonçalves</t>
  </si>
  <si>
    <t>João Correia</t>
  </si>
  <si>
    <t>Rui Miguel da Cruz Rosa</t>
  </si>
  <si>
    <t>VET 2</t>
  </si>
  <si>
    <t>Carlos Cardona</t>
  </si>
  <si>
    <t>ATLETIS - CLUBE DE ATLETISMO DE TUNES</t>
  </si>
  <si>
    <t>Fernando Gonçalves</t>
  </si>
  <si>
    <t>Filipe Santos</t>
  </si>
  <si>
    <t>VET 4</t>
  </si>
  <si>
    <t>João Rodrigues</t>
  </si>
  <si>
    <t>Joaquim Lopes</t>
  </si>
  <si>
    <t>Marto Coelho</t>
  </si>
  <si>
    <t>Vitor Reis</t>
  </si>
  <si>
    <t>Natália Mendes</t>
  </si>
  <si>
    <t>Bike Clube S. Brás</t>
  </si>
  <si>
    <t>Peter Chester-Browne</t>
  </si>
  <si>
    <t>Ricardo Magalhães </t>
  </si>
  <si>
    <t>Rui Vasco Nunes Medina</t>
  </si>
  <si>
    <t>Sérgio Tiago Viegas</t>
  </si>
  <si>
    <t>Colette Kent</t>
  </si>
  <si>
    <t>CCD Intermarché de Lagos</t>
  </si>
  <si>
    <t>Emma Yates</t>
  </si>
  <si>
    <t>Gail King</t>
  </si>
  <si>
    <t>João Jesus</t>
  </si>
  <si>
    <t>Jorge Cardoso</t>
  </si>
  <si>
    <t>Marco Carmo</t>
  </si>
  <si>
    <t>Rui Silva</t>
  </si>
  <si>
    <t>Fábio Torrado</t>
  </si>
  <si>
    <t>Hugo Ferraz</t>
  </si>
  <si>
    <t>Leandro Fonseca</t>
  </si>
  <si>
    <t>Nuno Rocha</t>
  </si>
  <si>
    <t>Filipe José Conceição</t>
  </si>
  <si>
    <t>Centro Desportivo de Quarteira/ Não Federado</t>
  </si>
  <si>
    <t>José António Pina</t>
  </si>
  <si>
    <t>Luís Massapina</t>
  </si>
  <si>
    <t>Nuno Rosalino Pires</t>
  </si>
  <si>
    <t>Ana Roque</t>
  </si>
  <si>
    <t>Clube Vela de Tavira</t>
  </si>
  <si>
    <t>Graça Corvinho</t>
  </si>
  <si>
    <t>Isabel Gonçalves</t>
  </si>
  <si>
    <t>Joana Hipólito</t>
  </si>
  <si>
    <t>Laura Ribeiro</t>
  </si>
  <si>
    <t>Laurence Dagon</t>
  </si>
  <si>
    <t>Duarte Viegas</t>
  </si>
  <si>
    <t>Fábio Cunha</t>
  </si>
  <si>
    <t>João Catarino</t>
  </si>
  <si>
    <t>João Gonçalves</t>
  </si>
  <si>
    <t>Mário Torrinha</t>
  </si>
  <si>
    <t>Miguel Anastácio</t>
  </si>
  <si>
    <t>Paulo Ajuda</t>
  </si>
  <si>
    <t>Pierre Daniels</t>
  </si>
  <si>
    <t>Rui Jesus</t>
  </si>
  <si>
    <t>Ana Sanches</t>
  </si>
  <si>
    <t>Dina Santos</t>
  </si>
  <si>
    <t>Talita Soares</t>
  </si>
  <si>
    <t>André Arvela</t>
  </si>
  <si>
    <t>Helder Quintinho</t>
  </si>
  <si>
    <t>Hugo Santos</t>
  </si>
  <si>
    <t>João Bacalhau</t>
  </si>
  <si>
    <t>Paulo Luz</t>
  </si>
  <si>
    <t>Bruno Silva</t>
  </si>
  <si>
    <t>Futebol Clube de Ferreiras/ Não Federado</t>
  </si>
  <si>
    <t>CAD</t>
  </si>
  <si>
    <t>Amândio Norberto</t>
  </si>
  <si>
    <t>Leões do Sul</t>
  </si>
  <si>
    <t>Luís Eusébio Pereira Rocha</t>
  </si>
  <si>
    <t>Nuno José Palma Norberto</t>
  </si>
  <si>
    <t>Lenia Gamito</t>
  </si>
  <si>
    <t>Louletano DC</t>
  </si>
  <si>
    <t>Marina Zaborskaya</t>
  </si>
  <si>
    <t>Sara Sá</t>
  </si>
  <si>
    <t>David Alfeirão</t>
  </si>
  <si>
    <t>David Caldeirão</t>
  </si>
  <si>
    <t>Gabriel Ruivo</t>
  </si>
  <si>
    <t>Hugo Correia</t>
  </si>
  <si>
    <t>João Inocentes</t>
  </si>
  <si>
    <t>João Valente</t>
  </si>
  <si>
    <t>José Varela</t>
  </si>
  <si>
    <t>Luís Trindade</t>
  </si>
  <si>
    <t>Marco Cristo</t>
  </si>
  <si>
    <t>Nuno Neves</t>
  </si>
  <si>
    <t>Paulo Piteira</t>
  </si>
  <si>
    <t>Paulo Silva</t>
  </si>
  <si>
    <t>Pedro Bernardo</t>
  </si>
  <si>
    <t>Rafael Batista</t>
  </si>
  <si>
    <t>Bernardo Cadeiras</t>
  </si>
  <si>
    <t>Louletano DC/ Não Federado</t>
  </si>
  <si>
    <t>Fábio Ferreira</t>
  </si>
  <si>
    <t>Marcus Ornellas</t>
  </si>
  <si>
    <t>Ana Fernandes Agueda</t>
  </si>
  <si>
    <t>Angela Mendez</t>
  </si>
  <si>
    <t>Clara de Carvalho Rodrigues</t>
  </si>
  <si>
    <t>Maria Sofia Romão</t>
  </si>
  <si>
    <t>JUN</t>
  </si>
  <si>
    <t>Marta Ferreira dos Santos</t>
  </si>
  <si>
    <t>Vanda Oliveira Munhoz</t>
  </si>
  <si>
    <t>André Cabrita</t>
  </si>
  <si>
    <t>Carlos Branco Valente</t>
  </si>
  <si>
    <t>César Vaz Rodrigues</t>
  </si>
  <si>
    <t>David Gomes Costa</t>
  </si>
  <si>
    <t>Fabio Martins Munhoz</t>
  </si>
  <si>
    <t>Guilherme Camacho</t>
  </si>
  <si>
    <t>Guilherme Vairinhos</t>
  </si>
  <si>
    <t>João Centeno Barroso</t>
  </si>
  <si>
    <t>João Palma Mestre</t>
  </si>
  <si>
    <t>João Pedro Chagas</t>
  </si>
  <si>
    <t>José Alberto Domingos</t>
  </si>
  <si>
    <t>Luis Faustino Santos</t>
  </si>
  <si>
    <t>Luis Guimarães da Costa</t>
  </si>
  <si>
    <t>Marco Canelas</t>
  </si>
  <si>
    <t>Nelson Palma Mestre</t>
  </si>
  <si>
    <t>Tiago Cristo Vicente</t>
  </si>
  <si>
    <t>Marta Sofia Páscoa Cristina</t>
  </si>
  <si>
    <t>Cláudio Manuel Sancadas</t>
  </si>
  <si>
    <t>Fábio Pereira</t>
  </si>
  <si>
    <t>Jan D'Hoedt</t>
  </si>
  <si>
    <t>Jorge Bravo</t>
  </si>
  <si>
    <t>Luís Pedro Inácio Silva</t>
  </si>
  <si>
    <t>Paulo Jorge Branco Braz</t>
  </si>
  <si>
    <t>Paulo Jorge Cabrita</t>
  </si>
  <si>
    <t>Paulo Jorge Guerreiro</t>
  </si>
  <si>
    <t>Armando Gomes</t>
  </si>
  <si>
    <t>Nucleo Sportinguista VRSA</t>
  </si>
  <si>
    <t>Américo Sequeira</t>
  </si>
  <si>
    <t>António Raposo</t>
  </si>
  <si>
    <t>Paulo Geadas</t>
  </si>
  <si>
    <t>Tomás Metcalfe</t>
  </si>
  <si>
    <t>José Neves</t>
  </si>
  <si>
    <t>O2 Triatlo-S'Look/ Não Federado</t>
  </si>
  <si>
    <t>Cinara Martins</t>
  </si>
  <si>
    <t>Portinado</t>
  </si>
  <si>
    <t>Cristina Pereira</t>
  </si>
  <si>
    <t>Jana Advani</t>
  </si>
  <si>
    <t>Carlos Gomes</t>
  </si>
  <si>
    <t>Henrique Encarnação</t>
  </si>
  <si>
    <t>José Ricardo Pina</t>
  </si>
  <si>
    <t>Ricardo Paixão</t>
  </si>
  <si>
    <t>III DUATLO DE FERREIRAS - CIRCUITO JOVEM ALGARVE - 4ª ETAPA</t>
  </si>
  <si>
    <t>25 DE ABRIL DE 2018</t>
  </si>
  <si>
    <t>BENJAMINS MASCULINOS</t>
  </si>
  <si>
    <t>Pos</t>
  </si>
  <si>
    <t>Dorsal</t>
  </si>
  <si>
    <t>Tempo</t>
  </si>
  <si>
    <t>Pontos</t>
  </si>
  <si>
    <t>BENJAMINS FEMININOS</t>
  </si>
  <si>
    <t>INFANTIS MASCULINOS</t>
  </si>
  <si>
    <t>INFANTIS FEMININOS</t>
  </si>
  <si>
    <t>INICIADOS MASCULINOS</t>
  </si>
  <si>
    <t>INICIADOS FEMININOS</t>
  </si>
  <si>
    <t>JUVENIS MASCULINOS</t>
  </si>
  <si>
    <t>JUVENIS FEMININOS</t>
  </si>
  <si>
    <t>CLASSIFICAÇÃO POR CLUBES</t>
  </si>
  <si>
    <t>III DUATLO DE FERREIRAS - CIRCUITO DE ESTRADA DO ALGARVE - 1ª ETAPA</t>
  </si>
  <si>
    <t>MASCULINOS</t>
  </si>
  <si>
    <t>FEMININOS</t>
  </si>
  <si>
    <t>Liliana Verissimo</t>
  </si>
  <si>
    <t>Nucleo Sporting Golegã/Outra Região</t>
  </si>
  <si>
    <t>João Machado</t>
  </si>
  <si>
    <t>Tempo Total</t>
  </si>
  <si>
    <t>Claudia Ferreira</t>
  </si>
  <si>
    <t>MASCULINOS / NÃO FEDERADOS E OUTRAS REGIÕES</t>
  </si>
  <si>
    <t>FEMININOS/ NÃO FEDERADOS E OUTRAS REGIÕES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</si>
</sst>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m:ss.00"/>
    <numFmt numFmtId="165" formatCode="hh:mm:ss.00"/>
    <numFmt numFmtId="166" formatCode="mm:ss.00;@"/>
  </numFmts>
  <fonts count="4" x14ac:knownFonts="1"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b/>
      <sz val="12"/>
      <name val="Calibri"/>
      <family val="2"/>
      <charset val="1"/>
    </font>
    <font>
      <b/>
      <sz val="12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13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96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shrinkToFi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14" fontId="1" fillId="0" borderId="5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vertical="center" shrinkToFit="1"/>
    </xf>
    <xf numFmtId="45" fontId="1" fillId="0" borderId="4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5" xfId="0" applyFont="1" applyBorder="1" applyAlignment="1">
      <alignment wrapText="1"/>
    </xf>
    <xf numFmtId="0" fontId="1" fillId="0" borderId="4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 wrapText="1"/>
    </xf>
    <xf numFmtId="0" fontId="1" fillId="0" borderId="7" xfId="0" applyFont="1" applyBorder="1" applyAlignment="1">
      <alignment vertical="center"/>
    </xf>
    <xf numFmtId="45" fontId="1" fillId="0" borderId="5" xfId="0" applyNumberFormat="1" applyFont="1" applyBorder="1" applyAlignment="1">
      <alignment horizontal="center" vertical="center"/>
    </xf>
    <xf numFmtId="45" fontId="1" fillId="0" borderId="0" xfId="0" applyNumberFormat="1" applyFont="1" applyBorder="1" applyAlignment="1">
      <alignment horizontal="center" vertical="center"/>
    </xf>
    <xf numFmtId="0" fontId="1" fillId="0" borderId="5" xfId="0" applyFont="1" applyBorder="1"/>
    <xf numFmtId="0" fontId="1" fillId="0" borderId="5" xfId="0" applyFont="1" applyBorder="1" applyAlignment="1">
      <alignment horizontal="center" wrapText="1"/>
    </xf>
    <xf numFmtId="0" fontId="1" fillId="0" borderId="5" xfId="0" applyFont="1" applyBorder="1" applyAlignment="1">
      <alignment horizontal="left" vertical="center"/>
    </xf>
    <xf numFmtId="0" fontId="0" fillId="0" borderId="0" xfId="0" applyFont="1" applyBorder="1"/>
    <xf numFmtId="164" fontId="0" fillId="0" borderId="0" xfId="0" applyNumberFormat="1" applyFont="1" applyBorder="1"/>
    <xf numFmtId="164" fontId="3" fillId="0" borderId="0" xfId="0" applyNumberFormat="1" applyFont="1" applyBorder="1" applyAlignment="1">
      <alignment horizontal="left" vertical="center"/>
    </xf>
    <xf numFmtId="45" fontId="3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0" fontId="0" fillId="0" borderId="0" xfId="0" applyFont="1"/>
    <xf numFmtId="164" fontId="0" fillId="0" borderId="0" xfId="0" applyNumberFormat="1" applyFont="1"/>
    <xf numFmtId="0" fontId="3" fillId="2" borderId="5" xfId="0" applyFont="1" applyFill="1" applyBorder="1" applyAlignment="1">
      <alignment horizontal="center" vertical="center"/>
    </xf>
    <xf numFmtId="164" fontId="3" fillId="2" borderId="5" xfId="0" applyNumberFormat="1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164" fontId="0" fillId="0" borderId="5" xfId="0" applyNumberFormat="1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164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45" fontId="0" fillId="0" borderId="0" xfId="0" applyNumberFormat="1" applyFont="1" applyBorder="1" applyAlignment="1">
      <alignment horizontal="center"/>
    </xf>
    <xf numFmtId="45" fontId="0" fillId="0" borderId="0" xfId="0" applyNumberFormat="1" applyFont="1" applyBorder="1" applyAlignment="1">
      <alignment horizontal="center" vertical="center"/>
    </xf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3" fillId="0" borderId="0" xfId="0" applyFont="1" applyBorder="1" applyAlignment="1"/>
    <xf numFmtId="0" fontId="3" fillId="0" borderId="0" xfId="0" applyFont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0" fillId="0" borderId="5" xfId="0" applyFont="1" applyBorder="1" applyAlignment="1">
      <alignment vertical="center"/>
    </xf>
    <xf numFmtId="0" fontId="0" fillId="0" borderId="0" xfId="0" applyBorder="1"/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165" fontId="0" fillId="0" borderId="5" xfId="0" applyNumberFormat="1" applyBorder="1" applyAlignment="1">
      <alignment vertical="center"/>
    </xf>
    <xf numFmtId="166" fontId="3" fillId="0" borderId="0" xfId="0" applyNumberFormat="1" applyFont="1" applyBorder="1" applyAlignment="1">
      <alignment horizontal="left" vertical="center"/>
    </xf>
    <xf numFmtId="166" fontId="3" fillId="0" borderId="0" xfId="0" applyNumberFormat="1" applyFont="1" applyBorder="1" applyAlignment="1">
      <alignment horizontal="center" vertical="center"/>
    </xf>
    <xf numFmtId="166" fontId="0" fillId="0" borderId="0" xfId="0" applyNumberFormat="1"/>
    <xf numFmtId="166" fontId="3" fillId="2" borderId="5" xfId="0" applyNumberFormat="1" applyFont="1" applyFill="1" applyBorder="1" applyAlignment="1">
      <alignment horizontal="center" vertical="center"/>
    </xf>
    <xf numFmtId="166" fontId="0" fillId="0" borderId="5" xfId="0" applyNumberFormat="1" applyBorder="1" applyAlignment="1">
      <alignment vertical="center"/>
    </xf>
    <xf numFmtId="166" fontId="0" fillId="0" borderId="0" xfId="0" applyNumberFormat="1" applyBorder="1" applyAlignment="1">
      <alignment horizontal="center" vertical="center"/>
    </xf>
    <xf numFmtId="166" fontId="0" fillId="0" borderId="0" xfId="0" applyNumberFormat="1" applyBorder="1" applyAlignment="1">
      <alignment horizontal="center"/>
    </xf>
    <xf numFmtId="166" fontId="0" fillId="0" borderId="0" xfId="0" applyNumberFormat="1" applyBorder="1" applyAlignment="1">
      <alignment vertical="center"/>
    </xf>
    <xf numFmtId="0" fontId="1" fillId="0" borderId="5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5" xfId="0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165" fontId="0" fillId="0" borderId="11" xfId="0" applyNumberFormat="1" applyBorder="1" applyAlignment="1">
      <alignment vertical="center"/>
    </xf>
    <xf numFmtId="165" fontId="0" fillId="0" borderId="5" xfId="0" applyNumberFormat="1" applyFill="1" applyBorder="1" applyAlignment="1">
      <alignment vertical="center"/>
    </xf>
    <xf numFmtId="0" fontId="0" fillId="0" borderId="0" xfId="0" applyFill="1" applyBorder="1"/>
    <xf numFmtId="166" fontId="0" fillId="0" borderId="5" xfId="0" applyNumberFormat="1" applyFill="1" applyBorder="1" applyAlignment="1">
      <alignment vertical="center"/>
    </xf>
    <xf numFmtId="165" fontId="0" fillId="0" borderId="0" xfId="0" applyNumberFormat="1" applyBorder="1" applyAlignment="1">
      <alignment vertical="center"/>
    </xf>
    <xf numFmtId="0" fontId="0" fillId="0" borderId="5" xfId="0" applyBorder="1" applyAlignment="1">
      <alignment horizontal="center"/>
    </xf>
    <xf numFmtId="0" fontId="3" fillId="2" borderId="1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/>
    </xf>
    <xf numFmtId="165" fontId="0" fillId="0" borderId="5" xfId="0" applyNumberFormat="1" applyBorder="1" applyAlignment="1">
      <alignment horizontal="center" vertical="center"/>
    </xf>
    <xf numFmtId="165" fontId="0" fillId="0" borderId="10" xfId="0" applyNumberFormat="1" applyBorder="1" applyAlignment="1">
      <alignment horizontal="center" vertical="center"/>
    </xf>
    <xf numFmtId="165" fontId="0" fillId="0" borderId="12" xfId="0" applyNumberFormat="1" applyBorder="1" applyAlignment="1">
      <alignment horizontal="center" vertical="center"/>
    </xf>
    <xf numFmtId="165" fontId="0" fillId="0" borderId="11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MK201"/>
  <sheetViews>
    <sheetView topLeftCell="A72" zoomScaleNormal="100" zoomScaleSheetLayoutView="100" workbookViewId="0">
      <selection activeCell="K89" sqref="K89"/>
    </sheetView>
  </sheetViews>
  <sheetFormatPr defaultRowHeight="15" x14ac:dyDescent="0.25"/>
  <cols>
    <col min="1" max="1" width="7.7109375" style="1"/>
    <col min="2" max="2" width="9.85546875" style="1"/>
    <col min="3" max="3" width="9.42578125" style="1"/>
    <col min="4" max="4" width="26.5703125" style="2"/>
    <col min="5" max="5" width="11.28515625" style="1"/>
    <col min="6" max="6" width="8.140625" style="1"/>
    <col min="7" max="7" width="0" style="1" hidden="1"/>
    <col min="8" max="8" width="34" style="3"/>
    <col min="9" max="9" width="13.140625" style="2"/>
    <col min="10" max="10" width="9.140625" style="2"/>
    <col min="11" max="11" width="55.5703125" style="2"/>
    <col min="12" max="1025" width="9.140625" style="2"/>
  </cols>
  <sheetData>
    <row r="1" spans="1:11" ht="47.25" x14ac:dyDescent="0.25">
      <c r="A1" s="4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6" t="s">
        <v>6</v>
      </c>
      <c r="H1" s="7" t="s">
        <v>7</v>
      </c>
      <c r="I1" s="8"/>
      <c r="K1"/>
    </row>
    <row r="2" spans="1:11" x14ac:dyDescent="0.25">
      <c r="A2" s="9">
        <v>771</v>
      </c>
      <c r="B2" s="9">
        <v>105219</v>
      </c>
      <c r="C2" s="9" t="s">
        <v>8</v>
      </c>
      <c r="D2" s="10" t="s">
        <v>9</v>
      </c>
      <c r="E2" s="11">
        <v>40362</v>
      </c>
      <c r="F2" s="9" t="s">
        <v>10</v>
      </c>
      <c r="G2" s="11"/>
      <c r="H2" s="12" t="s">
        <v>11</v>
      </c>
      <c r="I2" s="13"/>
      <c r="K2" s="14" t="s">
        <v>12</v>
      </c>
    </row>
    <row r="3" spans="1:11" x14ac:dyDescent="0.25">
      <c r="A3" s="9">
        <v>5500</v>
      </c>
      <c r="B3" s="9"/>
      <c r="C3" s="9" t="s">
        <v>8</v>
      </c>
      <c r="D3" s="17" t="s">
        <v>13</v>
      </c>
      <c r="E3" s="11">
        <v>40347</v>
      </c>
      <c r="F3" s="11" t="s">
        <v>14</v>
      </c>
      <c r="G3" s="11"/>
      <c r="H3" s="12" t="s">
        <v>15</v>
      </c>
      <c r="I3" s="13"/>
      <c r="K3" s="15" t="s">
        <v>16</v>
      </c>
    </row>
    <row r="4" spans="1:11" x14ac:dyDescent="0.25">
      <c r="A4" s="9">
        <v>5506</v>
      </c>
      <c r="B4" s="9"/>
      <c r="C4" s="9" t="s">
        <v>17</v>
      </c>
      <c r="D4" s="10" t="s">
        <v>18</v>
      </c>
      <c r="E4" s="11">
        <v>39632</v>
      </c>
      <c r="F4" s="11" t="s">
        <v>14</v>
      </c>
      <c r="G4" s="11"/>
      <c r="H4" s="12" t="s">
        <v>15</v>
      </c>
      <c r="I4" s="13"/>
      <c r="K4"/>
    </row>
    <row r="5" spans="1:11" x14ac:dyDescent="0.25">
      <c r="A5" s="9">
        <v>5512</v>
      </c>
      <c r="B5" s="9"/>
      <c r="C5" s="9" t="s">
        <v>17</v>
      </c>
      <c r="D5" s="10" t="s">
        <v>19</v>
      </c>
      <c r="E5" s="11">
        <v>39272</v>
      </c>
      <c r="F5" s="9" t="s">
        <v>10</v>
      </c>
      <c r="G5" s="9"/>
      <c r="H5" s="12" t="s">
        <v>20</v>
      </c>
      <c r="I5" s="13"/>
      <c r="K5" s="14" t="s">
        <v>21</v>
      </c>
    </row>
    <row r="6" spans="1:11" x14ac:dyDescent="0.25">
      <c r="A6" s="9">
        <v>629</v>
      </c>
      <c r="B6" s="9">
        <v>105128</v>
      </c>
      <c r="C6" s="9" t="s">
        <v>17</v>
      </c>
      <c r="D6" s="10" t="s">
        <v>22</v>
      </c>
      <c r="E6" s="11">
        <v>39323</v>
      </c>
      <c r="F6" s="9" t="s">
        <v>10</v>
      </c>
      <c r="G6" s="11"/>
      <c r="H6" s="12" t="s">
        <v>23</v>
      </c>
      <c r="I6" s="13"/>
      <c r="K6" s="15" t="s">
        <v>24</v>
      </c>
    </row>
    <row r="7" spans="1:11" x14ac:dyDescent="0.25">
      <c r="A7" s="9">
        <v>569</v>
      </c>
      <c r="B7" s="9">
        <v>105115</v>
      </c>
      <c r="C7" s="9" t="s">
        <v>17</v>
      </c>
      <c r="D7" s="10" t="s">
        <v>25</v>
      </c>
      <c r="E7" s="11">
        <v>39233</v>
      </c>
      <c r="F7" s="9" t="s">
        <v>10</v>
      </c>
      <c r="G7" s="11"/>
      <c r="H7" s="12" t="s">
        <v>23</v>
      </c>
      <c r="I7" s="13"/>
      <c r="K7"/>
    </row>
    <row r="8" spans="1:11" x14ac:dyDescent="0.25">
      <c r="A8" s="9">
        <v>571</v>
      </c>
      <c r="B8" s="9">
        <v>105116</v>
      </c>
      <c r="C8" s="9" t="s">
        <v>17</v>
      </c>
      <c r="D8" s="10" t="s">
        <v>26</v>
      </c>
      <c r="E8" s="11">
        <v>39664</v>
      </c>
      <c r="F8" s="9" t="s">
        <v>10</v>
      </c>
      <c r="G8" s="11"/>
      <c r="H8" s="12" t="s">
        <v>23</v>
      </c>
      <c r="I8" s="13"/>
      <c r="K8" s="14" t="s">
        <v>27</v>
      </c>
    </row>
    <row r="9" spans="1:11" x14ac:dyDescent="0.25">
      <c r="A9" s="9">
        <v>583</v>
      </c>
      <c r="B9" s="9">
        <v>105118</v>
      </c>
      <c r="C9" s="9" t="s">
        <v>17</v>
      </c>
      <c r="D9" s="10" t="s">
        <v>28</v>
      </c>
      <c r="E9" s="11">
        <v>39437</v>
      </c>
      <c r="F9" s="9" t="s">
        <v>10</v>
      </c>
      <c r="G9" s="11"/>
      <c r="H9" s="12" t="s">
        <v>23</v>
      </c>
      <c r="I9" s="13"/>
      <c r="K9" s="16"/>
    </row>
    <row r="10" spans="1:11" x14ac:dyDescent="0.25">
      <c r="A10" s="9">
        <v>553</v>
      </c>
      <c r="B10" s="9">
        <v>105113</v>
      </c>
      <c r="C10" s="9" t="s">
        <v>17</v>
      </c>
      <c r="D10" s="10" t="s">
        <v>29</v>
      </c>
      <c r="E10" s="11">
        <v>39294</v>
      </c>
      <c r="F10" s="11" t="s">
        <v>14</v>
      </c>
      <c r="G10" s="11"/>
      <c r="H10" s="12" t="s">
        <v>23</v>
      </c>
      <c r="I10" s="13"/>
      <c r="K10" s="15" t="s">
        <v>30</v>
      </c>
    </row>
    <row r="11" spans="1:11" x14ac:dyDescent="0.25">
      <c r="A11" s="9">
        <v>557</v>
      </c>
      <c r="B11" s="9">
        <v>105114</v>
      </c>
      <c r="C11" s="9" t="s">
        <v>17</v>
      </c>
      <c r="D11" s="10" t="s">
        <v>31</v>
      </c>
      <c r="E11" s="11">
        <v>39546</v>
      </c>
      <c r="F11" s="11" t="s">
        <v>14</v>
      </c>
      <c r="G11" s="11"/>
      <c r="H11" s="12" t="s">
        <v>23</v>
      </c>
      <c r="I11" s="13"/>
      <c r="K11"/>
    </row>
    <row r="12" spans="1:11" x14ac:dyDescent="0.25">
      <c r="A12" s="9">
        <v>616</v>
      </c>
      <c r="B12" s="9">
        <v>105125</v>
      </c>
      <c r="C12" s="9" t="s">
        <v>17</v>
      </c>
      <c r="D12" s="10" t="s">
        <v>32</v>
      </c>
      <c r="E12" s="11">
        <v>39488</v>
      </c>
      <c r="F12" s="11" t="s">
        <v>14</v>
      </c>
      <c r="G12" s="11"/>
      <c r="H12" s="12" t="s">
        <v>23</v>
      </c>
      <c r="I12" s="13"/>
      <c r="K12" s="14" t="s">
        <v>33</v>
      </c>
    </row>
    <row r="13" spans="1:11" x14ac:dyDescent="0.25">
      <c r="A13" s="9">
        <v>628</v>
      </c>
      <c r="B13" s="9">
        <v>105127</v>
      </c>
      <c r="C13" s="9" t="s">
        <v>34</v>
      </c>
      <c r="D13" s="10" t="s">
        <v>35</v>
      </c>
      <c r="E13" s="11">
        <v>37881</v>
      </c>
      <c r="F13" s="9" t="s">
        <v>10</v>
      </c>
      <c r="G13" s="11"/>
      <c r="H13" s="12" t="s">
        <v>23</v>
      </c>
      <c r="I13" s="13"/>
      <c r="K13" s="15" t="s">
        <v>36</v>
      </c>
    </row>
    <row r="14" spans="1:11" x14ac:dyDescent="0.25">
      <c r="A14" s="9">
        <v>632</v>
      </c>
      <c r="B14" s="9">
        <v>105128</v>
      </c>
      <c r="C14" s="9" t="s">
        <v>34</v>
      </c>
      <c r="D14" s="10" t="s">
        <v>37</v>
      </c>
      <c r="E14" s="11">
        <v>37805</v>
      </c>
      <c r="F14" s="9" t="s">
        <v>10</v>
      </c>
      <c r="G14" s="11"/>
      <c r="H14" s="12" t="s">
        <v>23</v>
      </c>
      <c r="I14" s="13"/>
      <c r="K14"/>
    </row>
    <row r="15" spans="1:11" x14ac:dyDescent="0.25">
      <c r="A15" s="9">
        <v>554</v>
      </c>
      <c r="B15" s="9">
        <v>105117</v>
      </c>
      <c r="C15" s="9" t="s">
        <v>34</v>
      </c>
      <c r="D15" s="10" t="s">
        <v>38</v>
      </c>
      <c r="E15" s="11">
        <v>38093</v>
      </c>
      <c r="F15" s="11" t="s">
        <v>14</v>
      </c>
      <c r="G15" s="11"/>
      <c r="H15" s="12" t="s">
        <v>23</v>
      </c>
      <c r="I15" s="13"/>
      <c r="K15" s="14" t="s">
        <v>39</v>
      </c>
    </row>
    <row r="16" spans="1:11" x14ac:dyDescent="0.25">
      <c r="A16" s="9">
        <v>5518</v>
      </c>
      <c r="B16" s="9"/>
      <c r="C16" s="9" t="s">
        <v>40</v>
      </c>
      <c r="D16" s="17" t="s">
        <v>41</v>
      </c>
      <c r="E16" s="11">
        <v>38662</v>
      </c>
      <c r="F16" s="11" t="s">
        <v>10</v>
      </c>
      <c r="G16" s="11"/>
      <c r="H16" s="12" t="s">
        <v>42</v>
      </c>
      <c r="I16" s="18"/>
      <c r="K16" s="15" t="s">
        <v>43</v>
      </c>
    </row>
    <row r="17" spans="1:11" x14ac:dyDescent="0.25">
      <c r="A17" s="9">
        <v>5522</v>
      </c>
      <c r="B17" s="9"/>
      <c r="C17" s="9" t="s">
        <v>40</v>
      </c>
      <c r="D17" s="10" t="s">
        <v>44</v>
      </c>
      <c r="E17" s="11">
        <v>38553</v>
      </c>
      <c r="F17" s="9" t="s">
        <v>14</v>
      </c>
      <c r="G17" s="11"/>
      <c r="H17" s="12" t="s">
        <v>42</v>
      </c>
      <c r="I17" s="13"/>
      <c r="K17"/>
    </row>
    <row r="18" spans="1:11" x14ac:dyDescent="0.25">
      <c r="A18" s="9">
        <v>5531</v>
      </c>
      <c r="B18" s="9"/>
      <c r="C18" s="9" t="s">
        <v>40</v>
      </c>
      <c r="D18" s="17" t="s">
        <v>45</v>
      </c>
      <c r="E18" s="11">
        <v>38369</v>
      </c>
      <c r="F18" s="11" t="s">
        <v>10</v>
      </c>
      <c r="G18" s="11"/>
      <c r="H18" s="12" t="s">
        <v>42</v>
      </c>
      <c r="I18" s="13"/>
      <c r="K18" s="14" t="s">
        <v>46</v>
      </c>
    </row>
    <row r="19" spans="1:11" x14ac:dyDescent="0.25">
      <c r="A19" s="9">
        <v>633</v>
      </c>
      <c r="B19" s="9"/>
      <c r="C19" s="9" t="s">
        <v>34</v>
      </c>
      <c r="D19" s="10" t="s">
        <v>47</v>
      </c>
      <c r="E19" s="11">
        <v>37730</v>
      </c>
      <c r="F19" s="9" t="s">
        <v>10</v>
      </c>
      <c r="G19" s="11"/>
      <c r="H19" s="12" t="s">
        <v>42</v>
      </c>
      <c r="I19" s="13"/>
      <c r="K19" s="15" t="s">
        <v>48</v>
      </c>
    </row>
    <row r="20" spans="1:11" x14ac:dyDescent="0.25">
      <c r="A20" s="9">
        <v>5528</v>
      </c>
      <c r="B20" s="9"/>
      <c r="C20" s="9" t="s">
        <v>34</v>
      </c>
      <c r="D20" s="10" t="s">
        <v>49</v>
      </c>
      <c r="E20" s="11">
        <v>37909</v>
      </c>
      <c r="F20" s="9" t="s">
        <v>10</v>
      </c>
      <c r="G20" s="9"/>
      <c r="H20" s="12" t="s">
        <v>42</v>
      </c>
      <c r="I20" s="13"/>
      <c r="K20"/>
    </row>
    <row r="21" spans="1:11" x14ac:dyDescent="0.25">
      <c r="A21" s="9">
        <v>5513</v>
      </c>
      <c r="B21" s="9"/>
      <c r="C21" s="9" t="s">
        <v>8</v>
      </c>
      <c r="D21" s="17" t="s">
        <v>50</v>
      </c>
      <c r="E21" s="11">
        <v>40632</v>
      </c>
      <c r="F21" s="11" t="s">
        <v>14</v>
      </c>
      <c r="G21" s="11"/>
      <c r="H21" s="12" t="s">
        <v>51</v>
      </c>
      <c r="I21" s="13"/>
      <c r="K21" s="19" t="s">
        <v>52</v>
      </c>
    </row>
    <row r="22" spans="1:11" x14ac:dyDescent="0.25">
      <c r="A22" s="9">
        <v>195</v>
      </c>
      <c r="B22" s="9">
        <v>104961</v>
      </c>
      <c r="C22" s="9" t="s">
        <v>8</v>
      </c>
      <c r="D22" s="20" t="s">
        <v>53</v>
      </c>
      <c r="E22" s="11">
        <v>40434</v>
      </c>
      <c r="F22" s="9" t="s">
        <v>10</v>
      </c>
      <c r="G22" s="11"/>
      <c r="H22" s="12" t="s">
        <v>54</v>
      </c>
      <c r="I22" s="13"/>
      <c r="K22" s="21" t="s">
        <v>55</v>
      </c>
    </row>
    <row r="23" spans="1:11" x14ac:dyDescent="0.25">
      <c r="A23" s="9">
        <v>214</v>
      </c>
      <c r="B23" s="9">
        <v>104970</v>
      </c>
      <c r="C23" s="9" t="s">
        <v>8</v>
      </c>
      <c r="D23" s="20" t="s">
        <v>56</v>
      </c>
      <c r="E23" s="11">
        <v>40244</v>
      </c>
      <c r="F23" s="11" t="s">
        <v>14</v>
      </c>
      <c r="G23" s="11"/>
      <c r="H23" s="12" t="s">
        <v>54</v>
      </c>
      <c r="I23" s="18"/>
      <c r="K23" s="21" t="s">
        <v>57</v>
      </c>
    </row>
    <row r="24" spans="1:11" x14ac:dyDescent="0.25">
      <c r="A24" s="9">
        <v>192</v>
      </c>
      <c r="B24" s="9">
        <v>104352</v>
      </c>
      <c r="C24" s="9" t="s">
        <v>8</v>
      </c>
      <c r="D24" s="20" t="s">
        <v>58</v>
      </c>
      <c r="E24" s="11">
        <v>40581</v>
      </c>
      <c r="F24" s="11" t="s">
        <v>14</v>
      </c>
      <c r="G24" s="11"/>
      <c r="H24" s="12" t="s">
        <v>54</v>
      </c>
      <c r="I24" s="13"/>
      <c r="K24" s="21" t="s">
        <v>59</v>
      </c>
    </row>
    <row r="25" spans="1:11" x14ac:dyDescent="0.25">
      <c r="A25" s="9">
        <v>209</v>
      </c>
      <c r="B25" s="9">
        <v>104967</v>
      </c>
      <c r="C25" s="9" t="s">
        <v>8</v>
      </c>
      <c r="D25" s="20" t="s">
        <v>60</v>
      </c>
      <c r="E25" s="11">
        <v>40330</v>
      </c>
      <c r="F25" s="11" t="s">
        <v>14</v>
      </c>
      <c r="G25" s="11"/>
      <c r="H25" s="12" t="s">
        <v>54</v>
      </c>
      <c r="I25" s="13"/>
      <c r="K25" s="21" t="s">
        <v>61</v>
      </c>
    </row>
    <row r="26" spans="1:11" x14ac:dyDescent="0.25">
      <c r="A26" s="9">
        <v>198</v>
      </c>
      <c r="B26" s="9">
        <v>104962</v>
      </c>
      <c r="C26" s="9" t="s">
        <v>8</v>
      </c>
      <c r="D26" s="20" t="s">
        <v>62</v>
      </c>
      <c r="E26" s="11">
        <v>40451</v>
      </c>
      <c r="F26" s="9" t="s">
        <v>10</v>
      </c>
      <c r="G26" s="11"/>
      <c r="H26" s="12" t="s">
        <v>54</v>
      </c>
      <c r="I26" s="13"/>
      <c r="K26" s="21" t="s">
        <v>63</v>
      </c>
    </row>
    <row r="27" spans="1:11" x14ac:dyDescent="0.25">
      <c r="A27" s="9">
        <v>207</v>
      </c>
      <c r="B27" s="9">
        <v>104966</v>
      </c>
      <c r="C27" s="9" t="s">
        <v>17</v>
      </c>
      <c r="D27" s="20" t="s">
        <v>64</v>
      </c>
      <c r="E27" s="11">
        <v>39651</v>
      </c>
      <c r="F27" s="9" t="s">
        <v>10</v>
      </c>
      <c r="G27" s="11"/>
      <c r="H27" s="12" t="s">
        <v>54</v>
      </c>
      <c r="I27" s="13"/>
      <c r="K27"/>
    </row>
    <row r="28" spans="1:11" x14ac:dyDescent="0.25">
      <c r="A28" s="9">
        <v>1303</v>
      </c>
      <c r="B28" s="9">
        <v>105331</v>
      </c>
      <c r="C28" s="9" t="s">
        <v>17</v>
      </c>
      <c r="D28" s="20" t="s">
        <v>65</v>
      </c>
      <c r="E28" s="11">
        <v>39757</v>
      </c>
      <c r="F28" s="11" t="s">
        <v>14</v>
      </c>
      <c r="G28" s="11"/>
      <c r="H28" s="12" t="s">
        <v>54</v>
      </c>
      <c r="I28" s="13"/>
      <c r="K28"/>
    </row>
    <row r="29" spans="1:11" x14ac:dyDescent="0.25">
      <c r="A29" s="9">
        <v>481</v>
      </c>
      <c r="B29" s="9">
        <v>104350</v>
      </c>
      <c r="C29" s="9" t="s">
        <v>17</v>
      </c>
      <c r="D29" s="20" t="s">
        <v>66</v>
      </c>
      <c r="E29" s="11">
        <v>39810</v>
      </c>
      <c r="F29" s="11" t="s">
        <v>14</v>
      </c>
      <c r="G29" s="11"/>
      <c r="H29" s="12" t="s">
        <v>54</v>
      </c>
      <c r="I29" s="13"/>
      <c r="K29"/>
    </row>
    <row r="30" spans="1:11" x14ac:dyDescent="0.25">
      <c r="A30" s="9">
        <v>471</v>
      </c>
      <c r="B30" s="9">
        <v>104348</v>
      </c>
      <c r="C30" s="9" t="s">
        <v>17</v>
      </c>
      <c r="D30" s="20" t="s">
        <v>67</v>
      </c>
      <c r="E30" s="11">
        <v>39121</v>
      </c>
      <c r="F30" s="11" t="s">
        <v>14</v>
      </c>
      <c r="G30" s="11"/>
      <c r="H30" s="12" t="s">
        <v>54</v>
      </c>
      <c r="I30" s="13"/>
      <c r="K30"/>
    </row>
    <row r="31" spans="1:11" x14ac:dyDescent="0.25">
      <c r="A31" s="9">
        <v>487</v>
      </c>
      <c r="B31" s="9">
        <v>105075</v>
      </c>
      <c r="C31" s="9" t="s">
        <v>17</v>
      </c>
      <c r="D31" s="20" t="s">
        <v>68</v>
      </c>
      <c r="E31" s="11">
        <v>39735</v>
      </c>
      <c r="F31" s="11" t="s">
        <v>14</v>
      </c>
      <c r="G31" s="11"/>
      <c r="H31" s="12" t="s">
        <v>54</v>
      </c>
      <c r="I31" s="18"/>
      <c r="K31"/>
    </row>
    <row r="32" spans="1:11" x14ac:dyDescent="0.25">
      <c r="A32" s="9">
        <v>218</v>
      </c>
      <c r="B32" s="9">
        <v>104971</v>
      </c>
      <c r="C32" s="9" t="s">
        <v>17</v>
      </c>
      <c r="D32" s="20" t="s">
        <v>69</v>
      </c>
      <c r="E32" s="11">
        <v>39786</v>
      </c>
      <c r="F32" s="11" t="s">
        <v>14</v>
      </c>
      <c r="G32" s="11"/>
      <c r="H32" s="12" t="s">
        <v>54</v>
      </c>
      <c r="I32" s="13"/>
      <c r="K32"/>
    </row>
    <row r="33" spans="1:11" x14ac:dyDescent="0.25">
      <c r="A33" s="9">
        <v>204</v>
      </c>
      <c r="B33" s="9">
        <v>104964</v>
      </c>
      <c r="C33" s="9" t="s">
        <v>17</v>
      </c>
      <c r="D33" s="20" t="s">
        <v>70</v>
      </c>
      <c r="E33" s="11">
        <v>39460</v>
      </c>
      <c r="F33" s="11" t="s">
        <v>14</v>
      </c>
      <c r="G33" s="11"/>
      <c r="H33" s="12" t="s">
        <v>54</v>
      </c>
      <c r="I33" s="13"/>
      <c r="K33"/>
    </row>
    <row r="34" spans="1:11" x14ac:dyDescent="0.25">
      <c r="A34" s="9">
        <v>203</v>
      </c>
      <c r="B34" s="9">
        <v>104963</v>
      </c>
      <c r="C34" s="9" t="s">
        <v>17</v>
      </c>
      <c r="D34" s="20" t="s">
        <v>71</v>
      </c>
      <c r="E34" s="11">
        <v>39625</v>
      </c>
      <c r="F34" s="11" t="s">
        <v>14</v>
      </c>
      <c r="G34" s="11"/>
      <c r="H34" s="12" t="s">
        <v>54</v>
      </c>
      <c r="I34" s="13"/>
      <c r="K34"/>
    </row>
    <row r="35" spans="1:11" x14ac:dyDescent="0.25">
      <c r="A35" s="9">
        <v>318</v>
      </c>
      <c r="B35" s="9">
        <v>104245</v>
      </c>
      <c r="C35" s="9" t="s">
        <v>40</v>
      </c>
      <c r="D35" s="20" t="s">
        <v>72</v>
      </c>
      <c r="E35" s="11">
        <v>38814</v>
      </c>
      <c r="F35" s="9" t="s">
        <v>10</v>
      </c>
      <c r="G35" s="11"/>
      <c r="H35" s="12" t="s">
        <v>54</v>
      </c>
      <c r="I35" s="13"/>
      <c r="K35"/>
    </row>
    <row r="36" spans="1:11" x14ac:dyDescent="0.25">
      <c r="A36" s="9">
        <v>319</v>
      </c>
      <c r="B36" s="9">
        <v>104246</v>
      </c>
      <c r="C36" s="9" t="s">
        <v>40</v>
      </c>
      <c r="D36" s="20" t="s">
        <v>73</v>
      </c>
      <c r="E36" s="11">
        <v>38678</v>
      </c>
      <c r="F36" s="9" t="s">
        <v>10</v>
      </c>
      <c r="G36" s="11"/>
      <c r="H36" s="12" t="s">
        <v>54</v>
      </c>
      <c r="I36" s="13"/>
      <c r="K36"/>
    </row>
    <row r="37" spans="1:11" x14ac:dyDescent="0.25">
      <c r="A37" s="9">
        <v>631</v>
      </c>
      <c r="B37" s="9">
        <v>104498</v>
      </c>
      <c r="C37" s="9" t="s">
        <v>40</v>
      </c>
      <c r="D37" s="20" t="s">
        <v>74</v>
      </c>
      <c r="E37" s="11">
        <v>38989</v>
      </c>
      <c r="F37" s="9" t="s">
        <v>10</v>
      </c>
      <c r="G37" s="11"/>
      <c r="H37" s="12" t="s">
        <v>54</v>
      </c>
      <c r="I37" s="13"/>
      <c r="K37"/>
    </row>
    <row r="38" spans="1:11" x14ac:dyDescent="0.25">
      <c r="A38" s="9">
        <v>314</v>
      </c>
      <c r="B38" s="9">
        <v>104244</v>
      </c>
      <c r="C38" s="9" t="s">
        <v>40</v>
      </c>
      <c r="D38" s="20" t="s">
        <v>75</v>
      </c>
      <c r="E38" s="11">
        <v>38959</v>
      </c>
      <c r="F38" s="9" t="s">
        <v>10</v>
      </c>
      <c r="G38" s="11"/>
      <c r="H38" s="12" t="s">
        <v>54</v>
      </c>
      <c r="I38" s="18"/>
      <c r="K38"/>
    </row>
    <row r="39" spans="1:11" x14ac:dyDescent="0.25">
      <c r="A39" s="9">
        <v>479</v>
      </c>
      <c r="B39" s="9">
        <v>105060</v>
      </c>
      <c r="C39" s="9" t="s">
        <v>40</v>
      </c>
      <c r="D39" s="20" t="s">
        <v>76</v>
      </c>
      <c r="E39" s="11">
        <v>38729</v>
      </c>
      <c r="F39" s="9" t="s">
        <v>10</v>
      </c>
      <c r="G39" s="11"/>
      <c r="H39" s="12" t="s">
        <v>54</v>
      </c>
      <c r="I39" s="18"/>
      <c r="K39"/>
    </row>
    <row r="40" spans="1:11" x14ac:dyDescent="0.25">
      <c r="A40" s="9">
        <v>326</v>
      </c>
      <c r="B40" s="9">
        <v>104248</v>
      </c>
      <c r="C40" s="9" t="s">
        <v>34</v>
      </c>
      <c r="D40" s="20" t="s">
        <v>77</v>
      </c>
      <c r="E40" s="11">
        <v>37959</v>
      </c>
      <c r="F40" s="9" t="s">
        <v>10</v>
      </c>
      <c r="G40" s="11"/>
      <c r="H40" s="12" t="s">
        <v>54</v>
      </c>
      <c r="I40" s="18"/>
      <c r="K40"/>
    </row>
    <row r="41" spans="1:11" x14ac:dyDescent="0.25">
      <c r="A41" s="9">
        <v>726</v>
      </c>
      <c r="B41" s="9">
        <v>104561</v>
      </c>
      <c r="C41" s="9" t="s">
        <v>34</v>
      </c>
      <c r="D41" s="20" t="s">
        <v>78</v>
      </c>
      <c r="E41" s="11">
        <v>38352</v>
      </c>
      <c r="F41" s="11" t="s">
        <v>14</v>
      </c>
      <c r="G41" s="11"/>
      <c r="H41" s="12" t="s">
        <v>54</v>
      </c>
      <c r="I41" s="18"/>
      <c r="K41"/>
    </row>
    <row r="42" spans="1:11" x14ac:dyDescent="0.25">
      <c r="A42" s="9">
        <v>490</v>
      </c>
      <c r="B42" s="9">
        <v>105076</v>
      </c>
      <c r="C42" s="9" t="s">
        <v>34</v>
      </c>
      <c r="D42" s="20" t="s">
        <v>79</v>
      </c>
      <c r="E42" s="11">
        <v>37820</v>
      </c>
      <c r="F42" s="11" t="s">
        <v>14</v>
      </c>
      <c r="G42" s="11"/>
      <c r="H42" s="12" t="s">
        <v>54</v>
      </c>
      <c r="I42" s="13"/>
      <c r="K42"/>
    </row>
    <row r="43" spans="1:11" x14ac:dyDescent="0.25">
      <c r="A43" s="9">
        <v>5535</v>
      </c>
      <c r="B43" s="9"/>
      <c r="C43" s="9" t="s">
        <v>17</v>
      </c>
      <c r="D43" s="10" t="s">
        <v>80</v>
      </c>
      <c r="E43" s="11">
        <v>39353</v>
      </c>
      <c r="F43" s="9" t="s">
        <v>10</v>
      </c>
      <c r="G43" s="11"/>
      <c r="H43" s="12" t="s">
        <v>81</v>
      </c>
      <c r="I43" s="13"/>
      <c r="K43"/>
    </row>
    <row r="44" spans="1:11" x14ac:dyDescent="0.25">
      <c r="A44" s="9">
        <v>5543</v>
      </c>
      <c r="B44" s="9"/>
      <c r="C44" s="9" t="s">
        <v>17</v>
      </c>
      <c r="D44" s="10" t="s">
        <v>82</v>
      </c>
      <c r="E44" s="11">
        <v>39604</v>
      </c>
      <c r="F44" s="11" t="s">
        <v>14</v>
      </c>
      <c r="G44" s="11"/>
      <c r="H44" s="12" t="s">
        <v>81</v>
      </c>
      <c r="I44" s="13" t="s">
        <v>83</v>
      </c>
      <c r="K44"/>
    </row>
    <row r="45" spans="1:11" x14ac:dyDescent="0.25">
      <c r="A45" s="9">
        <v>5536</v>
      </c>
      <c r="B45" s="9"/>
      <c r="C45" s="9" t="s">
        <v>40</v>
      </c>
      <c r="D45" s="10" t="s">
        <v>84</v>
      </c>
      <c r="E45" s="11">
        <v>38774</v>
      </c>
      <c r="F45" s="11" t="s">
        <v>14</v>
      </c>
      <c r="G45" s="11"/>
      <c r="H45" s="12" t="s">
        <v>81</v>
      </c>
      <c r="I45" s="13"/>
      <c r="K45"/>
    </row>
    <row r="46" spans="1:11" x14ac:dyDescent="0.25">
      <c r="A46" s="9">
        <v>5547</v>
      </c>
      <c r="B46" s="9"/>
      <c r="C46" s="9" t="s">
        <v>40</v>
      </c>
      <c r="D46" s="20" t="s">
        <v>85</v>
      </c>
      <c r="E46" s="11">
        <v>39032</v>
      </c>
      <c r="F46" s="9" t="s">
        <v>14</v>
      </c>
      <c r="G46" s="11"/>
      <c r="H46" s="12" t="s">
        <v>81</v>
      </c>
      <c r="I46" s="13"/>
      <c r="K46"/>
    </row>
    <row r="47" spans="1:11" x14ac:dyDescent="0.25">
      <c r="A47" s="9">
        <v>5551</v>
      </c>
      <c r="B47" s="9"/>
      <c r="C47" s="9" t="s">
        <v>40</v>
      </c>
      <c r="D47" s="20" t="s">
        <v>86</v>
      </c>
      <c r="E47" s="11">
        <v>39073</v>
      </c>
      <c r="F47" s="9" t="s">
        <v>14</v>
      </c>
      <c r="G47" s="11"/>
      <c r="H47" s="12" t="s">
        <v>81</v>
      </c>
      <c r="I47" s="13"/>
      <c r="K47" s="2">
        <f>51/3</f>
        <v>17</v>
      </c>
    </row>
    <row r="48" spans="1:11" x14ac:dyDescent="0.25">
      <c r="A48" s="9">
        <v>231</v>
      </c>
      <c r="B48" s="9">
        <v>104835</v>
      </c>
      <c r="C48" s="9" t="s">
        <v>8</v>
      </c>
      <c r="D48" s="17" t="s">
        <v>87</v>
      </c>
      <c r="E48" s="11">
        <v>40283</v>
      </c>
      <c r="F48" s="11" t="s">
        <v>14</v>
      </c>
      <c r="G48" s="11"/>
      <c r="H48" s="12" t="s">
        <v>88</v>
      </c>
      <c r="I48" s="18"/>
    </row>
    <row r="49" spans="1:9" x14ac:dyDescent="0.25">
      <c r="A49" s="9">
        <v>238</v>
      </c>
      <c r="B49" s="9">
        <v>104837</v>
      </c>
      <c r="C49" s="9" t="s">
        <v>17</v>
      </c>
      <c r="D49" s="17" t="s">
        <v>89</v>
      </c>
      <c r="E49" s="11">
        <v>39204</v>
      </c>
      <c r="F49" s="9" t="s">
        <v>10</v>
      </c>
      <c r="G49" s="11"/>
      <c r="H49" s="12" t="s">
        <v>88</v>
      </c>
      <c r="I49" s="10"/>
    </row>
    <row r="50" spans="1:9" x14ac:dyDescent="0.25">
      <c r="A50" s="9">
        <v>1110</v>
      </c>
      <c r="B50" s="9">
        <v>105341</v>
      </c>
      <c r="C50" s="9" t="s">
        <v>17</v>
      </c>
      <c r="D50" s="17" t="s">
        <v>90</v>
      </c>
      <c r="E50" s="11">
        <v>39617</v>
      </c>
      <c r="F50" s="9" t="s">
        <v>10</v>
      </c>
      <c r="G50" s="11"/>
      <c r="H50" s="12" t="s">
        <v>88</v>
      </c>
      <c r="I50" s="22"/>
    </row>
    <row r="51" spans="1:9" x14ac:dyDescent="0.25">
      <c r="A51" s="9">
        <v>254</v>
      </c>
      <c r="B51" s="9">
        <v>104838</v>
      </c>
      <c r="C51" s="9" t="s">
        <v>17</v>
      </c>
      <c r="D51" s="17" t="s">
        <v>91</v>
      </c>
      <c r="E51" s="11">
        <v>39337</v>
      </c>
      <c r="F51" s="11" t="s">
        <v>14</v>
      </c>
      <c r="G51" s="11"/>
      <c r="H51" s="12" t="s">
        <v>88</v>
      </c>
      <c r="I51" s="10"/>
    </row>
    <row r="52" spans="1:9" x14ac:dyDescent="0.25">
      <c r="A52" s="9">
        <v>232</v>
      </c>
      <c r="B52" s="9">
        <v>104836</v>
      </c>
      <c r="C52" s="9" t="s">
        <v>17</v>
      </c>
      <c r="D52" s="17" t="s">
        <v>92</v>
      </c>
      <c r="E52" s="11">
        <v>39208</v>
      </c>
      <c r="F52" s="11" t="s">
        <v>14</v>
      </c>
      <c r="G52" s="11"/>
      <c r="H52" s="12" t="s">
        <v>88</v>
      </c>
      <c r="I52" s="10"/>
    </row>
    <row r="53" spans="1:9" x14ac:dyDescent="0.25">
      <c r="A53" s="9">
        <v>230</v>
      </c>
      <c r="B53" s="9">
        <v>104834</v>
      </c>
      <c r="C53" s="9" t="s">
        <v>17</v>
      </c>
      <c r="D53" s="17" t="s">
        <v>93</v>
      </c>
      <c r="E53" s="11">
        <v>39716</v>
      </c>
      <c r="F53" s="11" t="s">
        <v>14</v>
      </c>
      <c r="G53" s="11"/>
      <c r="H53" s="12" t="s">
        <v>88</v>
      </c>
      <c r="I53" s="22"/>
    </row>
    <row r="54" spans="1:9" x14ac:dyDescent="0.25">
      <c r="A54" s="9">
        <v>540</v>
      </c>
      <c r="B54" s="9">
        <v>105111</v>
      </c>
      <c r="C54" s="9" t="s">
        <v>40</v>
      </c>
      <c r="D54" s="17" t="s">
        <v>94</v>
      </c>
      <c r="E54" s="11">
        <v>38659</v>
      </c>
      <c r="F54" s="9" t="s">
        <v>10</v>
      </c>
      <c r="G54" s="11"/>
      <c r="H54" s="12" t="s">
        <v>88</v>
      </c>
      <c r="I54" s="22"/>
    </row>
    <row r="55" spans="1:9" x14ac:dyDescent="0.25">
      <c r="A55" s="9">
        <v>539</v>
      </c>
      <c r="B55" s="9">
        <v>105110</v>
      </c>
      <c r="C55" s="9" t="s">
        <v>34</v>
      </c>
      <c r="D55" s="17" t="s">
        <v>95</v>
      </c>
      <c r="E55" s="11">
        <v>37727</v>
      </c>
      <c r="F55" s="11" t="s">
        <v>14</v>
      </c>
      <c r="G55" s="11"/>
      <c r="H55" s="12" t="s">
        <v>88</v>
      </c>
      <c r="I55" s="22"/>
    </row>
    <row r="56" spans="1:9" x14ac:dyDescent="0.25">
      <c r="A56" s="9">
        <v>5626</v>
      </c>
      <c r="B56" s="9"/>
      <c r="C56" s="9" t="s">
        <v>40</v>
      </c>
      <c r="D56" s="17" t="s">
        <v>96</v>
      </c>
      <c r="E56" s="11">
        <v>38749</v>
      </c>
      <c r="F56" s="9" t="s">
        <v>14</v>
      </c>
      <c r="G56" s="11"/>
      <c r="H56" s="12" t="s">
        <v>97</v>
      </c>
      <c r="I56" s="22"/>
    </row>
    <row r="57" spans="1:9" x14ac:dyDescent="0.25">
      <c r="A57" s="9">
        <v>5678</v>
      </c>
      <c r="B57" s="9"/>
      <c r="C57" s="9" t="s">
        <v>17</v>
      </c>
      <c r="D57" s="17" t="s">
        <v>98</v>
      </c>
      <c r="E57" s="11">
        <v>39723</v>
      </c>
      <c r="F57" s="9" t="s">
        <v>14</v>
      </c>
      <c r="G57" s="11"/>
      <c r="H57" s="12" t="s">
        <v>42</v>
      </c>
      <c r="I57" s="22"/>
    </row>
    <row r="58" spans="1:9" x14ac:dyDescent="0.25">
      <c r="A58" s="9"/>
      <c r="B58" s="9"/>
      <c r="C58" s="9"/>
      <c r="D58" s="17"/>
      <c r="E58" s="11"/>
      <c r="F58" s="9"/>
      <c r="G58" s="11"/>
      <c r="H58" s="12"/>
      <c r="I58" s="22"/>
    </row>
    <row r="59" spans="1:9" x14ac:dyDescent="0.25">
      <c r="A59" s="9"/>
      <c r="B59" s="9"/>
      <c r="C59" s="9"/>
      <c r="D59" s="17"/>
      <c r="E59" s="11"/>
      <c r="F59" s="11"/>
      <c r="G59" s="11"/>
      <c r="H59" s="12"/>
      <c r="I59" s="22"/>
    </row>
    <row r="60" spans="1:9" x14ac:dyDescent="0.25">
      <c r="A60" s="9"/>
      <c r="B60" s="9"/>
      <c r="C60" s="9"/>
      <c r="D60" s="17"/>
      <c r="E60" s="11"/>
      <c r="F60" s="11"/>
      <c r="G60" s="11"/>
      <c r="H60" s="12"/>
      <c r="I60" s="22"/>
    </row>
    <row r="61" spans="1:9" x14ac:dyDescent="0.25">
      <c r="A61" s="9"/>
      <c r="B61" s="9"/>
      <c r="C61" s="9"/>
      <c r="D61" s="17"/>
      <c r="E61" s="11"/>
      <c r="F61" s="11"/>
      <c r="G61" s="11"/>
      <c r="H61" s="12"/>
      <c r="I61" s="22"/>
    </row>
    <row r="62" spans="1:9" x14ac:dyDescent="0.25">
      <c r="A62"/>
      <c r="B62"/>
      <c r="C62"/>
      <c r="D62"/>
      <c r="E62"/>
      <c r="F62"/>
      <c r="G62"/>
      <c r="H62"/>
      <c r="I62" s="23"/>
    </row>
    <row r="63" spans="1:9" x14ac:dyDescent="0.25">
      <c r="A63"/>
      <c r="B63"/>
      <c r="C63"/>
      <c r="D63"/>
      <c r="E63"/>
      <c r="F63"/>
      <c r="G63"/>
      <c r="H63"/>
      <c r="I63" s="23"/>
    </row>
    <row r="64" spans="1:9" ht="47.25" x14ac:dyDescent="0.25">
      <c r="A64" s="4" t="s">
        <v>0</v>
      </c>
      <c r="B64" s="5" t="s">
        <v>1</v>
      </c>
      <c r="C64" s="5" t="s">
        <v>2</v>
      </c>
      <c r="D64" s="5" t="s">
        <v>3</v>
      </c>
      <c r="E64" s="5" t="s">
        <v>4</v>
      </c>
      <c r="F64" s="5" t="s">
        <v>5</v>
      </c>
      <c r="G64" s="6" t="s">
        <v>6</v>
      </c>
      <c r="H64" s="7" t="s">
        <v>7</v>
      </c>
      <c r="I64" s="23"/>
    </row>
    <row r="65" spans="1:9" x14ac:dyDescent="0.25">
      <c r="A65" s="9">
        <v>3179</v>
      </c>
      <c r="B65" s="9">
        <v>102129</v>
      </c>
      <c r="C65" s="9" t="s">
        <v>99</v>
      </c>
      <c r="D65" s="17" t="s">
        <v>100</v>
      </c>
      <c r="E65" s="11"/>
      <c r="F65" s="9" t="s">
        <v>10</v>
      </c>
      <c r="G65" s="11"/>
      <c r="H65" s="12" t="s">
        <v>101</v>
      </c>
      <c r="I65" s="23"/>
    </row>
    <row r="66" spans="1:9" x14ac:dyDescent="0.25">
      <c r="A66" s="9">
        <v>1613</v>
      </c>
      <c r="B66" s="9">
        <v>104347</v>
      </c>
      <c r="C66" s="9" t="s">
        <v>177</v>
      </c>
      <c r="D66" s="10" t="s">
        <v>207</v>
      </c>
      <c r="E66" s="11">
        <v>37603</v>
      </c>
      <c r="F66" s="9" t="s">
        <v>10</v>
      </c>
      <c r="G66" s="11"/>
      <c r="H66" s="12" t="s">
        <v>54</v>
      </c>
      <c r="I66" s="23"/>
    </row>
    <row r="67" spans="1:9" x14ac:dyDescent="0.25">
      <c r="A67" s="9">
        <v>1614</v>
      </c>
      <c r="B67" s="9">
        <v>104351</v>
      </c>
      <c r="C67" s="9" t="s">
        <v>177</v>
      </c>
      <c r="D67" s="10" t="s">
        <v>205</v>
      </c>
      <c r="E67" s="11">
        <v>37445</v>
      </c>
      <c r="F67" s="9" t="s">
        <v>10</v>
      </c>
      <c r="G67" s="11"/>
      <c r="H67" s="12" t="s">
        <v>54</v>
      </c>
      <c r="I67" s="23"/>
    </row>
    <row r="68" spans="1:9" x14ac:dyDescent="0.25">
      <c r="A68" s="9">
        <v>1617</v>
      </c>
      <c r="B68" s="9">
        <v>104679</v>
      </c>
      <c r="C68" s="9" t="s">
        <v>177</v>
      </c>
      <c r="D68" s="10" t="s">
        <v>206</v>
      </c>
      <c r="E68" s="11">
        <v>37552</v>
      </c>
      <c r="F68" s="9" t="s">
        <v>10</v>
      </c>
      <c r="G68" s="9"/>
      <c r="H68" s="12" t="s">
        <v>54</v>
      </c>
    </row>
    <row r="69" spans="1:9" x14ac:dyDescent="0.25">
      <c r="A69" s="9">
        <v>2063</v>
      </c>
      <c r="B69" s="9">
        <v>104251</v>
      </c>
      <c r="C69" s="9" t="s">
        <v>208</v>
      </c>
      <c r="D69" s="10" t="s">
        <v>209</v>
      </c>
      <c r="E69" s="11">
        <v>36601</v>
      </c>
      <c r="F69" s="9" t="s">
        <v>10</v>
      </c>
      <c r="G69" s="9"/>
      <c r="H69" s="12" t="s">
        <v>54</v>
      </c>
    </row>
    <row r="70" spans="1:9" x14ac:dyDescent="0.25">
      <c r="A70" s="9">
        <v>3007</v>
      </c>
      <c r="B70" s="9">
        <v>103157</v>
      </c>
      <c r="C70" s="9" t="s">
        <v>99</v>
      </c>
      <c r="D70" s="10" t="s">
        <v>204</v>
      </c>
      <c r="E70" s="11">
        <v>29501</v>
      </c>
      <c r="F70" s="9" t="s">
        <v>10</v>
      </c>
      <c r="G70" s="11"/>
      <c r="H70" s="12" t="s">
        <v>54</v>
      </c>
    </row>
    <row r="71" spans="1:9" x14ac:dyDescent="0.25">
      <c r="A71" s="9">
        <v>3091</v>
      </c>
      <c r="B71" s="9">
        <v>100420</v>
      </c>
      <c r="C71" s="9" t="s">
        <v>99</v>
      </c>
      <c r="D71" s="10" t="s">
        <v>246</v>
      </c>
      <c r="E71" s="11">
        <v>30607</v>
      </c>
      <c r="F71" s="9" t="s">
        <v>10</v>
      </c>
      <c r="G71" s="11"/>
      <c r="H71" s="12" t="s">
        <v>245</v>
      </c>
    </row>
    <row r="72" spans="1:9" x14ac:dyDescent="0.25">
      <c r="A72" s="9">
        <v>3281</v>
      </c>
      <c r="B72" s="9">
        <v>103381</v>
      </c>
      <c r="C72" s="9" t="s">
        <v>99</v>
      </c>
      <c r="D72" s="10" t="s">
        <v>154</v>
      </c>
      <c r="E72" s="11">
        <v>30678</v>
      </c>
      <c r="F72" s="9" t="s">
        <v>10</v>
      </c>
      <c r="G72" s="11"/>
      <c r="H72" s="12" t="s">
        <v>152</v>
      </c>
    </row>
    <row r="73" spans="1:9" x14ac:dyDescent="0.25">
      <c r="A73" s="9">
        <v>3287</v>
      </c>
      <c r="B73" s="9">
        <v>103531</v>
      </c>
      <c r="C73" s="9" t="s">
        <v>99</v>
      </c>
      <c r="D73" s="10" t="s">
        <v>185</v>
      </c>
      <c r="E73" s="11">
        <v>29254</v>
      </c>
      <c r="F73" s="9" t="s">
        <v>10</v>
      </c>
      <c r="G73" s="11"/>
      <c r="H73" s="12" t="s">
        <v>183</v>
      </c>
    </row>
    <row r="74" spans="1:9" x14ac:dyDescent="0.25">
      <c r="A74" s="9">
        <v>3468</v>
      </c>
      <c r="B74" s="9">
        <v>103045</v>
      </c>
      <c r="C74" s="9" t="s">
        <v>99</v>
      </c>
      <c r="D74" s="10" t="s">
        <v>134</v>
      </c>
      <c r="E74" s="11">
        <v>31432</v>
      </c>
      <c r="F74" s="9" t="s">
        <v>10</v>
      </c>
      <c r="G74" s="11"/>
      <c r="H74" s="12" t="s">
        <v>135</v>
      </c>
    </row>
    <row r="75" spans="1:9" x14ac:dyDescent="0.25">
      <c r="A75" s="9">
        <v>3477</v>
      </c>
      <c r="B75" s="9">
        <v>104780</v>
      </c>
      <c r="C75" s="9" t="s">
        <v>99</v>
      </c>
      <c r="D75" s="10" t="s">
        <v>156</v>
      </c>
      <c r="E75" s="11">
        <v>31245</v>
      </c>
      <c r="F75" s="9" t="s">
        <v>10</v>
      </c>
      <c r="G75" s="9"/>
      <c r="H75" s="12" t="s">
        <v>152</v>
      </c>
    </row>
    <row r="76" spans="1:9" x14ac:dyDescent="0.25">
      <c r="A76" s="9">
        <v>3539</v>
      </c>
      <c r="B76" s="9">
        <v>104302</v>
      </c>
      <c r="C76" s="9" t="s">
        <v>99</v>
      </c>
      <c r="D76" s="10" t="s">
        <v>184</v>
      </c>
      <c r="E76" s="11">
        <v>31113</v>
      </c>
      <c r="F76" s="9" t="s">
        <v>10</v>
      </c>
      <c r="G76" s="11"/>
      <c r="H76" s="12" t="s">
        <v>183</v>
      </c>
    </row>
    <row r="77" spans="1:9" x14ac:dyDescent="0.25">
      <c r="A77" s="9">
        <v>3638</v>
      </c>
      <c r="B77" s="9">
        <v>103777</v>
      </c>
      <c r="C77" s="9" t="s">
        <v>99</v>
      </c>
      <c r="D77" s="10" t="s">
        <v>244</v>
      </c>
      <c r="E77" s="11">
        <v>30098</v>
      </c>
      <c r="F77" s="9" t="s">
        <v>10</v>
      </c>
      <c r="G77" s="11"/>
      <c r="H77" s="12" t="s">
        <v>245</v>
      </c>
    </row>
    <row r="78" spans="1:9" x14ac:dyDescent="0.25">
      <c r="A78" s="9">
        <v>3664</v>
      </c>
      <c r="B78" s="9">
        <v>102452</v>
      </c>
      <c r="C78" s="9" t="s">
        <v>99</v>
      </c>
      <c r="D78" s="10" t="s">
        <v>155</v>
      </c>
      <c r="E78" s="11">
        <v>31608</v>
      </c>
      <c r="F78" s="9" t="s">
        <v>10</v>
      </c>
      <c r="G78" s="9"/>
      <c r="H78" s="12" t="s">
        <v>152</v>
      </c>
    </row>
    <row r="79" spans="1:9" x14ac:dyDescent="0.25">
      <c r="A79" s="9">
        <v>3806</v>
      </c>
      <c r="B79" s="9"/>
      <c r="C79" s="9" t="s">
        <v>99</v>
      </c>
      <c r="D79" s="10" t="s">
        <v>270</v>
      </c>
      <c r="E79" s="11">
        <v>31740</v>
      </c>
      <c r="F79" s="11" t="s">
        <v>10</v>
      </c>
      <c r="G79" s="9"/>
      <c r="H79" s="12" t="s">
        <v>271</v>
      </c>
    </row>
    <row r="80" spans="1:9" x14ac:dyDescent="0.25">
      <c r="A80" s="9">
        <v>4144</v>
      </c>
      <c r="B80" s="9">
        <v>101969</v>
      </c>
      <c r="C80" s="9" t="s">
        <v>102</v>
      </c>
      <c r="D80" s="10" t="s">
        <v>167</v>
      </c>
      <c r="E80" s="11">
        <v>27796</v>
      </c>
      <c r="F80" s="9" t="s">
        <v>10</v>
      </c>
      <c r="G80" s="11"/>
      <c r="H80" s="12" t="s">
        <v>23</v>
      </c>
    </row>
    <row r="81" spans="1:8" x14ac:dyDescent="0.25">
      <c r="A81" s="9">
        <v>4300</v>
      </c>
      <c r="B81" s="9">
        <v>101973</v>
      </c>
      <c r="C81" s="9" t="s">
        <v>118</v>
      </c>
      <c r="D81" s="10" t="s">
        <v>136</v>
      </c>
      <c r="E81" s="11">
        <v>26030</v>
      </c>
      <c r="F81" s="9" t="s">
        <v>10</v>
      </c>
      <c r="G81" s="11"/>
      <c r="H81" s="12" t="s">
        <v>135</v>
      </c>
    </row>
    <row r="82" spans="1:8" x14ac:dyDescent="0.25">
      <c r="A82" s="9">
        <v>4595</v>
      </c>
      <c r="B82" s="9">
        <v>104292</v>
      </c>
      <c r="C82" s="9" t="s">
        <v>106</v>
      </c>
      <c r="D82" s="10" t="s">
        <v>137</v>
      </c>
      <c r="E82" s="11">
        <v>23992</v>
      </c>
      <c r="F82" s="9" t="s">
        <v>10</v>
      </c>
      <c r="G82" s="11"/>
      <c r="H82" s="12" t="s">
        <v>135</v>
      </c>
    </row>
    <row r="83" spans="1:8" x14ac:dyDescent="0.25">
      <c r="A83" s="9">
        <v>4768</v>
      </c>
      <c r="B83" s="9">
        <v>104434</v>
      </c>
      <c r="C83" s="9" t="s">
        <v>102</v>
      </c>
      <c r="D83" s="10" t="s">
        <v>168</v>
      </c>
      <c r="E83" s="11">
        <v>27908</v>
      </c>
      <c r="F83" s="9" t="s">
        <v>10</v>
      </c>
      <c r="G83" s="11"/>
      <c r="H83" s="12" t="s">
        <v>23</v>
      </c>
    </row>
    <row r="84" spans="1:8" x14ac:dyDescent="0.25">
      <c r="A84" s="9">
        <v>4899</v>
      </c>
      <c r="B84" s="9">
        <v>104455</v>
      </c>
      <c r="C84" s="9" t="s">
        <v>102</v>
      </c>
      <c r="D84" s="10" t="s">
        <v>247</v>
      </c>
      <c r="E84" s="11">
        <v>28749</v>
      </c>
      <c r="F84" s="9" t="s">
        <v>10</v>
      </c>
      <c r="G84" s="11"/>
      <c r="H84" s="12" t="s">
        <v>245</v>
      </c>
    </row>
    <row r="85" spans="1:8" x14ac:dyDescent="0.25">
      <c r="A85" s="9">
        <v>4932</v>
      </c>
      <c r="B85" s="9">
        <v>103516</v>
      </c>
      <c r="C85" s="9" t="s">
        <v>102</v>
      </c>
      <c r="D85" s="10" t="s">
        <v>210</v>
      </c>
      <c r="E85" s="11">
        <v>28134</v>
      </c>
      <c r="F85" s="9" t="s">
        <v>10</v>
      </c>
      <c r="G85" s="11"/>
      <c r="H85" s="12" t="s">
        <v>54</v>
      </c>
    </row>
    <row r="86" spans="1:8" x14ac:dyDescent="0.25">
      <c r="A86" s="9">
        <v>4934</v>
      </c>
      <c r="B86" s="9">
        <v>101413</v>
      </c>
      <c r="C86" s="9" t="s">
        <v>102</v>
      </c>
      <c r="D86" s="10" t="s">
        <v>182</v>
      </c>
      <c r="E86" s="11">
        <v>28490</v>
      </c>
      <c r="F86" s="9" t="s">
        <v>10</v>
      </c>
      <c r="G86" s="11"/>
      <c r="H86" s="12" t="s">
        <v>183</v>
      </c>
    </row>
    <row r="87" spans="1:8" x14ac:dyDescent="0.25">
      <c r="A87" s="9">
        <v>4952</v>
      </c>
      <c r="B87" s="9">
        <v>103939</v>
      </c>
      <c r="C87" s="9" t="s">
        <v>118</v>
      </c>
      <c r="D87" s="24" t="s">
        <v>128</v>
      </c>
      <c r="E87" s="11">
        <v>25918</v>
      </c>
      <c r="F87" s="9" t="s">
        <v>10</v>
      </c>
      <c r="G87" s="9"/>
      <c r="H87" s="12" t="s">
        <v>129</v>
      </c>
    </row>
    <row r="88" spans="1:8" x14ac:dyDescent="0.25">
      <c r="A88" s="9">
        <v>4974</v>
      </c>
      <c r="B88" s="9">
        <v>103983</v>
      </c>
      <c r="C88" s="9" t="s">
        <v>123</v>
      </c>
      <c r="D88" s="10" t="s">
        <v>153</v>
      </c>
      <c r="E88" s="11">
        <v>22381</v>
      </c>
      <c r="F88" s="9" t="s">
        <v>10</v>
      </c>
      <c r="G88" s="11"/>
      <c r="H88" s="12" t="s">
        <v>152</v>
      </c>
    </row>
    <row r="89" spans="1:8" x14ac:dyDescent="0.25">
      <c r="A89" s="9">
        <v>5087</v>
      </c>
      <c r="B89" s="9">
        <v>104934</v>
      </c>
      <c r="C89" s="9" t="s">
        <v>102</v>
      </c>
      <c r="D89" s="10" t="s">
        <v>157</v>
      </c>
      <c r="E89" s="11">
        <v>28385</v>
      </c>
      <c r="F89" s="9" t="s">
        <v>10</v>
      </c>
      <c r="G89" s="9"/>
      <c r="H89" s="12" t="s">
        <v>152</v>
      </c>
    </row>
    <row r="90" spans="1:8" x14ac:dyDescent="0.25">
      <c r="A90" s="9">
        <v>5180</v>
      </c>
      <c r="B90" s="9">
        <v>105330</v>
      </c>
      <c r="C90" s="9" t="s">
        <v>102</v>
      </c>
      <c r="D90" s="10" t="s">
        <v>169</v>
      </c>
      <c r="E90" s="11">
        <v>28466</v>
      </c>
      <c r="F90" s="9" t="s">
        <v>10</v>
      </c>
      <c r="G90" s="11"/>
      <c r="H90" s="12" t="s">
        <v>23</v>
      </c>
    </row>
    <row r="91" spans="1:8" x14ac:dyDescent="0.25">
      <c r="A91" s="9">
        <v>5596</v>
      </c>
      <c r="B91" s="9"/>
      <c r="C91" s="9" t="s">
        <v>99</v>
      </c>
      <c r="D91" s="17" t="s">
        <v>227</v>
      </c>
      <c r="E91" s="11">
        <v>31672</v>
      </c>
      <c r="F91" s="9" t="s">
        <v>10</v>
      </c>
      <c r="G91" s="11"/>
      <c r="H91" s="12" t="s">
        <v>81</v>
      </c>
    </row>
    <row r="92" spans="1:8" x14ac:dyDescent="0.25">
      <c r="A92" s="9">
        <v>5637</v>
      </c>
      <c r="B92" s="9">
        <v>102122</v>
      </c>
      <c r="C92" s="9" t="s">
        <v>99</v>
      </c>
      <c r="D92" s="10" t="s">
        <v>151</v>
      </c>
      <c r="E92" s="11">
        <v>28991</v>
      </c>
      <c r="F92" s="9" t="s">
        <v>10</v>
      </c>
      <c r="G92" s="9"/>
      <c r="H92" s="12" t="s">
        <v>152</v>
      </c>
    </row>
    <row r="93" spans="1:8" hidden="1" x14ac:dyDescent="0.25">
      <c r="A93" s="9">
        <v>5006</v>
      </c>
      <c r="B93" s="9">
        <v>103293</v>
      </c>
      <c r="C93" s="9" t="s">
        <v>102</v>
      </c>
      <c r="D93" s="10" t="s">
        <v>103</v>
      </c>
      <c r="E93" s="11"/>
      <c r="F93" s="11" t="s">
        <v>14</v>
      </c>
      <c r="G93" s="11"/>
      <c r="H93" s="12" t="s">
        <v>101</v>
      </c>
    </row>
    <row r="94" spans="1:8" hidden="1" x14ac:dyDescent="0.25">
      <c r="A94" s="9">
        <v>3192</v>
      </c>
      <c r="B94" s="9">
        <v>103292</v>
      </c>
      <c r="C94" s="9" t="s">
        <v>99</v>
      </c>
      <c r="D94" s="10" t="s">
        <v>104</v>
      </c>
      <c r="E94" s="11"/>
      <c r="F94" s="11" t="s">
        <v>14</v>
      </c>
      <c r="G94" s="11"/>
      <c r="H94" s="12" t="s">
        <v>101</v>
      </c>
    </row>
    <row r="95" spans="1:8" hidden="1" x14ac:dyDescent="0.25">
      <c r="A95" s="9">
        <v>5007</v>
      </c>
      <c r="B95" s="9">
        <v>103670</v>
      </c>
      <c r="C95" s="9" t="s">
        <v>102</v>
      </c>
      <c r="D95" s="10" t="s">
        <v>105</v>
      </c>
      <c r="E95" s="11"/>
      <c r="F95" s="11" t="s">
        <v>14</v>
      </c>
      <c r="G95" s="11"/>
      <c r="H95" s="12" t="s">
        <v>101</v>
      </c>
    </row>
    <row r="96" spans="1:8" hidden="1" x14ac:dyDescent="0.25">
      <c r="A96" s="9">
        <v>5109</v>
      </c>
      <c r="B96" s="9">
        <v>105098</v>
      </c>
      <c r="C96" s="9" t="s">
        <v>106</v>
      </c>
      <c r="D96" s="10" t="s">
        <v>107</v>
      </c>
      <c r="E96" s="11"/>
      <c r="F96" s="11" t="s">
        <v>14</v>
      </c>
      <c r="G96" s="11"/>
      <c r="H96" s="12" t="s">
        <v>101</v>
      </c>
    </row>
    <row r="97" spans="1:8" hidden="1" x14ac:dyDescent="0.25">
      <c r="A97" s="9">
        <v>5005</v>
      </c>
      <c r="B97" s="9">
        <v>103291</v>
      </c>
      <c r="C97" s="9" t="s">
        <v>102</v>
      </c>
      <c r="D97" s="10" t="s">
        <v>108</v>
      </c>
      <c r="E97" s="11"/>
      <c r="F97" s="11" t="s">
        <v>14</v>
      </c>
      <c r="G97" s="11"/>
      <c r="H97" s="12" t="s">
        <v>101</v>
      </c>
    </row>
    <row r="98" spans="1:8" hidden="1" x14ac:dyDescent="0.25">
      <c r="A98" s="9">
        <v>3318</v>
      </c>
      <c r="B98" s="9">
        <v>105099</v>
      </c>
      <c r="C98" s="9" t="s">
        <v>99</v>
      </c>
      <c r="D98" s="10" t="s">
        <v>109</v>
      </c>
      <c r="E98" s="11"/>
      <c r="F98" s="11" t="s">
        <v>14</v>
      </c>
      <c r="G98" s="11"/>
      <c r="H98" s="12" t="s">
        <v>101</v>
      </c>
    </row>
    <row r="99" spans="1:8" hidden="1" x14ac:dyDescent="0.25">
      <c r="A99" s="9">
        <v>3316</v>
      </c>
      <c r="B99" s="9">
        <v>105097</v>
      </c>
      <c r="C99" s="9" t="s">
        <v>99</v>
      </c>
      <c r="D99" s="10" t="s">
        <v>110</v>
      </c>
      <c r="E99" s="11">
        <v>31250</v>
      </c>
      <c r="F99" s="11" t="s">
        <v>14</v>
      </c>
      <c r="G99" s="11"/>
      <c r="H99" s="12" t="s">
        <v>111</v>
      </c>
    </row>
    <row r="100" spans="1:8" hidden="1" x14ac:dyDescent="0.25">
      <c r="A100" s="9">
        <v>5110</v>
      </c>
      <c r="B100" s="9">
        <v>105110</v>
      </c>
      <c r="C100" s="9" t="s">
        <v>112</v>
      </c>
      <c r="D100" s="10" t="s">
        <v>113</v>
      </c>
      <c r="E100" s="11">
        <v>20755</v>
      </c>
      <c r="F100" s="11" t="s">
        <v>14</v>
      </c>
      <c r="G100" s="9"/>
      <c r="H100" s="12" t="s">
        <v>114</v>
      </c>
    </row>
    <row r="101" spans="1:8" hidden="1" x14ac:dyDescent="0.25">
      <c r="A101" s="9">
        <v>3336</v>
      </c>
      <c r="B101" s="9">
        <v>105102</v>
      </c>
      <c r="C101" s="9" t="s">
        <v>99</v>
      </c>
      <c r="D101" s="10" t="s">
        <v>115</v>
      </c>
      <c r="E101" s="11">
        <v>29805</v>
      </c>
      <c r="F101" s="11" t="s">
        <v>14</v>
      </c>
      <c r="G101" s="9"/>
      <c r="H101" s="12" t="s">
        <v>114</v>
      </c>
    </row>
    <row r="102" spans="1:8" hidden="1" x14ac:dyDescent="0.25">
      <c r="A102" s="9">
        <v>5650</v>
      </c>
      <c r="B102" s="9">
        <v>102231</v>
      </c>
      <c r="C102" s="9" t="s">
        <v>99</v>
      </c>
      <c r="D102" s="10" t="s">
        <v>116</v>
      </c>
      <c r="E102" s="11">
        <v>30609</v>
      </c>
      <c r="F102" s="11" t="s">
        <v>14</v>
      </c>
      <c r="G102" s="11"/>
      <c r="H102" s="12" t="s">
        <v>114</v>
      </c>
    </row>
    <row r="103" spans="1:8" hidden="1" x14ac:dyDescent="0.25">
      <c r="A103" s="9">
        <v>5674</v>
      </c>
      <c r="B103" s="9">
        <v>102453</v>
      </c>
      <c r="C103" s="9" t="s">
        <v>99</v>
      </c>
      <c r="D103" s="10" t="s">
        <v>117</v>
      </c>
      <c r="E103" s="11">
        <v>30997</v>
      </c>
      <c r="F103" s="11" t="s">
        <v>14</v>
      </c>
      <c r="G103" s="9"/>
      <c r="H103" s="12" t="s">
        <v>114</v>
      </c>
    </row>
    <row r="104" spans="1:8" hidden="1" x14ac:dyDescent="0.25">
      <c r="A104" s="9">
        <v>5628</v>
      </c>
      <c r="B104" s="9">
        <v>102124</v>
      </c>
      <c r="C104" s="9" t="s">
        <v>118</v>
      </c>
      <c r="D104" s="10" t="s">
        <v>119</v>
      </c>
      <c r="E104" s="11"/>
      <c r="F104" s="11" t="s">
        <v>14</v>
      </c>
      <c r="G104" s="11"/>
      <c r="H104" s="12" t="s">
        <v>120</v>
      </c>
    </row>
    <row r="105" spans="1:8" hidden="1" x14ac:dyDescent="0.25">
      <c r="A105" s="9">
        <v>4908</v>
      </c>
      <c r="B105" s="9">
        <v>103490</v>
      </c>
      <c r="C105" s="9" t="s">
        <v>118</v>
      </c>
      <c r="D105" s="10" t="s">
        <v>121</v>
      </c>
      <c r="E105" s="11"/>
      <c r="F105" s="11" t="s">
        <v>14</v>
      </c>
      <c r="G105" s="9"/>
      <c r="H105" s="12" t="s">
        <v>120</v>
      </c>
    </row>
    <row r="106" spans="1:8" hidden="1" x14ac:dyDescent="0.25">
      <c r="A106" s="9">
        <v>5148</v>
      </c>
      <c r="B106" s="9">
        <v>105253</v>
      </c>
      <c r="C106" s="9" t="s">
        <v>102</v>
      </c>
      <c r="D106" s="10" t="s">
        <v>122</v>
      </c>
      <c r="E106" s="11"/>
      <c r="F106" s="11" t="s">
        <v>14</v>
      </c>
      <c r="G106" s="11"/>
      <c r="H106" s="12" t="s">
        <v>120</v>
      </c>
    </row>
    <row r="107" spans="1:8" hidden="1" x14ac:dyDescent="0.25">
      <c r="A107" s="9">
        <v>4351</v>
      </c>
      <c r="B107" s="9">
        <v>102127</v>
      </c>
      <c r="C107" s="9" t="s">
        <v>123</v>
      </c>
      <c r="D107" s="10" t="s">
        <v>124</v>
      </c>
      <c r="E107" s="11"/>
      <c r="F107" s="11" t="s">
        <v>14</v>
      </c>
      <c r="G107" s="9"/>
      <c r="H107" s="12" t="s">
        <v>120</v>
      </c>
    </row>
    <row r="108" spans="1:8" hidden="1" x14ac:dyDescent="0.25">
      <c r="A108" s="9">
        <v>5145</v>
      </c>
      <c r="B108" s="9">
        <v>105235</v>
      </c>
      <c r="C108" s="9" t="s">
        <v>118</v>
      </c>
      <c r="D108" s="10" t="s">
        <v>125</v>
      </c>
      <c r="E108" s="11"/>
      <c r="F108" s="11" t="s">
        <v>14</v>
      </c>
      <c r="G108" s="9"/>
      <c r="H108" s="12" t="s">
        <v>120</v>
      </c>
    </row>
    <row r="109" spans="1:8" hidden="1" x14ac:dyDescent="0.25">
      <c r="A109" s="9">
        <v>3731</v>
      </c>
      <c r="B109" s="9">
        <v>103824</v>
      </c>
      <c r="C109" s="9" t="s">
        <v>99</v>
      </c>
      <c r="D109" s="10" t="s">
        <v>126</v>
      </c>
      <c r="E109" s="11"/>
      <c r="F109" s="11" t="s">
        <v>14</v>
      </c>
      <c r="G109" s="11"/>
      <c r="H109" s="12" t="s">
        <v>120</v>
      </c>
    </row>
    <row r="110" spans="1:8" hidden="1" x14ac:dyDescent="0.25">
      <c r="A110" s="9">
        <v>3501</v>
      </c>
      <c r="B110" s="9">
        <v>105236</v>
      </c>
      <c r="C110" s="9" t="s">
        <v>99</v>
      </c>
      <c r="D110" s="10" t="s">
        <v>127</v>
      </c>
      <c r="E110" s="11"/>
      <c r="F110" s="11" t="s">
        <v>14</v>
      </c>
      <c r="G110" s="9"/>
      <c r="H110" s="12" t="s">
        <v>120</v>
      </c>
    </row>
    <row r="111" spans="1:8" hidden="1" x14ac:dyDescent="0.25">
      <c r="A111" s="9">
        <v>4380</v>
      </c>
      <c r="B111" s="9">
        <v>101416</v>
      </c>
      <c r="C111" s="9" t="s">
        <v>118</v>
      </c>
      <c r="D111" s="24" t="s">
        <v>130</v>
      </c>
      <c r="E111" s="11">
        <v>26068</v>
      </c>
      <c r="F111" s="9" t="s">
        <v>14</v>
      </c>
      <c r="G111" s="9"/>
      <c r="H111" s="12" t="s">
        <v>129</v>
      </c>
    </row>
    <row r="112" spans="1:8" hidden="1" x14ac:dyDescent="0.25">
      <c r="A112" s="9">
        <v>4875</v>
      </c>
      <c r="B112" s="9">
        <v>102416</v>
      </c>
      <c r="C112" s="9" t="s">
        <v>102</v>
      </c>
      <c r="D112" s="24" t="s">
        <v>131</v>
      </c>
      <c r="E112" s="11">
        <v>28049</v>
      </c>
      <c r="F112" s="9" t="s">
        <v>14</v>
      </c>
      <c r="G112" s="9"/>
      <c r="H112" s="12" t="s">
        <v>129</v>
      </c>
    </row>
    <row r="113" spans="1:8" hidden="1" x14ac:dyDescent="0.25">
      <c r="A113" s="9">
        <v>4026</v>
      </c>
      <c r="B113" s="9">
        <v>101103</v>
      </c>
      <c r="C113" s="9" t="s">
        <v>118</v>
      </c>
      <c r="D113" s="24" t="s">
        <v>132</v>
      </c>
      <c r="E113" s="11">
        <v>26127</v>
      </c>
      <c r="F113" s="9" t="s">
        <v>14</v>
      </c>
      <c r="G113" s="9"/>
      <c r="H113" s="12" t="s">
        <v>129</v>
      </c>
    </row>
    <row r="114" spans="1:8" hidden="1" x14ac:dyDescent="0.25">
      <c r="A114" s="9">
        <v>4688</v>
      </c>
      <c r="B114" s="9">
        <v>102940</v>
      </c>
      <c r="C114" s="9" t="s">
        <v>102</v>
      </c>
      <c r="D114" s="24" t="s">
        <v>133</v>
      </c>
      <c r="E114" s="11">
        <v>27632</v>
      </c>
      <c r="F114" s="9" t="s">
        <v>14</v>
      </c>
      <c r="G114" s="9"/>
      <c r="H114" s="12" t="s">
        <v>129</v>
      </c>
    </row>
    <row r="115" spans="1:8" hidden="1" x14ac:dyDescent="0.25">
      <c r="A115" s="9">
        <v>3467</v>
      </c>
      <c r="B115" s="9">
        <v>103053</v>
      </c>
      <c r="C115" s="9" t="s">
        <v>99</v>
      </c>
      <c r="D115" s="10" t="s">
        <v>138</v>
      </c>
      <c r="E115" s="11">
        <v>31420</v>
      </c>
      <c r="F115" s="11" t="s">
        <v>14</v>
      </c>
      <c r="G115" s="11"/>
      <c r="H115" s="12" t="s">
        <v>135</v>
      </c>
    </row>
    <row r="116" spans="1:8" hidden="1" x14ac:dyDescent="0.25">
      <c r="A116" s="9">
        <v>4612</v>
      </c>
      <c r="B116" s="9">
        <v>103044</v>
      </c>
      <c r="C116" s="9" t="s">
        <v>118</v>
      </c>
      <c r="D116" s="10" t="s">
        <v>139</v>
      </c>
      <c r="E116" s="11">
        <v>26797</v>
      </c>
      <c r="F116" s="11" t="s">
        <v>14</v>
      </c>
      <c r="G116" s="11"/>
      <c r="H116" s="12" t="s">
        <v>135</v>
      </c>
    </row>
    <row r="117" spans="1:8" hidden="1" x14ac:dyDescent="0.25">
      <c r="A117" s="9">
        <v>4613</v>
      </c>
      <c r="B117" s="9">
        <v>103047</v>
      </c>
      <c r="C117" s="9" t="s">
        <v>102</v>
      </c>
      <c r="D117" s="10" t="s">
        <v>140</v>
      </c>
      <c r="E117" s="11">
        <v>27703</v>
      </c>
      <c r="F117" s="11" t="s">
        <v>14</v>
      </c>
      <c r="G117" s="11"/>
      <c r="H117" s="12" t="s">
        <v>135</v>
      </c>
    </row>
    <row r="118" spans="1:8" hidden="1" x14ac:dyDescent="0.25">
      <c r="A118" s="9">
        <v>4954</v>
      </c>
      <c r="B118" s="9">
        <v>103051</v>
      </c>
      <c r="C118" s="9" t="s">
        <v>102</v>
      </c>
      <c r="D118" s="10" t="s">
        <v>141</v>
      </c>
      <c r="E118" s="11">
        <v>28192</v>
      </c>
      <c r="F118" s="11" t="s">
        <v>14</v>
      </c>
      <c r="G118" s="11"/>
      <c r="H118" s="12" t="s">
        <v>135</v>
      </c>
    </row>
    <row r="119" spans="1:8" hidden="1" x14ac:dyDescent="0.25">
      <c r="A119" s="9">
        <v>3273</v>
      </c>
      <c r="B119" s="9">
        <v>105050</v>
      </c>
      <c r="C119" s="9" t="s">
        <v>99</v>
      </c>
      <c r="D119" s="10" t="s">
        <v>142</v>
      </c>
      <c r="E119" s="11">
        <v>31456</v>
      </c>
      <c r="F119" s="11" t="s">
        <v>14</v>
      </c>
      <c r="G119" s="11"/>
      <c r="H119" s="12" t="s">
        <v>11</v>
      </c>
    </row>
    <row r="120" spans="1:8" hidden="1" x14ac:dyDescent="0.25">
      <c r="A120" s="9">
        <v>4832</v>
      </c>
      <c r="B120" s="9">
        <v>102325</v>
      </c>
      <c r="C120" s="9" t="s">
        <v>102</v>
      </c>
      <c r="D120" s="10" t="s">
        <v>143</v>
      </c>
      <c r="E120" s="11">
        <v>27893</v>
      </c>
      <c r="F120" s="11" t="s">
        <v>14</v>
      </c>
      <c r="G120" s="9"/>
      <c r="H120" s="12" t="s">
        <v>11</v>
      </c>
    </row>
    <row r="121" spans="1:8" hidden="1" x14ac:dyDescent="0.25">
      <c r="A121" s="9">
        <v>3278</v>
      </c>
      <c r="B121" s="9">
        <v>105051</v>
      </c>
      <c r="C121" s="9" t="s">
        <v>99</v>
      </c>
      <c r="D121" s="10" t="s">
        <v>144</v>
      </c>
      <c r="E121" s="11">
        <v>30829</v>
      </c>
      <c r="F121" s="11" t="s">
        <v>14</v>
      </c>
      <c r="G121" s="11"/>
      <c r="H121" s="12" t="s">
        <v>11</v>
      </c>
    </row>
    <row r="122" spans="1:8" hidden="1" x14ac:dyDescent="0.25">
      <c r="A122" s="9">
        <v>5627</v>
      </c>
      <c r="B122" s="9">
        <v>103344</v>
      </c>
      <c r="C122" s="9" t="s">
        <v>102</v>
      </c>
      <c r="D122" s="10" t="s">
        <v>145</v>
      </c>
      <c r="E122" s="11">
        <v>28332</v>
      </c>
      <c r="F122" s="11" t="s">
        <v>14</v>
      </c>
      <c r="G122" s="11"/>
      <c r="H122" s="12" t="s">
        <v>11</v>
      </c>
    </row>
    <row r="123" spans="1:8" hidden="1" x14ac:dyDescent="0.25">
      <c r="A123" s="9">
        <v>4199</v>
      </c>
      <c r="B123" s="9">
        <v>101405</v>
      </c>
      <c r="C123" s="9" t="s">
        <v>106</v>
      </c>
      <c r="D123" s="10" t="s">
        <v>146</v>
      </c>
      <c r="E123" s="11">
        <v>24238</v>
      </c>
      <c r="F123" s="11" t="s">
        <v>14</v>
      </c>
      <c r="G123" s="11"/>
      <c r="H123" s="12" t="s">
        <v>147</v>
      </c>
    </row>
    <row r="124" spans="1:8" hidden="1" x14ac:dyDescent="0.25">
      <c r="A124" s="9">
        <v>5552</v>
      </c>
      <c r="B124" s="9"/>
      <c r="C124" s="9" t="s">
        <v>102</v>
      </c>
      <c r="D124" s="10" t="s">
        <v>148</v>
      </c>
      <c r="E124" s="11">
        <v>28718</v>
      </c>
      <c r="F124" s="11" t="s">
        <v>14</v>
      </c>
      <c r="G124" s="11"/>
      <c r="H124" s="12" t="s">
        <v>147</v>
      </c>
    </row>
    <row r="125" spans="1:8" hidden="1" x14ac:dyDescent="0.25">
      <c r="A125" s="9">
        <v>3340</v>
      </c>
      <c r="B125" s="9">
        <v>104714</v>
      </c>
      <c r="C125" s="9" t="s">
        <v>99</v>
      </c>
      <c r="D125" s="10" t="s">
        <v>149</v>
      </c>
      <c r="E125" s="11">
        <v>29102</v>
      </c>
      <c r="F125" s="11" t="s">
        <v>14</v>
      </c>
      <c r="G125" s="9"/>
      <c r="H125" s="12" t="s">
        <v>147</v>
      </c>
    </row>
    <row r="126" spans="1:8" hidden="1" x14ac:dyDescent="0.25">
      <c r="A126" s="9">
        <v>5555</v>
      </c>
      <c r="B126" s="9"/>
      <c r="C126" s="9" t="s">
        <v>102</v>
      </c>
      <c r="D126" s="10" t="s">
        <v>150</v>
      </c>
      <c r="E126" s="11">
        <v>27471</v>
      </c>
      <c r="F126" s="11" t="s">
        <v>14</v>
      </c>
      <c r="G126" s="11"/>
      <c r="H126" s="12" t="s">
        <v>147</v>
      </c>
    </row>
    <row r="127" spans="1:8" hidden="1" x14ac:dyDescent="0.25">
      <c r="A127" s="9">
        <v>3864</v>
      </c>
      <c r="B127" s="9">
        <v>103984</v>
      </c>
      <c r="C127" s="9" t="s">
        <v>99</v>
      </c>
      <c r="D127" s="10" t="s">
        <v>158</v>
      </c>
      <c r="E127" s="11">
        <v>29542</v>
      </c>
      <c r="F127" s="11" t="s">
        <v>14</v>
      </c>
      <c r="G127" s="9"/>
      <c r="H127" s="12" t="s">
        <v>152</v>
      </c>
    </row>
    <row r="128" spans="1:8" hidden="1" x14ac:dyDescent="0.25">
      <c r="A128" s="9">
        <v>3865</v>
      </c>
      <c r="B128" s="9">
        <v>102366</v>
      </c>
      <c r="C128" s="9" t="s">
        <v>99</v>
      </c>
      <c r="D128" s="10" t="s">
        <v>159</v>
      </c>
      <c r="E128" s="11">
        <v>34116</v>
      </c>
      <c r="F128" s="11" t="s">
        <v>14</v>
      </c>
      <c r="G128" s="9"/>
      <c r="H128" s="12" t="s">
        <v>152</v>
      </c>
    </row>
    <row r="129" spans="1:8" hidden="1" x14ac:dyDescent="0.25">
      <c r="A129" s="9">
        <v>4089</v>
      </c>
      <c r="B129" s="9">
        <v>102232</v>
      </c>
      <c r="C129" s="9" t="s">
        <v>106</v>
      </c>
      <c r="D129" s="10" t="s">
        <v>160</v>
      </c>
      <c r="E129" s="11">
        <v>24833</v>
      </c>
      <c r="F129" s="11" t="s">
        <v>14</v>
      </c>
      <c r="G129" s="9"/>
      <c r="H129" s="12" t="s">
        <v>152</v>
      </c>
    </row>
    <row r="130" spans="1:8" hidden="1" x14ac:dyDescent="0.25">
      <c r="A130" s="9">
        <v>4087</v>
      </c>
      <c r="B130" s="9">
        <v>102230</v>
      </c>
      <c r="C130" s="9" t="s">
        <v>112</v>
      </c>
      <c r="D130" s="10" t="s">
        <v>161</v>
      </c>
      <c r="E130" s="11">
        <v>20699</v>
      </c>
      <c r="F130" s="11" t="s">
        <v>14</v>
      </c>
      <c r="G130" s="9"/>
      <c r="H130" s="12" t="s">
        <v>152</v>
      </c>
    </row>
    <row r="131" spans="1:8" hidden="1" x14ac:dyDescent="0.25">
      <c r="A131" s="9">
        <v>4639</v>
      </c>
      <c r="B131" s="9">
        <v>102234</v>
      </c>
      <c r="C131" s="9" t="s">
        <v>106</v>
      </c>
      <c r="D131" s="10" t="s">
        <v>162</v>
      </c>
      <c r="E131" s="11">
        <v>24856</v>
      </c>
      <c r="F131" s="11" t="s">
        <v>14</v>
      </c>
      <c r="G131" s="11"/>
      <c r="H131" s="12" t="s">
        <v>152</v>
      </c>
    </row>
    <row r="132" spans="1:8" hidden="1" x14ac:dyDescent="0.25">
      <c r="A132" s="9">
        <v>5086</v>
      </c>
      <c r="B132" s="9">
        <v>104857</v>
      </c>
      <c r="C132" s="9" t="s">
        <v>102</v>
      </c>
      <c r="D132" s="10" t="s">
        <v>163</v>
      </c>
      <c r="E132" s="11">
        <v>28740</v>
      </c>
      <c r="F132" s="11" t="s">
        <v>14</v>
      </c>
      <c r="G132" s="9"/>
      <c r="H132" s="12" t="s">
        <v>152</v>
      </c>
    </row>
    <row r="133" spans="1:8" hidden="1" x14ac:dyDescent="0.25">
      <c r="A133" s="9">
        <v>3894</v>
      </c>
      <c r="B133" s="9">
        <v>104041</v>
      </c>
      <c r="C133" s="9" t="s">
        <v>99</v>
      </c>
      <c r="D133" s="10" t="s">
        <v>164</v>
      </c>
      <c r="E133" s="11">
        <v>29569</v>
      </c>
      <c r="F133" s="11" t="s">
        <v>14</v>
      </c>
      <c r="G133" s="11"/>
      <c r="H133" s="12" t="s">
        <v>152</v>
      </c>
    </row>
    <row r="134" spans="1:8" hidden="1" x14ac:dyDescent="0.25">
      <c r="A134" s="9">
        <v>4536</v>
      </c>
      <c r="B134" s="9">
        <v>104730</v>
      </c>
      <c r="C134" s="9" t="s">
        <v>112</v>
      </c>
      <c r="D134" s="10" t="s">
        <v>165</v>
      </c>
      <c r="E134" s="11">
        <v>20903</v>
      </c>
      <c r="F134" s="11" t="s">
        <v>14</v>
      </c>
      <c r="G134" s="9"/>
      <c r="H134" s="12" t="s">
        <v>152</v>
      </c>
    </row>
    <row r="135" spans="1:8" hidden="1" x14ac:dyDescent="0.25">
      <c r="A135" s="9">
        <v>3194</v>
      </c>
      <c r="B135" s="9">
        <v>103294</v>
      </c>
      <c r="C135" s="9" t="s">
        <v>99</v>
      </c>
      <c r="D135" s="10" t="s">
        <v>166</v>
      </c>
      <c r="E135" s="11">
        <v>31778</v>
      </c>
      <c r="F135" s="11" t="s">
        <v>14</v>
      </c>
      <c r="G135" s="9"/>
      <c r="H135" s="12" t="s">
        <v>152</v>
      </c>
    </row>
    <row r="136" spans="1:8" hidden="1" x14ac:dyDescent="0.25">
      <c r="A136" s="9">
        <v>3556</v>
      </c>
      <c r="B136" s="9">
        <v>103561</v>
      </c>
      <c r="C136" s="9" t="s">
        <v>99</v>
      </c>
      <c r="D136" s="10" t="s">
        <v>170</v>
      </c>
      <c r="E136" s="11">
        <v>29469</v>
      </c>
      <c r="F136" s="11" t="s">
        <v>14</v>
      </c>
      <c r="G136" s="11"/>
      <c r="H136" s="12" t="s">
        <v>23</v>
      </c>
    </row>
    <row r="137" spans="1:8" hidden="1" x14ac:dyDescent="0.25">
      <c r="A137" s="9">
        <v>4141</v>
      </c>
      <c r="B137" s="9">
        <v>103562</v>
      </c>
      <c r="C137" s="9" t="s">
        <v>102</v>
      </c>
      <c r="D137" s="10" t="s">
        <v>171</v>
      </c>
      <c r="E137" s="11">
        <v>28829</v>
      </c>
      <c r="F137" s="11" t="s">
        <v>14</v>
      </c>
      <c r="G137" s="11"/>
      <c r="H137" s="12" t="s">
        <v>23</v>
      </c>
    </row>
    <row r="138" spans="1:8" hidden="1" x14ac:dyDescent="0.25">
      <c r="A138" s="9">
        <v>5156</v>
      </c>
      <c r="B138" s="9">
        <v>105272</v>
      </c>
      <c r="C138" s="9" t="s">
        <v>102</v>
      </c>
      <c r="D138" s="10" t="s">
        <v>172</v>
      </c>
      <c r="E138" s="11">
        <v>27831</v>
      </c>
      <c r="F138" s="11" t="s">
        <v>14</v>
      </c>
      <c r="G138" s="11"/>
      <c r="H138" s="12" t="s">
        <v>23</v>
      </c>
    </row>
    <row r="139" spans="1:8" hidden="1" x14ac:dyDescent="0.25">
      <c r="A139" s="9">
        <v>3565</v>
      </c>
      <c r="B139" s="9">
        <v>103563</v>
      </c>
      <c r="C139" s="9" t="s">
        <v>99</v>
      </c>
      <c r="D139" s="10" t="s">
        <v>173</v>
      </c>
      <c r="E139" s="11">
        <v>29765</v>
      </c>
      <c r="F139" s="11" t="s">
        <v>14</v>
      </c>
      <c r="G139" s="11"/>
      <c r="H139" s="12" t="s">
        <v>23</v>
      </c>
    </row>
    <row r="140" spans="1:8" hidden="1" x14ac:dyDescent="0.25">
      <c r="A140" s="9">
        <v>3147</v>
      </c>
      <c r="B140" s="25">
        <v>102726</v>
      </c>
      <c r="C140" s="9" t="s">
        <v>99</v>
      </c>
      <c r="D140" s="10" t="s">
        <v>174</v>
      </c>
      <c r="E140" s="11">
        <v>29376</v>
      </c>
      <c r="F140" s="11" t="s">
        <v>14</v>
      </c>
      <c r="G140" s="11"/>
      <c r="H140" s="12" t="s">
        <v>23</v>
      </c>
    </row>
    <row r="141" spans="1:8" hidden="1" x14ac:dyDescent="0.25">
      <c r="A141" s="9">
        <v>5568</v>
      </c>
      <c r="B141" s="9"/>
      <c r="C141" s="9" t="s">
        <v>102</v>
      </c>
      <c r="D141" s="10" t="s">
        <v>175</v>
      </c>
      <c r="E141" s="11">
        <v>28197</v>
      </c>
      <c r="F141" s="9" t="s">
        <v>14</v>
      </c>
      <c r="G141" s="11"/>
      <c r="H141" s="12" t="s">
        <v>176</v>
      </c>
    </row>
    <row r="142" spans="1:8" hidden="1" x14ac:dyDescent="0.25">
      <c r="A142" s="9">
        <v>5569</v>
      </c>
      <c r="B142" s="9"/>
      <c r="C142" s="9" t="s">
        <v>177</v>
      </c>
      <c r="D142" s="10" t="s">
        <v>116</v>
      </c>
      <c r="E142" s="11">
        <v>37284</v>
      </c>
      <c r="F142" s="11" t="s">
        <v>14</v>
      </c>
      <c r="G142" s="11"/>
      <c r="H142" s="12" t="s">
        <v>176</v>
      </c>
    </row>
    <row r="143" spans="1:8" hidden="1" x14ac:dyDescent="0.25">
      <c r="A143" s="9">
        <v>4571</v>
      </c>
      <c r="B143" s="9">
        <v>101957</v>
      </c>
      <c r="C143" s="9" t="s">
        <v>112</v>
      </c>
      <c r="D143" s="10" t="s">
        <v>178</v>
      </c>
      <c r="E143" s="11">
        <v>17486</v>
      </c>
      <c r="F143" s="11" t="s">
        <v>14</v>
      </c>
      <c r="G143" s="11"/>
      <c r="H143" s="12" t="s">
        <v>179</v>
      </c>
    </row>
    <row r="144" spans="1:8" hidden="1" x14ac:dyDescent="0.25">
      <c r="A144" s="9">
        <v>4900</v>
      </c>
      <c r="B144" s="9">
        <v>103456</v>
      </c>
      <c r="C144" s="9" t="s">
        <v>102</v>
      </c>
      <c r="D144" s="26" t="s">
        <v>180</v>
      </c>
      <c r="E144" s="11">
        <v>27095</v>
      </c>
      <c r="F144" s="11" t="s">
        <v>14</v>
      </c>
      <c r="G144" s="11"/>
      <c r="H144" s="12" t="s">
        <v>179</v>
      </c>
    </row>
    <row r="145" spans="1:8" hidden="1" x14ac:dyDescent="0.25">
      <c r="A145" s="9">
        <v>4924</v>
      </c>
      <c r="B145" s="9">
        <v>101965</v>
      </c>
      <c r="C145" s="9" t="s">
        <v>102</v>
      </c>
      <c r="D145" s="10" t="s">
        <v>181</v>
      </c>
      <c r="E145" s="11">
        <v>28468</v>
      </c>
      <c r="F145" s="11" t="s">
        <v>14</v>
      </c>
      <c r="G145" s="11"/>
      <c r="H145" s="12" t="s">
        <v>179</v>
      </c>
    </row>
    <row r="146" spans="1:8" hidden="1" x14ac:dyDescent="0.25">
      <c r="A146" s="9">
        <v>3248</v>
      </c>
      <c r="B146" s="9">
        <v>102904</v>
      </c>
      <c r="C146" s="9" t="s">
        <v>99</v>
      </c>
      <c r="D146" s="10" t="s">
        <v>186</v>
      </c>
      <c r="E146" s="11">
        <v>32107</v>
      </c>
      <c r="F146" s="11" t="s">
        <v>14</v>
      </c>
      <c r="G146" s="11"/>
      <c r="H146" s="12" t="s">
        <v>183</v>
      </c>
    </row>
    <row r="147" spans="1:8" hidden="1" x14ac:dyDescent="0.25">
      <c r="A147" s="9">
        <v>4001</v>
      </c>
      <c r="B147" s="9">
        <v>101071</v>
      </c>
      <c r="C147" s="9" t="s">
        <v>118</v>
      </c>
      <c r="D147" s="10" t="s">
        <v>187</v>
      </c>
      <c r="E147" s="11">
        <v>26762</v>
      </c>
      <c r="F147" s="11" t="s">
        <v>14</v>
      </c>
      <c r="G147" s="11"/>
      <c r="H147" s="12" t="s">
        <v>183</v>
      </c>
    </row>
    <row r="148" spans="1:8" hidden="1" x14ac:dyDescent="0.25">
      <c r="A148" s="9">
        <v>3163</v>
      </c>
      <c r="B148" s="9">
        <v>101406</v>
      </c>
      <c r="C148" s="9" t="s">
        <v>99</v>
      </c>
      <c r="D148" s="10" t="s">
        <v>188</v>
      </c>
      <c r="E148" s="11">
        <v>30332</v>
      </c>
      <c r="F148" s="11" t="s">
        <v>14</v>
      </c>
      <c r="G148" s="11"/>
      <c r="H148" s="12" t="s">
        <v>183</v>
      </c>
    </row>
    <row r="149" spans="1:8" hidden="1" x14ac:dyDescent="0.25">
      <c r="A149" s="9">
        <v>3421</v>
      </c>
      <c r="B149" s="9">
        <v>103007</v>
      </c>
      <c r="C149" s="9" t="s">
        <v>99</v>
      </c>
      <c r="D149" s="10" t="s">
        <v>189</v>
      </c>
      <c r="E149" s="11">
        <v>29065</v>
      </c>
      <c r="F149" s="11" t="s">
        <v>14</v>
      </c>
      <c r="G149" s="11"/>
      <c r="H149" s="12" t="s">
        <v>183</v>
      </c>
    </row>
    <row r="150" spans="1:8" hidden="1" x14ac:dyDescent="0.25">
      <c r="A150" s="9">
        <v>3062</v>
      </c>
      <c r="B150" s="9">
        <v>102646</v>
      </c>
      <c r="C150" s="9" t="s">
        <v>99</v>
      </c>
      <c r="D150" s="10" t="s">
        <v>190</v>
      </c>
      <c r="E150" s="11">
        <v>29153</v>
      </c>
      <c r="F150" s="11" t="s">
        <v>14</v>
      </c>
      <c r="G150" s="11"/>
      <c r="H150" s="12" t="s">
        <v>183</v>
      </c>
    </row>
    <row r="151" spans="1:8" hidden="1" x14ac:dyDescent="0.25">
      <c r="A151" s="9">
        <v>4690</v>
      </c>
      <c r="B151" s="9">
        <v>101408</v>
      </c>
      <c r="C151" s="9" t="s">
        <v>102</v>
      </c>
      <c r="D151" s="10" t="s">
        <v>191</v>
      </c>
      <c r="E151" s="11">
        <v>27212</v>
      </c>
      <c r="F151" s="11" t="s">
        <v>14</v>
      </c>
      <c r="G151" s="11"/>
      <c r="H151" s="12" t="s">
        <v>183</v>
      </c>
    </row>
    <row r="152" spans="1:8" hidden="1" x14ac:dyDescent="0.25">
      <c r="A152" s="9">
        <v>4039</v>
      </c>
      <c r="B152" s="9">
        <v>101410</v>
      </c>
      <c r="C152" s="9" t="s">
        <v>112</v>
      </c>
      <c r="D152" s="10" t="s">
        <v>192</v>
      </c>
      <c r="E152" s="11">
        <v>21079</v>
      </c>
      <c r="F152" s="11" t="s">
        <v>14</v>
      </c>
      <c r="G152" s="11"/>
      <c r="H152" s="12" t="s">
        <v>183</v>
      </c>
    </row>
    <row r="153" spans="1:8" hidden="1" x14ac:dyDescent="0.25">
      <c r="A153" s="9">
        <v>4500</v>
      </c>
      <c r="B153" s="9">
        <v>102035</v>
      </c>
      <c r="C153" s="9" t="s">
        <v>106</v>
      </c>
      <c r="D153" s="10" t="s">
        <v>193</v>
      </c>
      <c r="E153" s="11">
        <v>25097</v>
      </c>
      <c r="F153" s="11" t="s">
        <v>14</v>
      </c>
      <c r="G153" s="11"/>
      <c r="H153" s="12" t="s">
        <v>183</v>
      </c>
    </row>
    <row r="154" spans="1:8" hidden="1" x14ac:dyDescent="0.25">
      <c r="A154" s="9">
        <v>5062</v>
      </c>
      <c r="B154" s="9">
        <v>103921</v>
      </c>
      <c r="C154" s="9" t="s">
        <v>102</v>
      </c>
      <c r="D154" s="10" t="s">
        <v>194</v>
      </c>
      <c r="E154" s="11">
        <v>27417</v>
      </c>
      <c r="F154" s="11" t="s">
        <v>14</v>
      </c>
      <c r="G154" s="11"/>
      <c r="H154" s="12" t="s">
        <v>183</v>
      </c>
    </row>
    <row r="155" spans="1:8" hidden="1" x14ac:dyDescent="0.25">
      <c r="A155" s="9">
        <v>3067</v>
      </c>
      <c r="B155" s="9">
        <v>102653</v>
      </c>
      <c r="C155" s="9" t="s">
        <v>99</v>
      </c>
      <c r="D155" s="10" t="s">
        <v>195</v>
      </c>
      <c r="E155" s="11">
        <v>29215</v>
      </c>
      <c r="F155" s="11" t="s">
        <v>14</v>
      </c>
      <c r="G155" s="11"/>
      <c r="H155" s="12" t="s">
        <v>183</v>
      </c>
    </row>
    <row r="156" spans="1:8" hidden="1" x14ac:dyDescent="0.25">
      <c r="A156" s="9">
        <v>4839</v>
      </c>
      <c r="B156" s="9">
        <v>102737</v>
      </c>
      <c r="C156" s="9" t="s">
        <v>102</v>
      </c>
      <c r="D156" s="10" t="s">
        <v>196</v>
      </c>
      <c r="E156" s="11">
        <v>28040</v>
      </c>
      <c r="F156" s="11" t="s">
        <v>14</v>
      </c>
      <c r="G156" s="11"/>
      <c r="H156" s="12" t="s">
        <v>183</v>
      </c>
    </row>
    <row r="157" spans="1:8" hidden="1" x14ac:dyDescent="0.25">
      <c r="A157" s="9">
        <v>5676</v>
      </c>
      <c r="B157" s="9">
        <v>101414</v>
      </c>
      <c r="C157" s="9" t="s">
        <v>106</v>
      </c>
      <c r="D157" s="10" t="s">
        <v>197</v>
      </c>
      <c r="E157" s="11">
        <v>24749</v>
      </c>
      <c r="F157" s="11" t="s">
        <v>14</v>
      </c>
      <c r="G157" s="11"/>
      <c r="H157" s="12" t="s">
        <v>183</v>
      </c>
    </row>
    <row r="158" spans="1:8" hidden="1" x14ac:dyDescent="0.25">
      <c r="A158" s="9">
        <v>4174</v>
      </c>
      <c r="B158" s="9">
        <v>101415</v>
      </c>
      <c r="C158" s="9" t="s">
        <v>102</v>
      </c>
      <c r="D158" s="10" t="s">
        <v>198</v>
      </c>
      <c r="E158" s="11">
        <v>27406</v>
      </c>
      <c r="F158" s="11" t="s">
        <v>14</v>
      </c>
      <c r="G158" s="11"/>
      <c r="H158" s="12" t="s">
        <v>183</v>
      </c>
    </row>
    <row r="159" spans="1:8" hidden="1" x14ac:dyDescent="0.25">
      <c r="A159" s="9">
        <v>3115</v>
      </c>
      <c r="B159" s="9">
        <v>102718</v>
      </c>
      <c r="C159" s="9" t="s">
        <v>99</v>
      </c>
      <c r="D159" s="10" t="s">
        <v>199</v>
      </c>
      <c r="E159" s="11">
        <v>30936</v>
      </c>
      <c r="F159" s="11" t="s">
        <v>14</v>
      </c>
      <c r="G159" s="11"/>
      <c r="H159" s="12" t="s">
        <v>183</v>
      </c>
    </row>
    <row r="160" spans="1:8" hidden="1" x14ac:dyDescent="0.25">
      <c r="A160" s="9">
        <v>3533</v>
      </c>
      <c r="B160" s="9">
        <v>105211</v>
      </c>
      <c r="C160" s="9" t="s">
        <v>99</v>
      </c>
      <c r="D160" s="10" t="s">
        <v>200</v>
      </c>
      <c r="E160" s="11">
        <v>29650</v>
      </c>
      <c r="F160" s="11" t="s">
        <v>14</v>
      </c>
      <c r="G160" s="11"/>
      <c r="H160" s="12" t="s">
        <v>201</v>
      </c>
    </row>
    <row r="161" spans="1:8" hidden="1" x14ac:dyDescent="0.25">
      <c r="A161" s="9">
        <v>3531</v>
      </c>
      <c r="B161" s="9">
        <v>105310</v>
      </c>
      <c r="C161" s="9" t="s">
        <v>99</v>
      </c>
      <c r="D161" s="10" t="s">
        <v>202</v>
      </c>
      <c r="E161" s="11">
        <v>33302</v>
      </c>
      <c r="F161" s="11" t="s">
        <v>14</v>
      </c>
      <c r="G161" s="11"/>
      <c r="H161" s="12" t="s">
        <v>201</v>
      </c>
    </row>
    <row r="162" spans="1:8" hidden="1" x14ac:dyDescent="0.25">
      <c r="A162" s="9">
        <v>4997</v>
      </c>
      <c r="B162" s="9">
        <v>104015</v>
      </c>
      <c r="C162" s="9" t="s">
        <v>118</v>
      </c>
      <c r="D162" s="10" t="s">
        <v>203</v>
      </c>
      <c r="E162" s="11">
        <v>26014</v>
      </c>
      <c r="F162" s="11" t="s">
        <v>14</v>
      </c>
      <c r="G162" s="11"/>
      <c r="H162" s="12" t="s">
        <v>201</v>
      </c>
    </row>
    <row r="163" spans="1:8" hidden="1" x14ac:dyDescent="0.25">
      <c r="A163" s="9">
        <v>4241</v>
      </c>
      <c r="B163" s="9">
        <v>104061</v>
      </c>
      <c r="C163" s="9" t="s">
        <v>102</v>
      </c>
      <c r="D163" s="10" t="s">
        <v>211</v>
      </c>
      <c r="E163" s="11">
        <v>28328</v>
      </c>
      <c r="F163" s="11" t="s">
        <v>14</v>
      </c>
      <c r="G163" s="11"/>
      <c r="H163" s="12" t="s">
        <v>54</v>
      </c>
    </row>
    <row r="164" spans="1:8" hidden="1" x14ac:dyDescent="0.25">
      <c r="A164" s="9">
        <v>4192</v>
      </c>
      <c r="B164" s="9">
        <v>103593</v>
      </c>
      <c r="C164" s="9" t="s">
        <v>123</v>
      </c>
      <c r="D164" s="10" t="s">
        <v>212</v>
      </c>
      <c r="E164" s="11">
        <v>22024</v>
      </c>
      <c r="F164" s="11" t="s">
        <v>14</v>
      </c>
      <c r="G164" s="11"/>
      <c r="H164" s="12" t="s">
        <v>54</v>
      </c>
    </row>
    <row r="165" spans="1:8" hidden="1" x14ac:dyDescent="0.25">
      <c r="A165" s="9">
        <v>4822</v>
      </c>
      <c r="B165" s="9">
        <v>103233</v>
      </c>
      <c r="C165" s="9" t="s">
        <v>102</v>
      </c>
      <c r="D165" s="10" t="s">
        <v>213</v>
      </c>
      <c r="E165" s="11">
        <v>27284</v>
      </c>
      <c r="F165" s="11" t="s">
        <v>14</v>
      </c>
      <c r="G165" s="9"/>
      <c r="H165" s="12" t="s">
        <v>54</v>
      </c>
    </row>
    <row r="166" spans="1:8" hidden="1" x14ac:dyDescent="0.25">
      <c r="A166" s="9">
        <v>3557</v>
      </c>
      <c r="B166" s="9">
        <v>101959</v>
      </c>
      <c r="C166" s="9" t="s">
        <v>99</v>
      </c>
      <c r="D166" s="10" t="s">
        <v>214</v>
      </c>
      <c r="E166" s="11">
        <v>29164</v>
      </c>
      <c r="F166" s="11" t="s">
        <v>14</v>
      </c>
      <c r="G166" s="9"/>
      <c r="H166" s="12" t="s">
        <v>54</v>
      </c>
    </row>
    <row r="167" spans="1:8" hidden="1" x14ac:dyDescent="0.25">
      <c r="A167" s="9">
        <v>3064</v>
      </c>
      <c r="B167" s="9">
        <v>103195</v>
      </c>
      <c r="C167" s="9" t="s">
        <v>99</v>
      </c>
      <c r="D167" s="10" t="s">
        <v>215</v>
      </c>
      <c r="E167" s="11">
        <v>30621</v>
      </c>
      <c r="F167" s="11" t="s">
        <v>14</v>
      </c>
      <c r="G167" s="9"/>
      <c r="H167" s="12" t="s">
        <v>54</v>
      </c>
    </row>
    <row r="168" spans="1:8" hidden="1" x14ac:dyDescent="0.25">
      <c r="A168" s="9">
        <v>1612</v>
      </c>
      <c r="B168" s="9">
        <v>104250</v>
      </c>
      <c r="C168" s="9" t="s">
        <v>177</v>
      </c>
      <c r="D168" s="10" t="s">
        <v>216</v>
      </c>
      <c r="E168" s="11">
        <v>37040</v>
      </c>
      <c r="F168" s="11" t="s">
        <v>14</v>
      </c>
      <c r="G168" s="11"/>
      <c r="H168" s="12" t="s">
        <v>54</v>
      </c>
    </row>
    <row r="169" spans="1:8" hidden="1" x14ac:dyDescent="0.25">
      <c r="A169" s="9">
        <v>1616</v>
      </c>
      <c r="B169" s="9">
        <v>104629</v>
      </c>
      <c r="C169" s="9" t="s">
        <v>177</v>
      </c>
      <c r="D169" s="10" t="s">
        <v>217</v>
      </c>
      <c r="E169" s="11">
        <v>37602</v>
      </c>
      <c r="F169" s="11" t="s">
        <v>14</v>
      </c>
      <c r="G169" s="11"/>
      <c r="H169" s="12" t="s">
        <v>54</v>
      </c>
    </row>
    <row r="170" spans="1:8" hidden="1" x14ac:dyDescent="0.25">
      <c r="A170" s="9">
        <v>4235</v>
      </c>
      <c r="B170" s="9">
        <v>102697</v>
      </c>
      <c r="C170" s="9" t="s">
        <v>106</v>
      </c>
      <c r="D170" s="10" t="s">
        <v>218</v>
      </c>
      <c r="E170" s="11">
        <v>23547</v>
      </c>
      <c r="F170" s="11" t="s">
        <v>14</v>
      </c>
      <c r="G170" s="11"/>
      <c r="H170" s="12" t="s">
        <v>54</v>
      </c>
    </row>
    <row r="171" spans="1:8" hidden="1" x14ac:dyDescent="0.25">
      <c r="A171" s="9">
        <v>4931</v>
      </c>
      <c r="B171" s="9">
        <v>101960</v>
      </c>
      <c r="C171" s="9" t="s">
        <v>102</v>
      </c>
      <c r="D171" s="10" t="s">
        <v>219</v>
      </c>
      <c r="E171" s="11">
        <v>28422</v>
      </c>
      <c r="F171" s="11" t="s">
        <v>14</v>
      </c>
      <c r="G171" s="9"/>
      <c r="H171" s="12" t="s">
        <v>54</v>
      </c>
    </row>
    <row r="172" spans="1:8" hidden="1" x14ac:dyDescent="0.25">
      <c r="A172" s="9">
        <v>1610</v>
      </c>
      <c r="B172" s="9">
        <v>103782</v>
      </c>
      <c r="C172" s="9" t="s">
        <v>177</v>
      </c>
      <c r="D172" s="10" t="s">
        <v>220</v>
      </c>
      <c r="E172" s="11">
        <v>36981</v>
      </c>
      <c r="F172" s="11" t="s">
        <v>14</v>
      </c>
      <c r="G172" s="11"/>
      <c r="H172" s="12" t="s">
        <v>54</v>
      </c>
    </row>
    <row r="173" spans="1:8" hidden="1" x14ac:dyDescent="0.25">
      <c r="A173" s="9">
        <v>4601</v>
      </c>
      <c r="B173" s="9">
        <v>105229</v>
      </c>
      <c r="C173" s="9" t="s">
        <v>112</v>
      </c>
      <c r="D173" s="10" t="s">
        <v>221</v>
      </c>
      <c r="E173" s="11">
        <v>18432</v>
      </c>
      <c r="F173" s="11" t="s">
        <v>14</v>
      </c>
      <c r="G173" s="9"/>
      <c r="H173" s="12" t="s">
        <v>54</v>
      </c>
    </row>
    <row r="174" spans="1:8" hidden="1" x14ac:dyDescent="0.25">
      <c r="A174" s="9">
        <v>5142</v>
      </c>
      <c r="B174" s="9">
        <v>105229</v>
      </c>
      <c r="C174" s="9" t="s">
        <v>106</v>
      </c>
      <c r="D174" s="10" t="s">
        <v>222</v>
      </c>
      <c r="E174" s="11">
        <v>25010</v>
      </c>
      <c r="F174" s="11" t="s">
        <v>14</v>
      </c>
      <c r="G174" s="11"/>
      <c r="H174" s="12" t="s">
        <v>54</v>
      </c>
    </row>
    <row r="175" spans="1:8" hidden="1" x14ac:dyDescent="0.25">
      <c r="A175" s="9">
        <v>4805</v>
      </c>
      <c r="B175" s="9">
        <v>103194</v>
      </c>
      <c r="C175" s="9" t="s">
        <v>106</v>
      </c>
      <c r="D175" s="10" t="s">
        <v>223</v>
      </c>
      <c r="E175" s="11">
        <v>25033</v>
      </c>
      <c r="F175" s="11" t="s">
        <v>14</v>
      </c>
      <c r="G175" s="11"/>
      <c r="H175" s="12" t="s">
        <v>54</v>
      </c>
    </row>
    <row r="176" spans="1:8" hidden="1" x14ac:dyDescent="0.25">
      <c r="A176" s="9">
        <v>3125</v>
      </c>
      <c r="B176" s="9">
        <v>104552</v>
      </c>
      <c r="C176" s="9" t="s">
        <v>99</v>
      </c>
      <c r="D176" s="10" t="s">
        <v>224</v>
      </c>
      <c r="E176" s="11">
        <v>30317</v>
      </c>
      <c r="F176" s="11" t="s">
        <v>14</v>
      </c>
      <c r="G176" s="10"/>
      <c r="H176" s="12" t="s">
        <v>54</v>
      </c>
    </row>
    <row r="177" spans="1:8" hidden="1" x14ac:dyDescent="0.25">
      <c r="A177" s="9">
        <v>3837</v>
      </c>
      <c r="B177" s="9">
        <v>101964</v>
      </c>
      <c r="C177" s="9" t="s">
        <v>99</v>
      </c>
      <c r="D177" s="10" t="s">
        <v>225</v>
      </c>
      <c r="E177" s="11">
        <v>29402</v>
      </c>
      <c r="F177" s="11" t="s">
        <v>14</v>
      </c>
      <c r="G177" s="11"/>
      <c r="H177" s="12" t="s">
        <v>54</v>
      </c>
    </row>
    <row r="178" spans="1:8" hidden="1" x14ac:dyDescent="0.25">
      <c r="A178" s="9">
        <v>3621</v>
      </c>
      <c r="B178" s="9">
        <v>101967</v>
      </c>
      <c r="C178" s="9" t="s">
        <v>99</v>
      </c>
      <c r="D178" s="10" t="s">
        <v>226</v>
      </c>
      <c r="E178" s="11">
        <v>31234</v>
      </c>
      <c r="F178" s="11" t="s">
        <v>14</v>
      </c>
      <c r="G178" s="11"/>
      <c r="H178" s="12" t="s">
        <v>54</v>
      </c>
    </row>
    <row r="179" spans="1:8" hidden="1" x14ac:dyDescent="0.25">
      <c r="A179" s="9">
        <v>5575</v>
      </c>
      <c r="B179" s="9"/>
      <c r="C179" s="9" t="s">
        <v>99</v>
      </c>
      <c r="D179" s="10" t="s">
        <v>228</v>
      </c>
      <c r="E179" s="11">
        <v>32667</v>
      </c>
      <c r="F179" s="11" t="s">
        <v>14</v>
      </c>
      <c r="G179" s="9"/>
      <c r="H179" s="12" t="s">
        <v>81</v>
      </c>
    </row>
    <row r="180" spans="1:8" hidden="1" x14ac:dyDescent="0.25">
      <c r="A180" s="9">
        <v>5577</v>
      </c>
      <c r="B180" s="9"/>
      <c r="C180" s="9" t="s">
        <v>99</v>
      </c>
      <c r="D180" s="10" t="s">
        <v>229</v>
      </c>
      <c r="E180" s="11">
        <v>30669</v>
      </c>
      <c r="F180" s="11" t="s">
        <v>14</v>
      </c>
      <c r="G180" s="9"/>
      <c r="H180" s="12" t="s">
        <v>81</v>
      </c>
    </row>
    <row r="181" spans="1:8" hidden="1" x14ac:dyDescent="0.25">
      <c r="A181" s="9">
        <v>5578</v>
      </c>
      <c r="B181" s="9"/>
      <c r="C181" s="9" t="s">
        <v>123</v>
      </c>
      <c r="D181" s="10" t="s">
        <v>230</v>
      </c>
      <c r="E181" s="11">
        <v>21556</v>
      </c>
      <c r="F181" s="11" t="s">
        <v>14</v>
      </c>
      <c r="G181" s="11"/>
      <c r="H181" s="12" t="s">
        <v>81</v>
      </c>
    </row>
    <row r="182" spans="1:8" hidden="1" x14ac:dyDescent="0.25">
      <c r="A182" s="9">
        <v>5582</v>
      </c>
      <c r="B182" s="9"/>
      <c r="C182" s="9" t="s">
        <v>123</v>
      </c>
      <c r="D182" s="10" t="s">
        <v>231</v>
      </c>
      <c r="E182" s="11">
        <v>22137</v>
      </c>
      <c r="F182" s="11" t="s">
        <v>14</v>
      </c>
      <c r="G182" s="9"/>
      <c r="H182" s="12" t="s">
        <v>81</v>
      </c>
    </row>
    <row r="183" spans="1:8" hidden="1" x14ac:dyDescent="0.25">
      <c r="A183" s="9">
        <v>5583</v>
      </c>
      <c r="B183" s="9"/>
      <c r="C183" s="9" t="s">
        <v>99</v>
      </c>
      <c r="D183" s="17" t="s">
        <v>232</v>
      </c>
      <c r="E183" s="11">
        <v>29040</v>
      </c>
      <c r="F183" s="11" t="s">
        <v>14</v>
      </c>
      <c r="G183" s="11"/>
      <c r="H183" s="12" t="s">
        <v>81</v>
      </c>
    </row>
    <row r="184" spans="1:8" hidden="1" x14ac:dyDescent="0.25">
      <c r="A184" s="9">
        <v>5597</v>
      </c>
      <c r="B184" s="9"/>
      <c r="C184" s="9" t="s">
        <v>102</v>
      </c>
      <c r="D184" s="10" t="s">
        <v>233</v>
      </c>
      <c r="E184" s="11">
        <v>27293</v>
      </c>
      <c r="F184" s="11" t="s">
        <v>14</v>
      </c>
      <c r="G184" s="9"/>
      <c r="H184" s="12" t="s">
        <v>81</v>
      </c>
    </row>
    <row r="185" spans="1:8" hidden="1" x14ac:dyDescent="0.25">
      <c r="A185" s="9">
        <v>5574</v>
      </c>
      <c r="B185" s="9"/>
      <c r="C185" s="9" t="s">
        <v>106</v>
      </c>
      <c r="D185" s="10" t="s">
        <v>234</v>
      </c>
      <c r="E185" s="11">
        <v>24224</v>
      </c>
      <c r="F185" s="11" t="s">
        <v>14</v>
      </c>
      <c r="G185" s="11"/>
      <c r="H185" s="12" t="s">
        <v>81</v>
      </c>
    </row>
    <row r="186" spans="1:8" hidden="1" x14ac:dyDescent="0.25">
      <c r="A186" s="9">
        <v>5613</v>
      </c>
      <c r="B186" s="9"/>
      <c r="C186" s="9" t="s">
        <v>99</v>
      </c>
      <c r="D186" s="10" t="s">
        <v>235</v>
      </c>
      <c r="E186" s="11">
        <v>32042</v>
      </c>
      <c r="F186" s="11" t="s">
        <v>14</v>
      </c>
      <c r="G186" s="11"/>
      <c r="H186" s="12" t="s">
        <v>81</v>
      </c>
    </row>
    <row r="187" spans="1:8" hidden="1" x14ac:dyDescent="0.25">
      <c r="A187" s="9">
        <v>4922</v>
      </c>
      <c r="B187" s="9">
        <v>103870</v>
      </c>
      <c r="C187" s="9" t="s">
        <v>118</v>
      </c>
      <c r="D187" s="10" t="s">
        <v>236</v>
      </c>
      <c r="E187" s="11">
        <v>26158</v>
      </c>
      <c r="F187" s="11" t="s">
        <v>14</v>
      </c>
      <c r="G187" s="11"/>
      <c r="H187" s="12" t="s">
        <v>237</v>
      </c>
    </row>
    <row r="188" spans="1:8" hidden="1" x14ac:dyDescent="0.25">
      <c r="A188" s="9">
        <v>4622</v>
      </c>
      <c r="B188" s="9">
        <v>103046</v>
      </c>
      <c r="C188" s="9" t="s">
        <v>123</v>
      </c>
      <c r="D188" s="17" t="s">
        <v>238</v>
      </c>
      <c r="E188" s="11">
        <v>22661</v>
      </c>
      <c r="F188" s="11" t="s">
        <v>14</v>
      </c>
      <c r="G188" s="11"/>
      <c r="H188" s="12" t="s">
        <v>88</v>
      </c>
    </row>
    <row r="189" spans="1:8" hidden="1" x14ac:dyDescent="0.25">
      <c r="A189" s="9">
        <v>4040</v>
      </c>
      <c r="B189" s="9">
        <v>101970</v>
      </c>
      <c r="C189" s="9" t="s">
        <v>112</v>
      </c>
      <c r="D189" s="17" t="s">
        <v>239</v>
      </c>
      <c r="E189" s="11">
        <v>21400</v>
      </c>
      <c r="F189" s="11" t="s">
        <v>14</v>
      </c>
      <c r="G189" s="11"/>
      <c r="H189" s="12" t="s">
        <v>88</v>
      </c>
    </row>
    <row r="190" spans="1:8" hidden="1" x14ac:dyDescent="0.25">
      <c r="A190" s="9">
        <v>4183</v>
      </c>
      <c r="B190" s="9">
        <v>103589</v>
      </c>
      <c r="C190" s="9" t="s">
        <v>118</v>
      </c>
      <c r="D190" s="17" t="s">
        <v>240</v>
      </c>
      <c r="E190" s="11">
        <v>25308</v>
      </c>
      <c r="F190" s="11" t="s">
        <v>14</v>
      </c>
      <c r="G190" s="11"/>
      <c r="H190" s="12" t="s">
        <v>88</v>
      </c>
    </row>
    <row r="191" spans="1:8" hidden="1" x14ac:dyDescent="0.25">
      <c r="A191" s="9">
        <v>3332</v>
      </c>
      <c r="B191" s="9">
        <v>101979</v>
      </c>
      <c r="C191" s="9" t="s">
        <v>99</v>
      </c>
      <c r="D191" s="17" t="s">
        <v>241</v>
      </c>
      <c r="E191" s="11">
        <v>30977</v>
      </c>
      <c r="F191" s="11" t="s">
        <v>14</v>
      </c>
      <c r="G191" s="11"/>
      <c r="H191" s="12" t="s">
        <v>88</v>
      </c>
    </row>
    <row r="192" spans="1:8" hidden="1" x14ac:dyDescent="0.25">
      <c r="A192" s="9">
        <v>5617</v>
      </c>
      <c r="B192" s="9"/>
      <c r="C192" s="9" t="s">
        <v>177</v>
      </c>
      <c r="D192" s="10" t="s">
        <v>242</v>
      </c>
      <c r="E192" s="11">
        <v>37347</v>
      </c>
      <c r="F192" s="11" t="s">
        <v>14</v>
      </c>
      <c r="G192" s="11"/>
      <c r="H192" s="12" t="s">
        <v>243</v>
      </c>
    </row>
    <row r="193" spans="1:8" hidden="1" x14ac:dyDescent="0.25">
      <c r="A193" s="9">
        <v>4830</v>
      </c>
      <c r="B193" s="9">
        <v>103243</v>
      </c>
      <c r="C193" s="9" t="s">
        <v>106</v>
      </c>
      <c r="D193" s="10" t="s">
        <v>248</v>
      </c>
      <c r="E193" s="11">
        <v>23937</v>
      </c>
      <c r="F193" s="11" t="s">
        <v>14</v>
      </c>
      <c r="G193" s="11"/>
      <c r="H193" s="12" t="s">
        <v>245</v>
      </c>
    </row>
    <row r="194" spans="1:8" hidden="1" x14ac:dyDescent="0.25">
      <c r="A194" s="9">
        <v>3143</v>
      </c>
      <c r="B194" s="9">
        <v>103242</v>
      </c>
      <c r="C194" s="9" t="s">
        <v>99</v>
      </c>
      <c r="D194" s="10" t="s">
        <v>249</v>
      </c>
      <c r="E194" s="11">
        <v>28949</v>
      </c>
      <c r="F194" s="11" t="s">
        <v>14</v>
      </c>
      <c r="G194" s="9"/>
      <c r="H194" s="12" t="s">
        <v>245</v>
      </c>
    </row>
    <row r="195" spans="1:8" hidden="1" x14ac:dyDescent="0.25">
      <c r="A195" s="9">
        <v>4725</v>
      </c>
      <c r="B195" s="9">
        <v>102326</v>
      </c>
      <c r="C195" s="9" t="s">
        <v>118</v>
      </c>
      <c r="D195" s="10" t="s">
        <v>250</v>
      </c>
      <c r="E195" s="11">
        <v>26543</v>
      </c>
      <c r="F195" s="11" t="s">
        <v>14</v>
      </c>
      <c r="G195" s="11"/>
      <c r="H195" s="12" t="s">
        <v>245</v>
      </c>
    </row>
    <row r="196" spans="1:8" hidden="1" x14ac:dyDescent="0.25">
      <c r="A196" s="9">
        <v>5632</v>
      </c>
      <c r="B196" s="9">
        <v>100562</v>
      </c>
      <c r="C196" s="9" t="s">
        <v>102</v>
      </c>
      <c r="D196" s="10" t="s">
        <v>251</v>
      </c>
      <c r="E196" s="11">
        <v>28115</v>
      </c>
      <c r="F196" s="11" t="s">
        <v>14</v>
      </c>
      <c r="G196" s="9"/>
      <c r="H196" s="12" t="s">
        <v>245</v>
      </c>
    </row>
    <row r="197" spans="1:8" hidden="1" x14ac:dyDescent="0.25">
      <c r="A197" s="9">
        <v>5675</v>
      </c>
      <c r="B197" s="9"/>
      <c r="C197" s="9"/>
      <c r="D197" s="10" t="s">
        <v>272</v>
      </c>
      <c r="E197" s="11"/>
      <c r="F197" s="11" t="s">
        <v>14</v>
      </c>
      <c r="G197" s="9"/>
      <c r="H197" s="12" t="s">
        <v>81</v>
      </c>
    </row>
    <row r="198" spans="1:8" x14ac:dyDescent="0.25">
      <c r="A198" s="9">
        <v>4809</v>
      </c>
      <c r="B198" s="9">
        <v>103200</v>
      </c>
      <c r="C198" s="9" t="s">
        <v>118</v>
      </c>
      <c r="D198" s="10" t="s">
        <v>274</v>
      </c>
      <c r="E198" s="11">
        <v>26465</v>
      </c>
      <c r="F198" s="11" t="s">
        <v>10</v>
      </c>
      <c r="G198" s="9"/>
      <c r="H198" s="12" t="s">
        <v>54</v>
      </c>
    </row>
    <row r="199" spans="1:8" x14ac:dyDescent="0.25">
      <c r="A199" s="9"/>
      <c r="B199" s="9"/>
      <c r="C199" s="9"/>
      <c r="D199" s="10"/>
      <c r="E199" s="11"/>
      <c r="F199" s="11"/>
      <c r="G199" s="9"/>
      <c r="H199" s="12"/>
    </row>
    <row r="200" spans="1:8" x14ac:dyDescent="0.25">
      <c r="A200" s="9"/>
      <c r="B200" s="9"/>
      <c r="C200" s="9"/>
      <c r="D200" s="10"/>
      <c r="E200" s="11"/>
      <c r="F200" s="11"/>
      <c r="G200" s="9"/>
      <c r="H200" s="12"/>
    </row>
    <row r="201" spans="1:8" x14ac:dyDescent="0.25">
      <c r="A201" s="9"/>
      <c r="B201" s="9"/>
      <c r="C201" s="9"/>
      <c r="D201" s="10"/>
      <c r="E201" s="11"/>
      <c r="F201" s="11"/>
      <c r="G201" s="11"/>
      <c r="H201" s="12"/>
    </row>
  </sheetData>
  <autoFilter ref="A64:H198">
    <filterColumn colId="5">
      <filters>
        <filter val="F"/>
      </filters>
    </filterColumn>
  </autoFilter>
  <sortState ref="A66:H92">
    <sortCondition ref="A66:A92"/>
  </sortState>
  <printOptions horizontalCentered="1"/>
  <pageMargins left="0.15763888888888899" right="0.15763888888888899" top="0.35416666666666702" bottom="0.15763888888888899" header="0.51180555555555496" footer="0.51180555555555496"/>
  <pageSetup paperSize="9" scale="94" firstPageNumber="0" orientation="portrait" r:id="rId1"/>
  <rowBreaks count="3" manualBreakCount="3">
    <brk id="63" max="16383" man="1"/>
    <brk id="125" max="16383" man="1"/>
    <brk id="201" max="16383" man="1"/>
  </rowBreaks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88"/>
  <sheetViews>
    <sheetView zoomScaleNormal="100" zoomScaleSheetLayoutView="100" workbookViewId="0">
      <selection activeCell="G6" sqref="G6"/>
    </sheetView>
  </sheetViews>
  <sheetFormatPr defaultRowHeight="15" x14ac:dyDescent="0.25"/>
  <cols>
    <col min="1" max="1" width="5.28515625" style="27"/>
    <col min="2" max="3" width="7.7109375" style="27"/>
    <col min="4" max="4" width="8.140625" style="27"/>
    <col min="5" max="5" width="28.140625" style="27"/>
    <col min="6" max="6" width="8.140625" style="27"/>
    <col min="7" max="7" width="40.85546875" style="27" bestFit="1" customWidth="1"/>
    <col min="8" max="8" width="12.140625" style="28"/>
    <col min="9" max="9" width="7.85546875" style="27"/>
    <col min="10" max="1025" width="9" style="27"/>
  </cols>
  <sheetData>
    <row r="1" spans="1:9" ht="15.75" x14ac:dyDescent="0.25">
      <c r="A1" s="88" t="s">
        <v>252</v>
      </c>
      <c r="B1" s="88"/>
      <c r="C1" s="88"/>
      <c r="D1" s="88"/>
      <c r="E1" s="88"/>
      <c r="F1" s="88"/>
      <c r="G1" s="88"/>
      <c r="H1" s="88"/>
      <c r="I1" s="88"/>
    </row>
    <row r="2" spans="1:9" ht="15.75" x14ac:dyDescent="0.25">
      <c r="A2" s="88" t="s">
        <v>253</v>
      </c>
      <c r="B2" s="88"/>
      <c r="C2" s="88"/>
      <c r="D2" s="88"/>
      <c r="E2" s="88"/>
      <c r="F2" s="88"/>
      <c r="G2" s="88"/>
      <c r="H2" s="29"/>
      <c r="I2" s="30"/>
    </row>
    <row r="3" spans="1:9" ht="15.75" x14ac:dyDescent="0.25">
      <c r="A3" s="31"/>
      <c r="B3" s="31"/>
      <c r="C3" s="31"/>
      <c r="D3" s="31"/>
      <c r="E3" s="31"/>
      <c r="F3" s="31"/>
      <c r="G3" s="31"/>
      <c r="H3" s="32"/>
      <c r="I3" s="31"/>
    </row>
    <row r="4" spans="1:9" ht="15.75" x14ac:dyDescent="0.25">
      <c r="A4" s="87" t="s">
        <v>254</v>
      </c>
      <c r="B4" s="87"/>
      <c r="C4" s="87"/>
      <c r="D4" s="87"/>
      <c r="E4" s="87"/>
      <c r="F4" s="87"/>
      <c r="G4" s="87"/>
      <c r="H4" s="87"/>
      <c r="I4" s="87"/>
    </row>
    <row r="5" spans="1:9" x14ac:dyDescent="0.25">
      <c r="A5" s="33"/>
      <c r="B5" s="33"/>
      <c r="C5" s="33"/>
      <c r="D5" s="33"/>
      <c r="E5" s="33"/>
      <c r="F5" s="33"/>
      <c r="G5" s="33"/>
      <c r="H5" s="34"/>
      <c r="I5" s="33"/>
    </row>
    <row r="6" spans="1:9" ht="15.75" x14ac:dyDescent="0.25">
      <c r="A6" s="35" t="s">
        <v>255</v>
      </c>
      <c r="B6" s="35" t="s">
        <v>256</v>
      </c>
      <c r="C6" s="35" t="s">
        <v>1</v>
      </c>
      <c r="D6" s="35" t="s">
        <v>2</v>
      </c>
      <c r="E6" s="35" t="s">
        <v>3</v>
      </c>
      <c r="F6" s="35" t="s">
        <v>5</v>
      </c>
      <c r="G6" s="35" t="s">
        <v>7</v>
      </c>
      <c r="H6" s="36" t="s">
        <v>257</v>
      </c>
      <c r="I6" s="35" t="s">
        <v>258</v>
      </c>
    </row>
    <row r="7" spans="1:9" x14ac:dyDescent="0.25">
      <c r="A7" s="37">
        <v>1</v>
      </c>
      <c r="B7" s="38">
        <v>231</v>
      </c>
      <c r="C7" s="37">
        <f>IFERROR((VLOOKUP(B7,INSCRITOS!A:B,2,0)),"")</f>
        <v>104835</v>
      </c>
      <c r="D7" s="37" t="str">
        <f>IFERROR((VLOOKUP(B7,INSCRITOS!A:C,3,0)),"")</f>
        <v>BEN</v>
      </c>
      <c r="E7" s="39" t="str">
        <f>IFERROR((VLOOKUP(B7,INSCRITOS!A:D,4,0)),"")</f>
        <v>Rodrigo Amorim</v>
      </c>
      <c r="F7" s="37" t="str">
        <f>IFERROR((VLOOKUP(B7,INSCRITOS!A:F,6,0)),"")</f>
        <v>M</v>
      </c>
      <c r="G7" s="39" t="str">
        <f>IFERROR((VLOOKUP(B7,INSCRITOS!A:H,8,0)),"")</f>
        <v>O2 Triatlo-S'Look</v>
      </c>
      <c r="H7" s="40">
        <v>5.4530092592592599E-3</v>
      </c>
      <c r="I7" s="39">
        <v>100</v>
      </c>
    </row>
    <row r="8" spans="1:9" x14ac:dyDescent="0.25">
      <c r="A8" s="37">
        <v>2</v>
      </c>
      <c r="B8" s="38">
        <v>192</v>
      </c>
      <c r="C8" s="37">
        <f>IFERROR((VLOOKUP(B8,INSCRITOS!A:B,2,0)),"")</f>
        <v>104352</v>
      </c>
      <c r="D8" s="37" t="str">
        <f>IFERROR((VLOOKUP(B8,INSCRITOS!A:C,3,0)),"")</f>
        <v>BEN</v>
      </c>
      <c r="E8" s="39" t="str">
        <f>IFERROR((VLOOKUP(B8,INSCRITOS!A:D,4,0)),"")</f>
        <v>João Águeda Mestre</v>
      </c>
      <c r="F8" s="37" t="str">
        <f>IFERROR((VLOOKUP(B8,INSCRITOS!A:F,6,0)),"")</f>
        <v>M</v>
      </c>
      <c r="G8" s="39" t="str">
        <f>IFERROR((VLOOKUP(B8,INSCRITOS!A:H,8,0)),"")</f>
        <v>Lusitano F.C. Frusoal</v>
      </c>
      <c r="H8" s="40">
        <v>5.4657407407407398E-3</v>
      </c>
      <c r="I8" s="39">
        <v>90</v>
      </c>
    </row>
    <row r="9" spans="1:9" x14ac:dyDescent="0.25">
      <c r="A9" s="37">
        <v>3</v>
      </c>
      <c r="B9" s="38">
        <v>5513</v>
      </c>
      <c r="C9" s="37">
        <f>IFERROR((VLOOKUP(B9,INSCRITOS!A:B,2,0)),"")</f>
        <v>0</v>
      </c>
      <c r="D9" s="37" t="str">
        <f>IFERROR((VLOOKUP(B9,INSCRITOS!A:C,3,0)),"")</f>
        <v>BEN</v>
      </c>
      <c r="E9" s="39" t="str">
        <f>IFERROR((VLOOKUP(B9,INSCRITOS!A:D,4,0)),"")</f>
        <v>André Rafael Santos</v>
      </c>
      <c r="F9" s="37" t="str">
        <f>IFERROR((VLOOKUP(B9,INSCRITOS!A:F,6,0)),"")</f>
        <v>M</v>
      </c>
      <c r="G9" s="39" t="str">
        <f>IFERROR((VLOOKUP(B9,INSCRITOS!A:H,8,0)),"")</f>
        <v>Futebol Clube Ferreiras/Não Federado</v>
      </c>
      <c r="H9" s="40">
        <v>5.8762731481481504E-3</v>
      </c>
      <c r="I9" s="39"/>
    </row>
    <row r="10" spans="1:9" hidden="1" x14ac:dyDescent="0.25">
      <c r="A10" s="37" t="e">
        <f>RANK(#REF!,#REF!,1)</f>
        <v>#REF!</v>
      </c>
      <c r="B10" s="37"/>
      <c r="C10" s="37" t="str">
        <f>IFERROR((VLOOKUP(B10,INSCRITOS!A:B,2,0)),"")</f>
        <v/>
      </c>
      <c r="D10" s="37" t="str">
        <f>IFERROR((VLOOKUP(B10,INSCRITOS!A:C,3,0)),"")</f>
        <v/>
      </c>
      <c r="E10" s="39" t="str">
        <f>IFERROR((VLOOKUP(B10,INSCRITOS!A:D,4,0)),"")</f>
        <v/>
      </c>
      <c r="F10" s="37" t="str">
        <f>IFERROR((VLOOKUP(B10,INSCRITOS!A:F,6,0)),"")</f>
        <v/>
      </c>
      <c r="G10" s="39" t="str">
        <f>IFERROR((VLOOKUP(B10,INSCRITOS!A:H,8,0)),"")</f>
        <v/>
      </c>
      <c r="H10" s="40"/>
      <c r="I10" s="39"/>
    </row>
    <row r="11" spans="1:9" hidden="1" x14ac:dyDescent="0.25">
      <c r="A11" s="37" t="e">
        <f>RANK(#REF!,#REF!,1)</f>
        <v>#REF!</v>
      </c>
      <c r="B11" s="37"/>
      <c r="C11" s="37" t="str">
        <f>IFERROR((VLOOKUP(B11,INSCRITOS!A:B,2,0)),"")</f>
        <v/>
      </c>
      <c r="D11" s="37" t="str">
        <f>IFERROR((VLOOKUP(B11,INSCRITOS!A:C,3,0)),"")</f>
        <v/>
      </c>
      <c r="E11" s="39" t="str">
        <f>IFERROR((VLOOKUP(B11,INSCRITOS!A:D,4,0)),"")</f>
        <v/>
      </c>
      <c r="F11" s="37" t="str">
        <f>IFERROR((VLOOKUP(B11,INSCRITOS!A:F,6,0)),"")</f>
        <v/>
      </c>
      <c r="G11" s="39" t="str">
        <f>IFERROR((VLOOKUP(B11,INSCRITOS!A:H,8,0)),"")</f>
        <v/>
      </c>
      <c r="H11" s="40"/>
      <c r="I11" s="39"/>
    </row>
    <row r="12" spans="1:9" hidden="1" x14ac:dyDescent="0.25">
      <c r="A12" s="37" t="e">
        <f>RANK(#REF!,#REF!,1)</f>
        <v>#REF!</v>
      </c>
      <c r="B12" s="37"/>
      <c r="C12" s="37" t="str">
        <f>IFERROR((VLOOKUP(B12,INSCRITOS!A:B,2,0)),"")</f>
        <v/>
      </c>
      <c r="D12" s="37" t="str">
        <f>IFERROR((VLOOKUP(B12,INSCRITOS!A:C,3,0)),"")</f>
        <v/>
      </c>
      <c r="E12" s="39" t="str">
        <f>IFERROR((VLOOKUP(B12,INSCRITOS!A:D,4,0)),"")</f>
        <v/>
      </c>
      <c r="F12" s="37" t="str">
        <f>IFERROR((VLOOKUP(B12,INSCRITOS!A:F,6,0)),"")</f>
        <v/>
      </c>
      <c r="G12" s="39" t="str">
        <f>IFERROR((VLOOKUP(B12,INSCRITOS!A:H,8,0)),"")</f>
        <v/>
      </c>
      <c r="H12" s="40"/>
      <c r="I12" s="39"/>
    </row>
    <row r="13" spans="1:9" hidden="1" x14ac:dyDescent="0.25">
      <c r="A13" s="37" t="e">
        <f>RANK(#REF!,#REF!,1)</f>
        <v>#REF!</v>
      </c>
      <c r="B13" s="37"/>
      <c r="C13" s="37" t="str">
        <f>IFERROR((VLOOKUP(B13,INSCRITOS!A:B,2,0)),"")</f>
        <v/>
      </c>
      <c r="D13" s="37" t="str">
        <f>IFERROR((VLOOKUP(B13,INSCRITOS!A:C,3,0)),"")</f>
        <v/>
      </c>
      <c r="E13" s="39" t="str">
        <f>IFERROR((VLOOKUP(B13,INSCRITOS!A:D,4,0)),"")</f>
        <v/>
      </c>
      <c r="F13" s="37" t="str">
        <f>IFERROR((VLOOKUP(B13,INSCRITOS!A:F,6,0)),"")</f>
        <v/>
      </c>
      <c r="G13" s="39" t="str">
        <f>IFERROR((VLOOKUP(B13,INSCRITOS!A:H,8,0)),"")</f>
        <v/>
      </c>
      <c r="H13" s="40"/>
      <c r="I13" s="39"/>
    </row>
    <row r="14" spans="1:9" hidden="1" x14ac:dyDescent="0.25">
      <c r="A14" s="37" t="e">
        <f>RANK(#REF!,#REF!,1)</f>
        <v>#REF!</v>
      </c>
      <c r="B14" s="37"/>
      <c r="C14" s="37" t="str">
        <f>IFERROR((VLOOKUP(B14,INSCRITOS!A:B,2,0)),"")</f>
        <v/>
      </c>
      <c r="D14" s="37" t="str">
        <f>IFERROR((VLOOKUP(B14,INSCRITOS!A:C,3,0)),"")</f>
        <v/>
      </c>
      <c r="E14" s="39" t="str">
        <f>IFERROR((VLOOKUP(B14,INSCRITOS!A:D,4,0)),"")</f>
        <v/>
      </c>
      <c r="F14" s="37" t="str">
        <f>IFERROR((VLOOKUP(B14,INSCRITOS!A:F,6,0)),"")</f>
        <v/>
      </c>
      <c r="G14" s="39" t="str">
        <f>IFERROR((VLOOKUP(B14,INSCRITOS!A:H,8,0)),"")</f>
        <v/>
      </c>
      <c r="H14" s="40"/>
      <c r="I14" s="39"/>
    </row>
    <row r="15" spans="1:9" hidden="1" x14ac:dyDescent="0.25">
      <c r="A15" s="37" t="e">
        <f>RANK(#REF!,#REF!,1)</f>
        <v>#REF!</v>
      </c>
      <c r="B15" s="37"/>
      <c r="C15" s="37" t="str">
        <f>IFERROR((VLOOKUP(B15,INSCRITOS!A:B,2,0)),"")</f>
        <v/>
      </c>
      <c r="D15" s="37" t="str">
        <f>IFERROR((VLOOKUP(B15,INSCRITOS!A:C,3,0)),"")</f>
        <v/>
      </c>
      <c r="E15" s="39" t="str">
        <f>IFERROR((VLOOKUP(B15,INSCRITOS!A:D,4,0)),"")</f>
        <v/>
      </c>
      <c r="F15" s="37" t="str">
        <f>IFERROR((VLOOKUP(B15,INSCRITOS!A:F,6,0)),"")</f>
        <v/>
      </c>
      <c r="G15" s="39" t="str">
        <f>IFERROR((VLOOKUP(B15,INSCRITOS!A:H,8,0)),"")</f>
        <v/>
      </c>
      <c r="H15" s="40"/>
      <c r="I15" s="39"/>
    </row>
    <row r="16" spans="1:9" x14ac:dyDescent="0.25">
      <c r="A16" s="41"/>
      <c r="B16" s="41"/>
      <c r="C16" s="41"/>
      <c r="D16" s="41"/>
      <c r="E16" s="42"/>
      <c r="F16" s="41"/>
      <c r="G16" s="42"/>
      <c r="H16" s="43"/>
      <c r="I16" s="42"/>
    </row>
    <row r="17" spans="1:9" ht="15.75" x14ac:dyDescent="0.25">
      <c r="A17" s="87" t="s">
        <v>259</v>
      </c>
      <c r="B17" s="87"/>
      <c r="C17" s="87"/>
      <c r="D17" s="87"/>
      <c r="E17" s="87"/>
      <c r="F17" s="87"/>
      <c r="G17" s="87"/>
      <c r="H17" s="87"/>
      <c r="I17" s="87"/>
    </row>
    <row r="18" spans="1:9" x14ac:dyDescent="0.25">
      <c r="A18" s="41"/>
      <c r="B18" s="41"/>
      <c r="C18" s="41"/>
      <c r="D18" s="41"/>
      <c r="E18" s="42"/>
      <c r="F18" s="41"/>
      <c r="G18" s="42"/>
      <c r="H18" s="43"/>
      <c r="I18" s="42"/>
    </row>
    <row r="19" spans="1:9" ht="15.75" x14ac:dyDescent="0.25">
      <c r="A19" s="35" t="s">
        <v>255</v>
      </c>
      <c r="B19" s="35" t="s">
        <v>256</v>
      </c>
      <c r="C19" s="35" t="s">
        <v>1</v>
      </c>
      <c r="D19" s="35" t="s">
        <v>2</v>
      </c>
      <c r="E19" s="35" t="s">
        <v>3</v>
      </c>
      <c r="F19" s="35" t="s">
        <v>5</v>
      </c>
      <c r="G19" s="35" t="s">
        <v>7</v>
      </c>
      <c r="H19" s="36" t="s">
        <v>257</v>
      </c>
      <c r="I19" s="35" t="s">
        <v>258</v>
      </c>
    </row>
    <row r="20" spans="1:9" x14ac:dyDescent="0.25">
      <c r="A20" s="37">
        <v>1</v>
      </c>
      <c r="B20" s="37">
        <v>198</v>
      </c>
      <c r="C20" s="37">
        <f>IFERROR((VLOOKUP(B20,INSCRITOS!A:B,2,0)),"")</f>
        <v>104962</v>
      </c>
      <c r="D20" s="38" t="str">
        <f>IFERROR((VLOOKUP(B20,INSCRITOS!A:C,3,0)),"")</f>
        <v>BEN</v>
      </c>
      <c r="E20" s="39" t="str">
        <f>IFERROR((VLOOKUP(B20,INSCRITOS!A:D,4,0)),"")</f>
        <v>Vitória de Freitas</v>
      </c>
      <c r="F20" s="37" t="str">
        <f>IFERROR((VLOOKUP(B20,INSCRITOS!A:F,6,0)),"")</f>
        <v>F</v>
      </c>
      <c r="G20" s="39" t="str">
        <f>IFERROR((VLOOKUP(B20,INSCRITOS!A:H,8,0)),"")</f>
        <v>Lusitano F.C. Frusoal</v>
      </c>
      <c r="H20" s="40">
        <v>6.3623842592592603E-3</v>
      </c>
      <c r="I20" s="39">
        <v>100</v>
      </c>
    </row>
    <row r="21" spans="1:9" x14ac:dyDescent="0.25">
      <c r="A21" s="37">
        <v>2</v>
      </c>
      <c r="B21" s="37">
        <v>771</v>
      </c>
      <c r="C21" s="37">
        <f>IFERROR((VLOOKUP(B21,INSCRITOS!A:B,2,0)),"")</f>
        <v>105219</v>
      </c>
      <c r="D21" s="38" t="str">
        <f>IFERROR((VLOOKUP(B21,INSCRITOS!A:C,3,0)),"")</f>
        <v>BEN</v>
      </c>
      <c r="E21" s="39" t="str">
        <f>IFERROR((VLOOKUP(B21,INSCRITOS!A:D,4,0)),"")</f>
        <v>Rita Ferraz</v>
      </c>
      <c r="F21" s="37" t="str">
        <f>IFERROR((VLOOKUP(B21,INSCRITOS!A:F,6,0)),"")</f>
        <v>F</v>
      </c>
      <c r="G21" s="39" t="str">
        <f>IFERROR((VLOOKUP(B21,INSCRITOS!A:H,8,0)),"")</f>
        <v>Centro Ciclismo de Portimão</v>
      </c>
      <c r="H21" s="40">
        <v>7.5696759259259302E-3</v>
      </c>
      <c r="I21" s="39">
        <v>90</v>
      </c>
    </row>
    <row r="22" spans="1:9" hidden="1" x14ac:dyDescent="0.25">
      <c r="A22" s="38">
        <v>12</v>
      </c>
      <c r="B22" s="37"/>
      <c r="C22" s="37" t="str">
        <f>IFERROR((VLOOKUP(B22,INSCRITOS!A:B,2,0)),"")</f>
        <v/>
      </c>
      <c r="D22" s="38" t="str">
        <f>IFERROR((VLOOKUP(B22,INSCRITOS!A:C,3,0)),"")</f>
        <v/>
      </c>
      <c r="E22" s="39" t="str">
        <f>IFERROR((VLOOKUP(B22,INSCRITOS!A:D,4,0)),"")</f>
        <v/>
      </c>
      <c r="F22" s="37" t="str">
        <f>IFERROR((VLOOKUP(B22,INSCRITOS!A:F,6,0)),"")</f>
        <v/>
      </c>
      <c r="G22" s="39" t="str">
        <f>IFERROR((VLOOKUP(B22,INSCRITOS!A:H,9,0)),"")</f>
        <v/>
      </c>
      <c r="H22" s="40"/>
      <c r="I22" s="39"/>
    </row>
    <row r="23" spans="1:9" hidden="1" x14ac:dyDescent="0.25">
      <c r="A23" s="38">
        <v>13</v>
      </c>
      <c r="B23" s="37"/>
      <c r="C23" s="37" t="str">
        <f>IFERROR((VLOOKUP(B23,INSCRITOS!A:B,2,0)),"")</f>
        <v/>
      </c>
      <c r="D23" s="38" t="str">
        <f>IFERROR((VLOOKUP(B23,INSCRITOS!A:C,3,0)),"")</f>
        <v/>
      </c>
      <c r="E23" s="39" t="str">
        <f>IFERROR((VLOOKUP(B23,INSCRITOS!A:D,4,0)),"")</f>
        <v/>
      </c>
      <c r="F23" s="37" t="str">
        <f>IFERROR((VLOOKUP(B23,INSCRITOS!A:F,6,0)),"")</f>
        <v/>
      </c>
      <c r="G23" s="39" t="str">
        <f>IFERROR((VLOOKUP(B23,INSCRITOS!A:H,9,0)),"")</f>
        <v/>
      </c>
      <c r="H23" s="40"/>
      <c r="I23" s="39"/>
    </row>
    <row r="24" spans="1:9" hidden="1" x14ac:dyDescent="0.25">
      <c r="A24" s="38">
        <v>14</v>
      </c>
      <c r="B24" s="37"/>
      <c r="C24" s="37" t="str">
        <f>IFERROR((VLOOKUP(B24,INSCRITOS!A:B,2,0)),"")</f>
        <v/>
      </c>
      <c r="D24" s="38" t="str">
        <f>IFERROR((VLOOKUP(B24,INSCRITOS!A:C,3,0)),"")</f>
        <v/>
      </c>
      <c r="E24" s="39" t="str">
        <f>IFERROR((VLOOKUP(B24,INSCRITOS!A:D,4,0)),"")</f>
        <v/>
      </c>
      <c r="F24" s="37" t="str">
        <f>IFERROR((VLOOKUP(B24,INSCRITOS!A:F,6,0)),"")</f>
        <v/>
      </c>
      <c r="G24" s="39" t="str">
        <f>IFERROR((VLOOKUP(B24,INSCRITOS!A:H,9,0)),"")</f>
        <v/>
      </c>
      <c r="H24" s="40"/>
      <c r="I24" s="39"/>
    </row>
    <row r="25" spans="1:9" hidden="1" x14ac:dyDescent="0.25">
      <c r="A25" s="38">
        <v>15</v>
      </c>
      <c r="B25" s="37"/>
      <c r="C25" s="37" t="str">
        <f>IFERROR((VLOOKUP(B25,INSCRITOS!A:B,2,0)),"")</f>
        <v/>
      </c>
      <c r="D25" s="38" t="str">
        <f>IFERROR((VLOOKUP(B25,INSCRITOS!A:C,3,0)),"")</f>
        <v/>
      </c>
      <c r="E25" s="39" t="str">
        <f>IFERROR((VLOOKUP(B25,INSCRITOS!A:D,4,0)),"")</f>
        <v/>
      </c>
      <c r="F25" s="37" t="str">
        <f>IFERROR((VLOOKUP(B25,INSCRITOS!A:F,6,0)),"")</f>
        <v/>
      </c>
      <c r="G25" s="39" t="str">
        <f>IFERROR((VLOOKUP(B25,INSCRITOS!A:H,9,0)),"")</f>
        <v/>
      </c>
      <c r="H25" s="40"/>
      <c r="I25" s="39"/>
    </row>
    <row r="26" spans="1:9" x14ac:dyDescent="0.25">
      <c r="A26" s="41"/>
      <c r="B26" s="41"/>
      <c r="C26" s="41"/>
      <c r="D26" s="44"/>
      <c r="E26" s="42"/>
      <c r="F26" s="41"/>
      <c r="G26" s="42"/>
      <c r="H26" s="43"/>
      <c r="I26" s="42"/>
    </row>
    <row r="27" spans="1:9" x14ac:dyDescent="0.25">
      <c r="A27" s="41"/>
      <c r="B27" s="41"/>
      <c r="C27" s="41"/>
      <c r="D27" s="44"/>
      <c r="E27" s="42"/>
      <c r="F27" s="41"/>
      <c r="G27" s="42"/>
      <c r="H27" s="43"/>
      <c r="I27" s="42"/>
    </row>
    <row r="28" spans="1:9" ht="15.75" x14ac:dyDescent="0.25">
      <c r="A28" s="87" t="s">
        <v>260</v>
      </c>
      <c r="B28" s="87"/>
      <c r="C28" s="87"/>
      <c r="D28" s="87"/>
      <c r="E28" s="87"/>
      <c r="F28" s="87"/>
      <c r="G28" s="87"/>
      <c r="H28" s="87"/>
      <c r="I28" s="87"/>
    </row>
    <row r="29" spans="1:9" x14ac:dyDescent="0.25">
      <c r="A29" s="33"/>
      <c r="B29" s="33"/>
      <c r="C29" s="33"/>
      <c r="D29" s="33"/>
      <c r="E29" s="33"/>
      <c r="F29" s="33"/>
      <c r="G29" s="33"/>
      <c r="H29" s="34"/>
      <c r="I29" s="45"/>
    </row>
    <row r="30" spans="1:9" ht="15.75" x14ac:dyDescent="0.25">
      <c r="A30" s="35" t="s">
        <v>255</v>
      </c>
      <c r="B30" s="35" t="s">
        <v>256</v>
      </c>
      <c r="C30" s="35" t="s">
        <v>1</v>
      </c>
      <c r="D30" s="35" t="s">
        <v>2</v>
      </c>
      <c r="E30" s="35" t="s">
        <v>3</v>
      </c>
      <c r="F30" s="35" t="s">
        <v>5</v>
      </c>
      <c r="G30" s="35" t="s">
        <v>7</v>
      </c>
      <c r="H30" s="36" t="s">
        <v>257</v>
      </c>
      <c r="I30" s="35" t="s">
        <v>258</v>
      </c>
    </row>
    <row r="31" spans="1:9" x14ac:dyDescent="0.25">
      <c r="A31" s="37">
        <v>1</v>
      </c>
      <c r="B31" s="38">
        <v>5543</v>
      </c>
      <c r="C31" s="37">
        <f>IFERROR((VLOOKUP(B31,INSCRITOS!A:B,2,0)),"")</f>
        <v>0</v>
      </c>
      <c r="D31" s="37" t="str">
        <f>IFERROR((VLOOKUP(B31,INSCRITOS!A:C,3,0)),"")</f>
        <v>INF</v>
      </c>
      <c r="E31" s="39" t="str">
        <f>IFERROR((VLOOKUP(B31,INSCRITOS!A:D,4,0)),"")</f>
        <v>Francisco Miguel Sousa</v>
      </c>
      <c r="F31" s="37" t="str">
        <f>IFERROR((VLOOKUP(B31,INSCRITOS!A:F,6,0)),"")</f>
        <v>M</v>
      </c>
      <c r="G31" s="39" t="str">
        <f>IFERROR((VLOOKUP(B31,INSCRITOS!A:H,8,0)),"")</f>
        <v>Não Federado</v>
      </c>
      <c r="H31" s="40">
        <v>4.9083333333333297E-3</v>
      </c>
      <c r="I31" s="39"/>
    </row>
    <row r="32" spans="1:9" x14ac:dyDescent="0.25">
      <c r="A32" s="37">
        <v>2</v>
      </c>
      <c r="B32" s="38">
        <v>553</v>
      </c>
      <c r="C32" s="37">
        <f>IFERROR((VLOOKUP(B32,INSCRITOS!A:B,2,0)),"")</f>
        <v>105113</v>
      </c>
      <c r="D32" s="37" t="str">
        <f>IFERROR((VLOOKUP(B32,INSCRITOS!A:C,3,0)),"")</f>
        <v>INF</v>
      </c>
      <c r="E32" s="39" t="str">
        <f>IFERROR((VLOOKUP(B32,INSCRITOS!A:D,4,0)),"")</f>
        <v>Alexandre Arvela</v>
      </c>
      <c r="F32" s="37" t="str">
        <f>IFERROR((VLOOKUP(B32,INSCRITOS!A:F,6,0)),"")</f>
        <v>M</v>
      </c>
      <c r="G32" s="39" t="str">
        <f>IFERROR((VLOOKUP(B32,INSCRITOS!A:H,8,0)),"")</f>
        <v>Futebol Clube de Ferreiras</v>
      </c>
      <c r="H32" s="40">
        <v>4.9137731481481497E-3</v>
      </c>
      <c r="I32" s="39">
        <v>100</v>
      </c>
    </row>
    <row r="33" spans="1:9" x14ac:dyDescent="0.25">
      <c r="A33" s="37">
        <v>3</v>
      </c>
      <c r="B33" s="38">
        <v>5678</v>
      </c>
      <c r="C33" s="37">
        <f>IFERROR((VLOOKUP(B33,INSCRITOS!A:B,2,0)),"")</f>
        <v>0</v>
      </c>
      <c r="D33" s="37" t="str">
        <f>IFERROR((VLOOKUP(B33,INSCRITOS!A:C,3,0)),"")</f>
        <v>INF</v>
      </c>
      <c r="E33" s="39" t="str">
        <f>IFERROR((VLOOKUP(B33,INSCRITOS!A:D,4,0)),"")</f>
        <v>Carlos Quintino</v>
      </c>
      <c r="F33" s="37" t="str">
        <f>IFERROR((VLOOKUP(B33,INSCRITOS!A:F,6,0)),"")</f>
        <v>M</v>
      </c>
      <c r="G33" s="39" t="str">
        <f>IFERROR((VLOOKUP(B33,INSCRITOS!A:H,8,0)),"")</f>
        <v>Futebol Clube de Ferreiras/Não Federado</v>
      </c>
      <c r="H33" s="40">
        <v>4.9263888888888899E-3</v>
      </c>
      <c r="I33" s="39">
        <v>0</v>
      </c>
    </row>
    <row r="34" spans="1:9" x14ac:dyDescent="0.25">
      <c r="A34" s="37">
        <v>4</v>
      </c>
      <c r="B34" s="38">
        <v>481</v>
      </c>
      <c r="C34" s="37">
        <f>IFERROR((VLOOKUP(B34,INSCRITOS!A:B,2,0)),"")</f>
        <v>104350</v>
      </c>
      <c r="D34" s="37" t="str">
        <f>IFERROR((VLOOKUP(B34,INSCRITOS!A:C,3,0)),"")</f>
        <v>INF</v>
      </c>
      <c r="E34" s="39" t="str">
        <f>IFERROR((VLOOKUP(B34,INSCRITOS!A:D,4,0)),"")</f>
        <v>Gabriel Miravent</v>
      </c>
      <c r="F34" s="37" t="str">
        <f>IFERROR((VLOOKUP(B34,INSCRITOS!A:F,6,0)),"")</f>
        <v>M</v>
      </c>
      <c r="G34" s="39" t="str">
        <f>IFERROR((VLOOKUP(B34,INSCRITOS!A:H,8,0)),"")</f>
        <v>Lusitano F.C. Frusoal</v>
      </c>
      <c r="H34" s="40">
        <v>4.9275462962962997E-3</v>
      </c>
      <c r="I34" s="39">
        <v>90</v>
      </c>
    </row>
    <row r="35" spans="1:9" x14ac:dyDescent="0.25">
      <c r="A35" s="37">
        <v>5</v>
      </c>
      <c r="B35" s="38">
        <v>557</v>
      </c>
      <c r="C35" s="37">
        <f>IFERROR((VLOOKUP(B35,INSCRITOS!A:B,2,0)),"")</f>
        <v>105114</v>
      </c>
      <c r="D35" s="37" t="str">
        <f>IFERROR((VLOOKUP(B35,INSCRITOS!A:C,3,0)),"")</f>
        <v>INF</v>
      </c>
      <c r="E35" s="39" t="str">
        <f>IFERROR((VLOOKUP(B35,INSCRITOS!A:D,4,0)),"")</f>
        <v>Andriy Fedorov</v>
      </c>
      <c r="F35" s="37" t="str">
        <f>IFERROR((VLOOKUP(B35,INSCRITOS!A:F,6,0)),"")</f>
        <v>M</v>
      </c>
      <c r="G35" s="39" t="str">
        <f>IFERROR((VLOOKUP(B35,INSCRITOS!A:H,8,0)),"")</f>
        <v>Futebol Clube de Ferreiras</v>
      </c>
      <c r="H35" s="40">
        <v>5.1344907407407398E-3</v>
      </c>
      <c r="I35" s="39">
        <v>80</v>
      </c>
    </row>
    <row r="36" spans="1:9" x14ac:dyDescent="0.25">
      <c r="A36" s="37">
        <v>6</v>
      </c>
      <c r="B36" s="38">
        <v>616</v>
      </c>
      <c r="C36" s="37">
        <f>IFERROR((VLOOKUP(B36,INSCRITOS!A:B,2,0)),"")</f>
        <v>105125</v>
      </c>
      <c r="D36" s="37" t="str">
        <f>IFERROR((VLOOKUP(B36,INSCRITOS!A:C,3,0)),"")</f>
        <v>INF</v>
      </c>
      <c r="E36" s="39" t="str">
        <f>IFERROR((VLOOKUP(B36,INSCRITOS!A:D,4,0)),"")</f>
        <v>Vitaliy Martsynshyn</v>
      </c>
      <c r="F36" s="37" t="str">
        <f>IFERROR((VLOOKUP(B36,INSCRITOS!A:F,6,0)),"")</f>
        <v>M</v>
      </c>
      <c r="G36" s="39" t="str">
        <f>IFERROR((VLOOKUP(B36,INSCRITOS!A:H,8,0)),"")</f>
        <v>Futebol Clube de Ferreiras</v>
      </c>
      <c r="H36" s="40">
        <v>5.3192129629629596E-3</v>
      </c>
      <c r="I36" s="39">
        <v>70</v>
      </c>
    </row>
    <row r="37" spans="1:9" x14ac:dyDescent="0.25">
      <c r="A37" s="37">
        <v>7</v>
      </c>
      <c r="B37" s="38">
        <v>254</v>
      </c>
      <c r="C37" s="37">
        <f>IFERROR((VLOOKUP(B37,INSCRITOS!A:B,2,0)),"")</f>
        <v>104838</v>
      </c>
      <c r="D37" s="37" t="str">
        <f>IFERROR((VLOOKUP(B37,INSCRITOS!A:C,3,0)),"")</f>
        <v>INF</v>
      </c>
      <c r="E37" s="39" t="str">
        <f>IFERROR((VLOOKUP(B37,INSCRITOS!A:D,4,0)),"")</f>
        <v>Gabriel Silva</v>
      </c>
      <c r="F37" s="37" t="str">
        <f>IFERROR((VLOOKUP(B37,INSCRITOS!A:F,6,0)),"")</f>
        <v>M</v>
      </c>
      <c r="G37" s="39" t="str">
        <f>IFERROR((VLOOKUP(B37,INSCRITOS!A:H,8,0)),"")</f>
        <v>O2 Triatlo-S'Look</v>
      </c>
      <c r="H37" s="40">
        <v>5.3225694444444397E-3</v>
      </c>
      <c r="I37" s="39">
        <v>60</v>
      </c>
    </row>
    <row r="38" spans="1:9" x14ac:dyDescent="0.25">
      <c r="A38" s="37">
        <v>8</v>
      </c>
      <c r="B38" s="38">
        <v>232</v>
      </c>
      <c r="C38" s="37">
        <f>IFERROR((VLOOKUP(B38,INSCRITOS!A:B,2,0)),"")</f>
        <v>104836</v>
      </c>
      <c r="D38" s="37" t="str">
        <f>IFERROR((VLOOKUP(B38,INSCRITOS!A:C,3,0)),"")</f>
        <v>INF</v>
      </c>
      <c r="E38" s="39" t="str">
        <f>IFERROR((VLOOKUP(B38,INSCRITOS!A:D,4,0)),"")</f>
        <v>Miguel Guerreiro</v>
      </c>
      <c r="F38" s="37" t="str">
        <f>IFERROR((VLOOKUP(B38,INSCRITOS!A:F,6,0)),"")</f>
        <v>M</v>
      </c>
      <c r="G38" s="39" t="str">
        <f>IFERROR((VLOOKUP(B38,INSCRITOS!A:H,8,0)),"")</f>
        <v>O2 Triatlo-S'Look</v>
      </c>
      <c r="H38" s="40">
        <v>5.3886574074074097E-3</v>
      </c>
      <c r="I38" s="39">
        <v>55</v>
      </c>
    </row>
    <row r="39" spans="1:9" x14ac:dyDescent="0.25">
      <c r="A39" s="37">
        <v>9</v>
      </c>
      <c r="B39" s="38">
        <v>230</v>
      </c>
      <c r="C39" s="37">
        <f>IFERROR((VLOOKUP(B39,INSCRITOS!A:B,2,0)),"")</f>
        <v>104834</v>
      </c>
      <c r="D39" s="37" t="str">
        <f>IFERROR((VLOOKUP(B39,INSCRITOS!A:C,3,0)),"")</f>
        <v>INF</v>
      </c>
      <c r="E39" s="39" t="str">
        <f>IFERROR((VLOOKUP(B39,INSCRITOS!A:D,4,0)),"")</f>
        <v>Tiago Amorim</v>
      </c>
      <c r="F39" s="37" t="str">
        <f>IFERROR((VLOOKUP(B39,INSCRITOS!A:F,6,0)),"")</f>
        <v>M</v>
      </c>
      <c r="G39" s="39" t="str">
        <f>IFERROR((VLOOKUP(B39,INSCRITOS!A:H,8,0)),"")</f>
        <v>O2 Triatlo-S'Look</v>
      </c>
      <c r="H39" s="40">
        <v>5.6447916666666704E-3</v>
      </c>
      <c r="I39" s="39">
        <v>50</v>
      </c>
    </row>
    <row r="40" spans="1:9" x14ac:dyDescent="0.25">
      <c r="A40" s="37">
        <v>10</v>
      </c>
      <c r="B40" s="38">
        <v>5506</v>
      </c>
      <c r="C40" s="37">
        <f>IFERROR((VLOOKUP(B40,INSCRITOS!A:B,2,0)),"")</f>
        <v>0</v>
      </c>
      <c r="D40" s="37" t="str">
        <f>IFERROR((VLOOKUP(B40,INSCRITOS!A:C,3,0)),"")</f>
        <v>INF</v>
      </c>
      <c r="E40" s="39" t="str">
        <f>IFERROR((VLOOKUP(B40,INSCRITOS!A:D,4,0)),"")</f>
        <v>Simão Silva Guerreiro</v>
      </c>
      <c r="F40" s="37" t="str">
        <f>IFERROR((VLOOKUP(B40,INSCRITOS!A:F,6,0)),"")</f>
        <v>M</v>
      </c>
      <c r="G40" s="39" t="str">
        <f>IFERROR((VLOOKUP(B40,INSCRITOS!A:H,8,0)),"")</f>
        <v>Centro Ciclismo de Portimão/ Não Federado</v>
      </c>
      <c r="H40" s="40">
        <v>5.8289351851851896E-3</v>
      </c>
      <c r="I40" s="39"/>
    </row>
    <row r="41" spans="1:9" x14ac:dyDescent="0.25">
      <c r="A41" s="37">
        <v>11</v>
      </c>
      <c r="B41" s="38">
        <v>1303</v>
      </c>
      <c r="C41" s="37">
        <f>IFERROR((VLOOKUP(B41,INSCRITOS!A:B,2,0)),"")</f>
        <v>105331</v>
      </c>
      <c r="D41" s="37" t="str">
        <f>IFERROR((VLOOKUP(B41,INSCRITOS!A:C,3,0)),"")</f>
        <v>INF</v>
      </c>
      <c r="E41" s="39" t="str">
        <f>IFERROR((VLOOKUP(B41,INSCRITOS!A:D,4,0)),"")</f>
        <v>Francisco Veia</v>
      </c>
      <c r="F41" s="37" t="str">
        <f>IFERROR((VLOOKUP(B41,INSCRITOS!A:F,6,0)),"")</f>
        <v>M</v>
      </c>
      <c r="G41" s="39" t="str">
        <f>IFERROR((VLOOKUP(B41,INSCRITOS!A:H,8,0)),"")</f>
        <v>Lusitano F.C. Frusoal</v>
      </c>
      <c r="H41" s="40">
        <v>5.88090277777778E-3</v>
      </c>
      <c r="I41" s="39">
        <v>45</v>
      </c>
    </row>
    <row r="42" spans="1:9" x14ac:dyDescent="0.25">
      <c r="A42" s="37">
        <v>13</v>
      </c>
      <c r="B42" s="38">
        <v>218</v>
      </c>
      <c r="C42" s="37">
        <f>IFERROR((VLOOKUP(B42,INSCRITOS!A:B,2,0)),"")</f>
        <v>104971</v>
      </c>
      <c r="D42" s="37" t="str">
        <f>IFERROR((VLOOKUP(B42,INSCRITOS!A:C,3,0)),"")</f>
        <v>INF</v>
      </c>
      <c r="E42" s="39" t="str">
        <f>IFERROR((VLOOKUP(B42,INSCRITOS!A:D,4,0)),"")</f>
        <v>João Nuno Martins</v>
      </c>
      <c r="F42" s="37" t="str">
        <f>IFERROR((VLOOKUP(B42,INSCRITOS!A:F,6,0)),"")</f>
        <v>M</v>
      </c>
      <c r="G42" s="39" t="str">
        <f>IFERROR((VLOOKUP(B42,INSCRITOS!A:H,8,0)),"")</f>
        <v>Lusitano F.C. Frusoal</v>
      </c>
      <c r="H42" s="40">
        <v>5.8856481481481503E-3</v>
      </c>
      <c r="I42" s="39">
        <v>40</v>
      </c>
    </row>
    <row r="43" spans="1:9" x14ac:dyDescent="0.25">
      <c r="A43" s="41"/>
      <c r="B43" s="41"/>
      <c r="C43" s="41"/>
      <c r="D43" s="41"/>
      <c r="E43" s="42"/>
      <c r="F43" s="41"/>
      <c r="G43" s="42"/>
      <c r="H43" s="43"/>
      <c r="I43" s="42"/>
    </row>
    <row r="44" spans="1:9" x14ac:dyDescent="0.25">
      <c r="A44" s="41"/>
      <c r="B44" s="41"/>
      <c r="C44" s="41"/>
      <c r="D44" s="41"/>
      <c r="E44" s="42"/>
      <c r="F44" s="41"/>
      <c r="G44" s="42"/>
      <c r="H44" s="43"/>
      <c r="I44" s="46"/>
    </row>
    <row r="45" spans="1:9" ht="15.75" x14ac:dyDescent="0.25">
      <c r="A45" s="87" t="s">
        <v>261</v>
      </c>
      <c r="B45" s="87"/>
      <c r="C45" s="87"/>
      <c r="D45" s="87"/>
      <c r="E45" s="87"/>
      <c r="F45" s="87"/>
      <c r="G45" s="87"/>
      <c r="H45" s="87"/>
      <c r="I45" s="87"/>
    </row>
    <row r="46" spans="1:9" x14ac:dyDescent="0.25">
      <c r="A46" s="41"/>
      <c r="B46" s="41"/>
      <c r="C46" s="41"/>
      <c r="D46" s="41"/>
      <c r="E46" s="42"/>
      <c r="F46" s="41"/>
      <c r="G46" s="42"/>
      <c r="H46" s="43"/>
      <c r="I46" s="46"/>
    </row>
    <row r="47" spans="1:9" ht="15.75" x14ac:dyDescent="0.25">
      <c r="A47" s="35" t="s">
        <v>255</v>
      </c>
      <c r="B47" s="35" t="s">
        <v>256</v>
      </c>
      <c r="C47" s="35" t="s">
        <v>1</v>
      </c>
      <c r="D47" s="35" t="s">
        <v>2</v>
      </c>
      <c r="E47" s="35" t="s">
        <v>3</v>
      </c>
      <c r="F47" s="35" t="s">
        <v>5</v>
      </c>
      <c r="G47" s="35" t="s">
        <v>7</v>
      </c>
      <c r="H47" s="36" t="s">
        <v>257</v>
      </c>
      <c r="I47" s="35" t="s">
        <v>258</v>
      </c>
    </row>
    <row r="48" spans="1:9" x14ac:dyDescent="0.25">
      <c r="A48" s="37">
        <v>1</v>
      </c>
      <c r="B48" s="38">
        <v>5512</v>
      </c>
      <c r="C48" s="37">
        <f>IFERROR((VLOOKUP(B48,INSCRITOS!A:B,2,0)),"")</f>
        <v>0</v>
      </c>
      <c r="D48" s="38" t="str">
        <f>IFERROR((VLOOKUP(B48,INSCRITOS!A:C,3,0)),"")</f>
        <v>INF</v>
      </c>
      <c r="E48" s="39" t="str">
        <f>IFERROR((VLOOKUP(B48,INSCRITOS!A:D,4,0)),"")</f>
        <v>Luna Dagon</v>
      </c>
      <c r="F48" s="37" t="str">
        <f>IFERROR((VLOOKUP(B48,INSCRITOS!A:F,6,0)),"")</f>
        <v>F</v>
      </c>
      <c r="G48" s="39" t="str">
        <f>IFERROR((VLOOKUP(B48,INSCRITOS!A:H,8,0)),"")</f>
        <v>Clube Vela de Tavira/ Não Federado</v>
      </c>
      <c r="H48" s="40">
        <v>4.9321759259259301E-3</v>
      </c>
      <c r="I48" s="39"/>
    </row>
    <row r="49" spans="1:9" x14ac:dyDescent="0.25">
      <c r="A49" s="37">
        <v>2</v>
      </c>
      <c r="B49" s="38">
        <v>569</v>
      </c>
      <c r="C49" s="37">
        <f>IFERROR((VLOOKUP(B49,INSCRITOS!A:B,2,0)),"")</f>
        <v>105115</v>
      </c>
      <c r="D49" s="38" t="str">
        <f>IFERROR((VLOOKUP(B49,INSCRITOS!A:C,3,0)),"")</f>
        <v>INF</v>
      </c>
      <c r="E49" s="39" t="str">
        <f>IFERROR((VLOOKUP(B49,INSCRITOS!A:D,4,0)),"")</f>
        <v>Diana Santos</v>
      </c>
      <c r="F49" s="37" t="str">
        <f>IFERROR((VLOOKUP(B49,INSCRITOS!A:F,6,0)),"")</f>
        <v>F</v>
      </c>
      <c r="G49" s="39" t="str">
        <f>IFERROR((VLOOKUP(B49,INSCRITOS!A:H,8,0)),"")</f>
        <v>Futebol Clube de Ferreiras</v>
      </c>
      <c r="H49" s="40">
        <v>6.0039351851851903E-3</v>
      </c>
      <c r="I49" s="39">
        <v>100</v>
      </c>
    </row>
    <row r="50" spans="1:9" x14ac:dyDescent="0.25">
      <c r="A50" s="37">
        <v>3</v>
      </c>
      <c r="B50" s="38">
        <v>207</v>
      </c>
      <c r="C50" s="37">
        <f>IFERROR((VLOOKUP(B50,INSCRITOS!A:B,2,0)),"")</f>
        <v>104966</v>
      </c>
      <c r="D50" s="38" t="str">
        <f>IFERROR((VLOOKUP(B50,INSCRITOS!A:C,3,0)),"")</f>
        <v>INF</v>
      </c>
      <c r="E50" s="39" t="str">
        <f>IFERROR((VLOOKUP(B50,INSCRITOS!A:D,4,0)),"")</f>
        <v>Maria Eduarda Ribeiro</v>
      </c>
      <c r="F50" s="37" t="str">
        <f>IFERROR((VLOOKUP(B50,INSCRITOS!A:F,6,0)),"")</f>
        <v>F</v>
      </c>
      <c r="G50" s="39" t="str">
        <f>IFERROR((VLOOKUP(B50,INSCRITOS!A:H,8,0)),"")</f>
        <v>Lusitano F.C. Frusoal</v>
      </c>
      <c r="H50" s="40">
        <v>5.9854166666666701E-3</v>
      </c>
      <c r="I50" s="39">
        <v>90</v>
      </c>
    </row>
    <row r="51" spans="1:9" x14ac:dyDescent="0.25">
      <c r="A51" s="37">
        <v>4</v>
      </c>
      <c r="B51" s="38">
        <v>238</v>
      </c>
      <c r="C51" s="37">
        <f>IFERROR((VLOOKUP(B51,INSCRITOS!A:B,2,0)),"")</f>
        <v>104837</v>
      </c>
      <c r="D51" s="38" t="str">
        <f>IFERROR((VLOOKUP(B51,INSCRITOS!A:C,3,0)),"")</f>
        <v>INF</v>
      </c>
      <c r="E51" s="39" t="str">
        <f>IFERROR((VLOOKUP(B51,INSCRITOS!A:D,4,0)),"")</f>
        <v>Beatriz Ramos</v>
      </c>
      <c r="F51" s="37" t="str">
        <f>IFERROR((VLOOKUP(B51,INSCRITOS!A:F,6,0)),"")</f>
        <v>F</v>
      </c>
      <c r="G51" s="39" t="str">
        <f>IFERROR((VLOOKUP(B51,INSCRITOS!A:H,8,0)),"")</f>
        <v>O2 Triatlo-S'Look</v>
      </c>
      <c r="H51" s="40">
        <v>6.03576388888889E-3</v>
      </c>
      <c r="I51" s="39">
        <v>80</v>
      </c>
    </row>
    <row r="52" spans="1:9" x14ac:dyDescent="0.25">
      <c r="A52" s="37">
        <v>5</v>
      </c>
      <c r="B52" s="38">
        <v>5535</v>
      </c>
      <c r="C52" s="37">
        <f>IFERROR((VLOOKUP(B52,INSCRITOS!A:B,2,0)),"")</f>
        <v>0</v>
      </c>
      <c r="D52" s="38" t="str">
        <f>IFERROR((VLOOKUP(B52,INSCRITOS!A:C,3,0)),"")</f>
        <v>INF</v>
      </c>
      <c r="E52" s="39" t="str">
        <f>IFERROR((VLOOKUP(B52,INSCRITOS!A:D,4,0)),"")</f>
        <v>Adriana Oliveira Pina</v>
      </c>
      <c r="F52" s="37" t="str">
        <f>IFERROR((VLOOKUP(B52,INSCRITOS!A:F,6,0)),"")</f>
        <v>F</v>
      </c>
      <c r="G52" s="39" t="str">
        <f>IFERROR((VLOOKUP(B52,INSCRITOS!A:H,8,0)),"")</f>
        <v>Não Federado</v>
      </c>
      <c r="H52" s="40">
        <v>6.0429398148148204E-3</v>
      </c>
      <c r="I52" s="39"/>
    </row>
    <row r="53" spans="1:9" x14ac:dyDescent="0.25">
      <c r="A53" s="37">
        <v>6</v>
      </c>
      <c r="B53" s="38">
        <v>1110</v>
      </c>
      <c r="C53" s="37">
        <f>IFERROR((VLOOKUP(B53,INSCRITOS!A:B,2,0)),"")</f>
        <v>105341</v>
      </c>
      <c r="D53" s="38" t="str">
        <f>IFERROR((VLOOKUP(B53,INSCRITOS!A:C,3,0)),"")</f>
        <v>INF</v>
      </c>
      <c r="E53" s="39" t="str">
        <f>IFERROR((VLOOKUP(B53,INSCRITOS!A:D,4,0)),"")</f>
        <v>Manuela Santos</v>
      </c>
      <c r="F53" s="37" t="str">
        <f>IFERROR((VLOOKUP(B53,INSCRITOS!A:F,6,0)),"")</f>
        <v>F</v>
      </c>
      <c r="G53" s="39" t="str">
        <f>IFERROR((VLOOKUP(B53,INSCRITOS!A:H,8,0)),"")</f>
        <v>O2 Triatlo-S'Look</v>
      </c>
      <c r="H53" s="40">
        <v>6.4946759259259298E-3</v>
      </c>
      <c r="I53" s="39">
        <v>70</v>
      </c>
    </row>
    <row r="54" spans="1:9" x14ac:dyDescent="0.25">
      <c r="A54" s="37">
        <v>7</v>
      </c>
      <c r="B54" s="38">
        <v>571</v>
      </c>
      <c r="C54" s="37">
        <f>IFERROR((VLOOKUP(B54,INSCRITOS!A:B,2,0)),"")</f>
        <v>105116</v>
      </c>
      <c r="D54" s="38" t="str">
        <f>IFERROR((VLOOKUP(B54,INSCRITOS!A:C,3,0)),"")</f>
        <v>INF</v>
      </c>
      <c r="E54" s="39" t="str">
        <f>IFERROR((VLOOKUP(B54,INSCRITOS!A:D,4,0)),"")</f>
        <v>Joana Silva</v>
      </c>
      <c r="F54" s="37" t="str">
        <f>IFERROR((VLOOKUP(B54,INSCRITOS!A:F,6,0)),"")</f>
        <v>F</v>
      </c>
      <c r="G54" s="39" t="str">
        <f>IFERROR((VLOOKUP(B54,INSCRITOS!A:H,8,0)),"")</f>
        <v>Futebol Clube de Ferreiras</v>
      </c>
      <c r="H54" s="40">
        <v>6.9252314814814801E-3</v>
      </c>
      <c r="I54" s="39">
        <v>60</v>
      </c>
    </row>
    <row r="55" spans="1:9" x14ac:dyDescent="0.25">
      <c r="A55" s="33"/>
      <c r="B55" s="33"/>
      <c r="C55" s="33"/>
      <c r="D55" s="33"/>
      <c r="E55" s="33"/>
      <c r="F55" s="33"/>
      <c r="G55" s="33"/>
      <c r="H55" s="34"/>
      <c r="I55" s="33"/>
    </row>
    <row r="56" spans="1:9" ht="15.75" x14ac:dyDescent="0.25">
      <c r="A56" s="87" t="s">
        <v>262</v>
      </c>
      <c r="B56" s="87"/>
      <c r="C56" s="87"/>
      <c r="D56" s="87"/>
      <c r="E56" s="87"/>
      <c r="F56" s="87"/>
      <c r="G56" s="87"/>
      <c r="H56" s="87"/>
      <c r="I56" s="87"/>
    </row>
    <row r="57" spans="1:9" x14ac:dyDescent="0.25">
      <c r="A57" s="33"/>
      <c r="B57" s="33"/>
      <c r="C57" s="33"/>
      <c r="D57" s="33"/>
      <c r="E57" s="33"/>
      <c r="F57" s="33"/>
      <c r="G57" s="33"/>
      <c r="H57" s="34"/>
      <c r="I57" s="45"/>
    </row>
    <row r="58" spans="1:9" ht="15.75" x14ac:dyDescent="0.25">
      <c r="A58" s="35" t="s">
        <v>255</v>
      </c>
      <c r="B58" s="35" t="s">
        <v>256</v>
      </c>
      <c r="C58" s="35" t="s">
        <v>1</v>
      </c>
      <c r="D58" s="35" t="s">
        <v>2</v>
      </c>
      <c r="E58" s="35" t="s">
        <v>3</v>
      </c>
      <c r="F58" s="35" t="s">
        <v>5</v>
      </c>
      <c r="G58" s="35" t="s">
        <v>7</v>
      </c>
      <c r="H58" s="36" t="s">
        <v>257</v>
      </c>
      <c r="I58" s="35" t="s">
        <v>258</v>
      </c>
    </row>
    <row r="59" spans="1:9" x14ac:dyDescent="0.25">
      <c r="A59" s="37">
        <v>1</v>
      </c>
      <c r="B59" s="38">
        <v>5626</v>
      </c>
      <c r="C59" s="37">
        <f>IFERROR((VLOOKUP(B59,INSCRITOS!A:B,2,0)),"")</f>
        <v>0</v>
      </c>
      <c r="D59" s="37" t="str">
        <f>IFERROR((VLOOKUP(B59,INSCRITOS!A:C,3,0)),"")</f>
        <v>INI</v>
      </c>
      <c r="E59" s="39" t="str">
        <f>IFERROR((VLOOKUP(B59,INSCRITOS!A:D,4,0)),"")</f>
        <v>João Bernardo</v>
      </c>
      <c r="F59" s="37" t="str">
        <f>IFERROR((VLOOKUP(B59,INSCRITOS!A:F,6,0)),"")</f>
        <v>M</v>
      </c>
      <c r="G59" s="39" t="str">
        <f>IFERROR((VLOOKUP(B59,INSCRITOS!A:H,8,0)),"")</f>
        <v>Louletano DC/Não Federado</v>
      </c>
      <c r="H59" s="40">
        <v>8.4678240740740703E-3</v>
      </c>
      <c r="I59" s="39"/>
    </row>
    <row r="60" spans="1:9" x14ac:dyDescent="0.25">
      <c r="A60" s="37">
        <v>2</v>
      </c>
      <c r="B60" s="38">
        <v>5536</v>
      </c>
      <c r="C60" s="37">
        <f>IFERROR((VLOOKUP(B60,INSCRITOS!A:B,2,0)),"")</f>
        <v>0</v>
      </c>
      <c r="D60" s="37" t="str">
        <f>IFERROR((VLOOKUP(B60,INSCRITOS!A:C,3,0)),"")</f>
        <v>INI</v>
      </c>
      <c r="E60" s="39" t="str">
        <f>IFERROR((VLOOKUP(B60,INSCRITOS!A:D,4,0)),"")</f>
        <v>Duarte Quintanilha Pina</v>
      </c>
      <c r="F60" s="37" t="str">
        <f>IFERROR((VLOOKUP(B60,INSCRITOS!A:F,6,0)),"")</f>
        <v>M</v>
      </c>
      <c r="G60" s="39" t="str">
        <f>IFERROR((VLOOKUP(B60,INSCRITOS!A:H,8,0)),"")</f>
        <v>Não Federado</v>
      </c>
      <c r="H60" s="40">
        <v>8.5745370370370402E-3</v>
      </c>
      <c r="I60" s="39"/>
    </row>
    <row r="61" spans="1:9" x14ac:dyDescent="0.25">
      <c r="A61" s="37">
        <v>3</v>
      </c>
      <c r="B61" s="38">
        <v>5551</v>
      </c>
      <c r="C61" s="37">
        <f>IFERROR((VLOOKUP(B61,INSCRITOS!A:B,2,0)),"")</f>
        <v>0</v>
      </c>
      <c r="D61" s="37" t="str">
        <f>IFERROR((VLOOKUP(B61,INSCRITOS!A:C,3,0)),"")</f>
        <v>INI</v>
      </c>
      <c r="E61" s="39" t="str">
        <f>IFERROR((VLOOKUP(B61,INSCRITOS!A:D,4,0)),"")</f>
        <v>Mateus da Silva Cardona</v>
      </c>
      <c r="F61" s="37" t="str">
        <f>IFERROR((VLOOKUP(B61,INSCRITOS!A:F,6,0)),"")</f>
        <v>M</v>
      </c>
      <c r="G61" s="39" t="str">
        <f>IFERROR((VLOOKUP(B61,INSCRITOS!A:H,8,0)),"")</f>
        <v>Não Federado</v>
      </c>
      <c r="H61" s="40">
        <v>9.2179398148148108E-3</v>
      </c>
      <c r="I61" s="39"/>
    </row>
    <row r="62" spans="1:9" x14ac:dyDescent="0.25">
      <c r="A62" s="37">
        <v>4</v>
      </c>
      <c r="B62" s="38">
        <v>5547</v>
      </c>
      <c r="C62" s="37">
        <f>IFERROR((VLOOKUP(B62,INSCRITOS!A:B,2,0)),"")</f>
        <v>0</v>
      </c>
      <c r="D62" s="37" t="str">
        <f>IFERROR((VLOOKUP(B62,INSCRITOS!A:C,3,0)),"")</f>
        <v>INI</v>
      </c>
      <c r="E62" s="39" t="str">
        <f>IFERROR((VLOOKUP(B62,INSCRITOS!A:D,4,0)),"")</f>
        <v>Lucas Chagas Brito</v>
      </c>
      <c r="F62" s="37" t="str">
        <f>IFERROR((VLOOKUP(B62,INSCRITOS!A:F,6,0)),"")</f>
        <v>M</v>
      </c>
      <c r="G62" s="39" t="str">
        <f>IFERROR((VLOOKUP(B62,INSCRITOS!A:H,8,0)),"")</f>
        <v>Não Federado</v>
      </c>
      <c r="H62" s="40">
        <v>9.3365740740740701E-3</v>
      </c>
      <c r="I62" s="39"/>
    </row>
    <row r="63" spans="1:9" x14ac:dyDescent="0.25">
      <c r="A63" s="38"/>
      <c r="B63" s="38"/>
      <c r="C63" s="37" t="str">
        <f>IFERROR((VLOOKUP(B63,INSCRITOS!A:B,2,0)),"")</f>
        <v/>
      </c>
      <c r="D63" s="37" t="str">
        <f>IFERROR((VLOOKUP(B63,INSCRITOS!A:C,3,0)),"")</f>
        <v/>
      </c>
      <c r="E63" s="39" t="str">
        <f>IFERROR((VLOOKUP(B63,INSCRITOS!A:D,4,0)),"")</f>
        <v/>
      </c>
      <c r="F63" s="37" t="str">
        <f>IFERROR((VLOOKUP(B63,INSCRITOS!A:F,6,0)),"")</f>
        <v/>
      </c>
      <c r="G63" s="39" t="str">
        <f>IFERROR((VLOOKUP(B63,INSCRITOS!A:H,8,0)),"")</f>
        <v/>
      </c>
      <c r="H63" s="40"/>
      <c r="I63" s="39"/>
    </row>
    <row r="64" spans="1:9" x14ac:dyDescent="0.25">
      <c r="A64" s="41"/>
      <c r="B64" s="41"/>
      <c r="C64" s="41"/>
      <c r="D64" s="41"/>
      <c r="E64" s="42"/>
      <c r="F64" s="41"/>
      <c r="G64" s="42"/>
      <c r="H64" s="43"/>
      <c r="I64" s="46"/>
    </row>
    <row r="65" spans="1:9" ht="15.75" x14ac:dyDescent="0.25">
      <c r="A65" s="87" t="s">
        <v>263</v>
      </c>
      <c r="B65" s="87"/>
      <c r="C65" s="87"/>
      <c r="D65" s="87"/>
      <c r="E65" s="87"/>
      <c r="F65" s="87"/>
      <c r="G65" s="87"/>
      <c r="H65" s="87"/>
      <c r="I65" s="87"/>
    </row>
    <row r="66" spans="1:9" x14ac:dyDescent="0.25">
      <c r="A66" s="41"/>
      <c r="B66" s="41"/>
      <c r="C66" s="41"/>
      <c r="D66" s="41"/>
      <c r="E66" s="42"/>
      <c r="F66" s="41"/>
      <c r="G66" s="42"/>
      <c r="H66" s="43"/>
      <c r="I66" s="46"/>
    </row>
    <row r="67" spans="1:9" ht="15.75" x14ac:dyDescent="0.25">
      <c r="A67" s="35" t="s">
        <v>255</v>
      </c>
      <c r="B67" s="35" t="s">
        <v>256</v>
      </c>
      <c r="C67" s="35" t="s">
        <v>1</v>
      </c>
      <c r="D67" s="35" t="s">
        <v>2</v>
      </c>
      <c r="E67" s="35" t="s">
        <v>3</v>
      </c>
      <c r="F67" s="35" t="s">
        <v>5</v>
      </c>
      <c r="G67" s="35" t="s">
        <v>7</v>
      </c>
      <c r="H67" s="36" t="s">
        <v>257</v>
      </c>
      <c r="I67" s="35" t="s">
        <v>258</v>
      </c>
    </row>
    <row r="68" spans="1:9" x14ac:dyDescent="0.25">
      <c r="A68" s="37">
        <v>1</v>
      </c>
      <c r="B68" s="37">
        <v>314</v>
      </c>
      <c r="C68" s="37">
        <f>IFERROR((VLOOKUP(B68,INSCRITOS!A:B,2,0)),"")</f>
        <v>104244</v>
      </c>
      <c r="D68" s="38" t="str">
        <f>IFERROR((VLOOKUP(B68,INSCRITOS!A:C,3,0)),"")</f>
        <v>INI</v>
      </c>
      <c r="E68" s="39" t="str">
        <f>IFERROR((VLOOKUP(B68,INSCRITOS!A:D,4,0)),"")</f>
        <v>Natacha Santos</v>
      </c>
      <c r="F68" s="37" t="str">
        <f>IFERROR((VLOOKUP(B68,INSCRITOS!A:F,6,0)),"")</f>
        <v>F</v>
      </c>
      <c r="G68" s="39" t="str">
        <f>IFERROR((VLOOKUP(B68,INSCRITOS!A:H,8,0)),"")</f>
        <v>Lusitano F.C. Frusoal</v>
      </c>
      <c r="H68" s="40">
        <v>9.3557870370370392E-3</v>
      </c>
      <c r="I68" s="39">
        <v>100</v>
      </c>
    </row>
    <row r="69" spans="1:9" x14ac:dyDescent="0.25">
      <c r="A69" s="37">
        <v>2</v>
      </c>
      <c r="B69" s="38">
        <v>479</v>
      </c>
      <c r="C69" s="37">
        <f>IFERROR((VLOOKUP(B69,INSCRITOS!A:B,2,0)),"")</f>
        <v>105060</v>
      </c>
      <c r="D69" s="38" t="str">
        <f>IFERROR((VLOOKUP(B69,INSCRITOS!A:C,3,0)),"")</f>
        <v>INI</v>
      </c>
      <c r="E69" s="39" t="str">
        <f>IFERROR((VLOOKUP(B69,INSCRITOS!A:D,4,0)),"")</f>
        <v>Susana Augusto</v>
      </c>
      <c r="F69" s="37" t="str">
        <f>IFERROR((VLOOKUP(B69,INSCRITOS!A:F,6,0)),"")</f>
        <v>F</v>
      </c>
      <c r="G69" s="39" t="str">
        <f>IFERROR((VLOOKUP(B69,INSCRITOS!A:H,8,0)),"")</f>
        <v>Lusitano F.C. Frusoal</v>
      </c>
      <c r="H69" s="40">
        <v>1.01927083333333E-2</v>
      </c>
      <c r="I69" s="39">
        <v>90</v>
      </c>
    </row>
    <row r="70" spans="1:9" x14ac:dyDescent="0.25">
      <c r="A70" s="37">
        <v>3</v>
      </c>
      <c r="B70" s="38">
        <v>5531</v>
      </c>
      <c r="C70" s="37">
        <f>IFERROR((VLOOKUP(B70,INSCRITOS!A:B,2,0)),"")</f>
        <v>0</v>
      </c>
      <c r="D70" s="38" t="str">
        <f>IFERROR((VLOOKUP(B70,INSCRITOS!A:C,3,0)),"")</f>
        <v>INI</v>
      </c>
      <c r="E70" s="39" t="str">
        <f>IFERROR((VLOOKUP(B70,INSCRITOS!A:D,4,0)),"")</f>
        <v>Samar Guedes</v>
      </c>
      <c r="F70" s="37" t="str">
        <f>IFERROR((VLOOKUP(B70,INSCRITOS!A:F,6,0)),"")</f>
        <v>F</v>
      </c>
      <c r="G70" s="39" t="str">
        <f>IFERROR((VLOOKUP(B70,INSCRITOS!A:H,8,0)),"")</f>
        <v>Futebol Clube de Ferreiras/Não Federado</v>
      </c>
      <c r="H70" s="40">
        <v>1.0378935185185199E-2</v>
      </c>
      <c r="I70" s="39"/>
    </row>
    <row r="71" spans="1:9" x14ac:dyDescent="0.25">
      <c r="A71" s="37">
        <v>4</v>
      </c>
      <c r="B71" s="38">
        <v>318</v>
      </c>
      <c r="C71" s="37">
        <f>IFERROR((VLOOKUP(B71,INSCRITOS!A:B,2,0)),"")</f>
        <v>104245</v>
      </c>
      <c r="D71" s="38" t="str">
        <f>IFERROR((VLOOKUP(B71,INSCRITOS!A:C,3,0)),"")</f>
        <v>INI</v>
      </c>
      <c r="E71" s="39" t="str">
        <f>IFERROR((VLOOKUP(B71,INSCRITOS!A:D,4,0)),"")</f>
        <v>Filipa Bento Costa</v>
      </c>
      <c r="F71" s="37" t="str">
        <f>IFERROR((VLOOKUP(B71,INSCRITOS!A:F,6,0)),"")</f>
        <v>F</v>
      </c>
      <c r="G71" s="39" t="str">
        <f>IFERROR((VLOOKUP(B71,INSCRITOS!A:H,8,0)),"")</f>
        <v>Lusitano F.C. Frusoal</v>
      </c>
      <c r="H71" s="40">
        <v>1.0578587962963E-2</v>
      </c>
      <c r="I71" s="39">
        <v>80</v>
      </c>
    </row>
    <row r="72" spans="1:9" x14ac:dyDescent="0.25">
      <c r="A72" s="37">
        <v>5</v>
      </c>
      <c r="B72" s="38">
        <v>540</v>
      </c>
      <c r="C72" s="37">
        <f>IFERROR((VLOOKUP(B72,INSCRITOS!A:B,2,0)),"")</f>
        <v>105111</v>
      </c>
      <c r="D72" s="38" t="str">
        <f>IFERROR((VLOOKUP(B72,INSCRITOS!A:C,3,0)),"")</f>
        <v>INI</v>
      </c>
      <c r="E72" s="39" t="str">
        <f>IFERROR((VLOOKUP(B72,INSCRITOS!A:D,4,0)),"")</f>
        <v>Viviana Nicolau</v>
      </c>
      <c r="F72" s="37" t="str">
        <f>IFERROR((VLOOKUP(B72,INSCRITOS!A:F,6,0)),"")</f>
        <v>F</v>
      </c>
      <c r="G72" s="39" t="str">
        <f>IFERROR((VLOOKUP(B72,INSCRITOS!A:H,8,0)),"")</f>
        <v>O2 Triatlo-S'Look</v>
      </c>
      <c r="H72" s="40">
        <v>1.17168981481481E-2</v>
      </c>
      <c r="I72" s="39">
        <v>70</v>
      </c>
    </row>
    <row r="73" spans="1:9" x14ac:dyDescent="0.25">
      <c r="A73" s="37">
        <v>6</v>
      </c>
      <c r="B73" s="38">
        <v>319</v>
      </c>
      <c r="C73" s="37">
        <f>IFERROR((VLOOKUP(B73,INSCRITOS!A:B,2,0)),"")</f>
        <v>104246</v>
      </c>
      <c r="D73" s="38" t="str">
        <f>IFERROR((VLOOKUP(B73,INSCRITOS!A:C,3,0)),"")</f>
        <v>INI</v>
      </c>
      <c r="E73" s="39" t="str">
        <f>IFERROR((VLOOKUP(B73,INSCRITOS!A:D,4,0)),"")</f>
        <v>Filipa Munhóz Joaquim</v>
      </c>
      <c r="F73" s="37" t="str">
        <f>IFERROR((VLOOKUP(B73,INSCRITOS!A:F,6,0)),"")</f>
        <v>F</v>
      </c>
      <c r="G73" s="39" t="str">
        <f>IFERROR((VLOOKUP(B73,INSCRITOS!A:H,8,0)),"")</f>
        <v>Lusitano F.C. Frusoal</v>
      </c>
      <c r="H73" s="40">
        <v>1.19584490740741E-2</v>
      </c>
      <c r="I73" s="39">
        <v>60</v>
      </c>
    </row>
    <row r="74" spans="1:9" x14ac:dyDescent="0.25">
      <c r="A74" s="37">
        <v>7</v>
      </c>
      <c r="B74" s="38">
        <v>631</v>
      </c>
      <c r="C74" s="37">
        <f>IFERROR((VLOOKUP(B74,INSCRITOS!A:B,2,0)),"")</f>
        <v>104498</v>
      </c>
      <c r="D74" s="38" t="str">
        <f>IFERROR((VLOOKUP(B74,INSCRITOS!A:C,3,0)),"")</f>
        <v>INI</v>
      </c>
      <c r="E74" s="39" t="str">
        <f>IFERROR((VLOOKUP(B74,INSCRITOS!A:D,4,0)),"")</f>
        <v>Maria Margarida Romão</v>
      </c>
      <c r="F74" s="37" t="str">
        <f>IFERROR((VLOOKUP(B74,INSCRITOS!A:F,6,0)),"")</f>
        <v>F</v>
      </c>
      <c r="G74" s="39" t="str">
        <f>IFERROR((VLOOKUP(B74,INSCRITOS!A:H,8,0)),"")</f>
        <v>Lusitano F.C. Frusoal</v>
      </c>
      <c r="H74" s="40">
        <v>1.24597222222222E-2</v>
      </c>
      <c r="I74" s="39">
        <v>55</v>
      </c>
    </row>
    <row r="75" spans="1:9" x14ac:dyDescent="0.25">
      <c r="A75" s="37">
        <v>8</v>
      </c>
      <c r="B75" s="38">
        <v>5518</v>
      </c>
      <c r="C75" s="37">
        <f>IFERROR((VLOOKUP(B75,INSCRITOS!A:B,2,0)),"")</f>
        <v>0</v>
      </c>
      <c r="D75" s="38" t="str">
        <f>IFERROR((VLOOKUP(B75,INSCRITOS!A:C,3,0)),"")</f>
        <v>INI</v>
      </c>
      <c r="E75" s="39" t="str">
        <f>IFERROR((VLOOKUP(B75,INSCRITOS!A:D,4,0)),"")</f>
        <v>Beatriz Vaz</v>
      </c>
      <c r="F75" s="37" t="str">
        <f>IFERROR((VLOOKUP(B75,INSCRITOS!A:F,6,0)),"")</f>
        <v>F</v>
      </c>
      <c r="G75" s="39" t="str">
        <f>IFERROR((VLOOKUP(B75,INSCRITOS!A:H,8,0)),"")</f>
        <v>Futebol Clube de Ferreiras/Não Federado</v>
      </c>
      <c r="H75" s="40">
        <v>1.28775462962963E-2</v>
      </c>
      <c r="I75" s="39"/>
    </row>
    <row r="76" spans="1:9" x14ac:dyDescent="0.25">
      <c r="A76" s="37"/>
      <c r="B76" s="37"/>
      <c r="C76" s="37" t="str">
        <f>IFERROR((VLOOKUP(B76,INSCRITOS!A:B,2,0)),"")</f>
        <v/>
      </c>
      <c r="D76" s="38" t="str">
        <f>IFERROR((VLOOKUP(B76,INSCRITOS!A:C,3,0)),"")</f>
        <v/>
      </c>
      <c r="E76" s="39" t="str">
        <f>IFERROR((VLOOKUP(B76,INSCRITOS!A:D,4,0)),"")</f>
        <v/>
      </c>
      <c r="F76" s="37" t="str">
        <f>IFERROR((VLOOKUP(B76,INSCRITOS!A:F,6,0)),"")</f>
        <v/>
      </c>
      <c r="G76" s="39" t="str">
        <f>IFERROR((VLOOKUP(B76,INSCRITOS!A:H,8,0)),"")</f>
        <v/>
      </c>
      <c r="H76" s="40"/>
      <c r="I76" s="39"/>
    </row>
    <row r="77" spans="1:9" x14ac:dyDescent="0.25">
      <c r="A77" s="41"/>
      <c r="B77" s="41"/>
      <c r="C77" s="41"/>
      <c r="D77" s="44"/>
      <c r="E77" s="42"/>
      <c r="F77" s="41"/>
      <c r="G77" s="42"/>
      <c r="H77" s="43"/>
      <c r="I77" s="42"/>
    </row>
    <row r="78" spans="1:9" ht="15.75" x14ac:dyDescent="0.25">
      <c r="A78" s="87" t="s">
        <v>264</v>
      </c>
      <c r="B78" s="87"/>
      <c r="C78" s="87"/>
      <c r="D78" s="87"/>
      <c r="E78" s="87"/>
      <c r="F78" s="87"/>
      <c r="G78" s="87"/>
      <c r="H78" s="87"/>
      <c r="I78" s="87"/>
    </row>
    <row r="79" spans="1:9" x14ac:dyDescent="0.25">
      <c r="A79" s="33"/>
      <c r="B79" s="33"/>
      <c r="C79" s="33"/>
      <c r="D79" s="33"/>
      <c r="E79" s="33"/>
      <c r="F79" s="33"/>
      <c r="G79" s="33"/>
      <c r="H79" s="34"/>
      <c r="I79" s="45"/>
    </row>
    <row r="80" spans="1:9" ht="15.75" x14ac:dyDescent="0.25">
      <c r="A80" s="35" t="s">
        <v>255</v>
      </c>
      <c r="B80" s="35" t="s">
        <v>256</v>
      </c>
      <c r="C80" s="35" t="s">
        <v>1</v>
      </c>
      <c r="D80" s="35" t="s">
        <v>2</v>
      </c>
      <c r="E80" s="35" t="s">
        <v>3</v>
      </c>
      <c r="F80" s="35" t="s">
        <v>5</v>
      </c>
      <c r="G80" s="35" t="s">
        <v>7</v>
      </c>
      <c r="H80" s="36" t="s">
        <v>257</v>
      </c>
      <c r="I80" s="35" t="s">
        <v>258</v>
      </c>
    </row>
    <row r="81" spans="1:9" x14ac:dyDescent="0.25">
      <c r="A81" s="37">
        <v>1</v>
      </c>
      <c r="B81" s="38">
        <v>539</v>
      </c>
      <c r="C81" s="37">
        <f>IFERROR((VLOOKUP(B81,INSCRITOS!A:B,2,0)),"")</f>
        <v>105110</v>
      </c>
      <c r="D81" s="37" t="str">
        <f>IFERROR((VLOOKUP(B81,INSCRITOS!A:C,3,0)),"")</f>
        <v>JUV</v>
      </c>
      <c r="E81" s="39" t="str">
        <f>IFERROR((VLOOKUP(B81,INSCRITOS!A:D,4,0)),"")</f>
        <v>Vasco Nicolau</v>
      </c>
      <c r="F81" s="37" t="str">
        <f>IFERROR((VLOOKUP(B81,INSCRITOS!A:F,6,0)),"")</f>
        <v>M</v>
      </c>
      <c r="G81" s="39" t="str">
        <f>IFERROR((VLOOKUP(B81,INSCRITOS!A:H,8,0)),"")</f>
        <v>O2 Triatlo-S'Look</v>
      </c>
      <c r="H81" s="40">
        <v>9.7593750000000007E-3</v>
      </c>
      <c r="I81" s="39">
        <v>100</v>
      </c>
    </row>
    <row r="82" spans="1:9" x14ac:dyDescent="0.25">
      <c r="A82" s="41"/>
      <c r="B82" s="41"/>
      <c r="C82" s="41"/>
      <c r="D82" s="41"/>
      <c r="E82" s="42"/>
      <c r="F82" s="41"/>
      <c r="G82" s="42"/>
      <c r="H82" s="43"/>
      <c r="I82" s="46"/>
    </row>
    <row r="83" spans="1:9" ht="15.75" x14ac:dyDescent="0.25">
      <c r="A83" s="87" t="s">
        <v>265</v>
      </c>
      <c r="B83" s="87"/>
      <c r="C83" s="87"/>
      <c r="D83" s="87"/>
      <c r="E83" s="87"/>
      <c r="F83" s="87"/>
      <c r="G83" s="87"/>
      <c r="H83" s="87"/>
      <c r="I83" s="87"/>
    </row>
    <row r="84" spans="1:9" x14ac:dyDescent="0.25">
      <c r="A84" s="41"/>
      <c r="B84" s="41"/>
      <c r="C84" s="41"/>
      <c r="D84" s="41"/>
      <c r="E84" s="42"/>
      <c r="F84" s="41"/>
      <c r="G84" s="42"/>
      <c r="H84" s="43"/>
      <c r="I84" s="46"/>
    </row>
    <row r="85" spans="1:9" ht="15.75" x14ac:dyDescent="0.25">
      <c r="A85" s="35" t="s">
        <v>255</v>
      </c>
      <c r="B85" s="35" t="s">
        <v>256</v>
      </c>
      <c r="C85" s="35" t="s">
        <v>1</v>
      </c>
      <c r="D85" s="35" t="s">
        <v>2</v>
      </c>
      <c r="E85" s="35" t="s">
        <v>3</v>
      </c>
      <c r="F85" s="35" t="s">
        <v>5</v>
      </c>
      <c r="G85" s="35" t="s">
        <v>7</v>
      </c>
      <c r="H85" s="36" t="s">
        <v>257</v>
      </c>
      <c r="I85" s="35" t="s">
        <v>258</v>
      </c>
    </row>
    <row r="86" spans="1:9" x14ac:dyDescent="0.25">
      <c r="A86" s="37">
        <v>1</v>
      </c>
      <c r="B86" s="38">
        <v>633</v>
      </c>
      <c r="C86" s="37">
        <f>IFERROR((VLOOKUP(B86,INSCRITOS!A:B,2,0)),"")</f>
        <v>0</v>
      </c>
      <c r="D86" s="38" t="str">
        <f>IFERROR((VLOOKUP(B86,INSCRITOS!A:C,3,0)),"")</f>
        <v>JUV</v>
      </c>
      <c r="E86" s="39" t="str">
        <f>IFERROR((VLOOKUP(B86,INSCRITOS!A:D,4,0)),"")</f>
        <v>Melissa Vilarinho</v>
      </c>
      <c r="F86" s="37" t="str">
        <f>IFERROR((VLOOKUP(B86,INSCRITOS!A:F,6,0)),"")</f>
        <v>F</v>
      </c>
      <c r="G86" s="39" t="str">
        <f>IFERROR((VLOOKUP(B86,INSCRITOS!A:H,8,0)),"")</f>
        <v>Futebol Clube de Ferreiras/Não Federado</v>
      </c>
      <c r="H86" s="40">
        <v>9.2562500000000006E-3</v>
      </c>
      <c r="I86" s="39"/>
    </row>
    <row r="87" spans="1:9" x14ac:dyDescent="0.25">
      <c r="A87" s="37">
        <v>2</v>
      </c>
      <c r="B87" s="38">
        <v>5528</v>
      </c>
      <c r="C87" s="37">
        <f>IFERROR((VLOOKUP(B87,INSCRITOS!A:B,2,0)),"")</f>
        <v>0</v>
      </c>
      <c r="D87" s="38" t="str">
        <f>IFERROR((VLOOKUP(B87,INSCRITOS!A:C,3,0)),"")</f>
        <v>JUV</v>
      </c>
      <c r="E87" s="39" t="str">
        <f>IFERROR((VLOOKUP(B87,INSCRITOS!A:D,4,0)),"")</f>
        <v>Patricia Oliveira</v>
      </c>
      <c r="F87" s="37" t="str">
        <f>IFERROR((VLOOKUP(B87,INSCRITOS!A:F,6,0)),"")</f>
        <v>F</v>
      </c>
      <c r="G87" s="39" t="str">
        <f>IFERROR((VLOOKUP(B87,INSCRITOS!A:H,8,0)),"")</f>
        <v>Futebol Clube de Ferreiras/Não Federado</v>
      </c>
      <c r="H87" s="40">
        <v>9.5517361111111098E-3</v>
      </c>
      <c r="I87" s="39"/>
    </row>
    <row r="88" spans="1:9" x14ac:dyDescent="0.25">
      <c r="A88" s="37">
        <v>3</v>
      </c>
      <c r="B88" s="38">
        <v>628</v>
      </c>
      <c r="C88" s="37">
        <f>IFERROR((VLOOKUP(B88,INSCRITOS!A:B,2,0)),"")</f>
        <v>105127</v>
      </c>
      <c r="D88" s="38" t="str">
        <f>IFERROR((VLOOKUP(B88,INSCRITOS!A:C,3,0)),"")</f>
        <v>JUV</v>
      </c>
      <c r="E88" s="39" t="str">
        <f>IFERROR((VLOOKUP(B88,INSCRITOS!A:D,4,0)),"")</f>
        <v>Catarina Silva</v>
      </c>
      <c r="F88" s="37" t="str">
        <f>IFERROR((VLOOKUP(B88,INSCRITOS!A:F,6,0)),"")</f>
        <v>F</v>
      </c>
      <c r="G88" s="39" t="str">
        <f>IFERROR((VLOOKUP(B88,INSCRITOS!A:H,8,0)),"")</f>
        <v>Futebol Clube de Ferreiras</v>
      </c>
      <c r="H88" s="40">
        <v>9.5668981481481508E-3</v>
      </c>
      <c r="I88" s="39">
        <v>100</v>
      </c>
    </row>
  </sheetData>
  <sheetProtection algorithmName="SHA-512" hashValue="jxF3zfiuHLMTVKBmUmx5kPfeFBzjfb21iC2DLui4o5MquIET6bxt+0tJMCeOhaEvCxJc3fStSH1T4B6XX1H7Og==" saltValue="plfdC03qHUNzds4c1jQ3LQ==" spinCount="100000" sheet="1" objects="1" scenarios="1" selectLockedCells="1" selectUnlockedCells="1"/>
  <mergeCells count="10">
    <mergeCell ref="A1:I1"/>
    <mergeCell ref="A2:G2"/>
    <mergeCell ref="A4:I4"/>
    <mergeCell ref="A17:I17"/>
    <mergeCell ref="A28:I28"/>
    <mergeCell ref="A45:I45"/>
    <mergeCell ref="A56:I56"/>
    <mergeCell ref="A65:I65"/>
    <mergeCell ref="A78:I78"/>
    <mergeCell ref="A83:I83"/>
  </mergeCells>
  <pageMargins left="0.70866141732283472" right="0.70866141732283472" top="0.74803149606299213" bottom="0.74803149606299213" header="0.51181102362204722" footer="0.51181102362204722"/>
  <pageSetup paperSize="9" firstPageNumber="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61"/>
  <sheetViews>
    <sheetView zoomScaleNormal="100" zoomScaleSheetLayoutView="100" workbookViewId="0">
      <selection activeCell="C9" sqref="C9"/>
    </sheetView>
  </sheetViews>
  <sheetFormatPr defaultRowHeight="15" x14ac:dyDescent="0.25"/>
  <cols>
    <col min="1" max="1" width="9" style="47"/>
    <col min="2" max="2" width="72.5703125" style="47"/>
    <col min="3" max="3" width="9" style="48"/>
    <col min="4" max="1025" width="9.140625" style="47"/>
  </cols>
  <sheetData>
    <row r="1" spans="1:8" s="49" customFormat="1" ht="15.75" x14ac:dyDescent="0.25">
      <c r="A1" s="88" t="s">
        <v>252</v>
      </c>
      <c r="B1" s="88"/>
      <c r="C1" s="88"/>
      <c r="D1" s="88"/>
      <c r="E1" s="88"/>
      <c r="F1" s="88"/>
      <c r="G1" s="88"/>
      <c r="H1" s="88"/>
    </row>
    <row r="2" spans="1:8" ht="15.75" x14ac:dyDescent="0.25">
      <c r="A2" s="88" t="s">
        <v>253</v>
      </c>
      <c r="B2" s="88"/>
      <c r="C2" s="88"/>
      <c r="D2" s="88"/>
      <c r="E2" s="88"/>
      <c r="F2" s="88"/>
      <c r="G2" s="88"/>
      <c r="H2" s="30"/>
    </row>
    <row r="3" spans="1:8" ht="15.75" x14ac:dyDescent="0.25">
      <c r="A3" s="31"/>
      <c r="B3" s="31"/>
      <c r="C3" s="31"/>
      <c r="D3" s="31"/>
      <c r="E3" s="31"/>
      <c r="F3" s="31"/>
      <c r="G3" s="31"/>
      <c r="H3" s="50"/>
    </row>
    <row r="4" spans="1:8" ht="15.75" x14ac:dyDescent="0.25">
      <c r="A4" s="87" t="s">
        <v>266</v>
      </c>
      <c r="B4" s="87"/>
      <c r="C4" s="87"/>
      <c r="D4" s="50"/>
      <c r="E4" s="50"/>
      <c r="F4" s="50"/>
      <c r="G4" s="50"/>
    </row>
    <row r="5" spans="1:8" ht="18" customHeight="1" x14ac:dyDescent="0.25">
      <c r="A5" s="51"/>
      <c r="B5"/>
      <c r="C5"/>
    </row>
    <row r="6" spans="1:8" ht="15.75" x14ac:dyDescent="0.25">
      <c r="A6" s="52" t="s">
        <v>255</v>
      </c>
      <c r="B6" s="86" t="s">
        <v>7</v>
      </c>
      <c r="C6" s="52" t="s">
        <v>258</v>
      </c>
    </row>
    <row r="7" spans="1:8" x14ac:dyDescent="0.25">
      <c r="A7" s="85">
        <v>1</v>
      </c>
      <c r="B7" s="53" t="s">
        <v>54</v>
      </c>
      <c r="C7" s="85">
        <f>SUMIF('Escalões Jov'!G:G,'Clubes Jov'!B7,'Escalões Jov'!I:I)</f>
        <v>840</v>
      </c>
    </row>
    <row r="8" spans="1:8" x14ac:dyDescent="0.25">
      <c r="A8" s="85">
        <v>2</v>
      </c>
      <c r="B8" s="53" t="s">
        <v>88</v>
      </c>
      <c r="C8" s="85">
        <f>SUMIF('Escalões Jov'!G:G,'Clubes Jov'!B8,'Escalões Jov'!I:I)</f>
        <v>585</v>
      </c>
    </row>
    <row r="9" spans="1:8" x14ac:dyDescent="0.25">
      <c r="A9" s="85">
        <v>3</v>
      </c>
      <c r="B9" s="53" t="s">
        <v>23</v>
      </c>
      <c r="C9" s="85">
        <f>SUMIF('Escalões Jov'!G:G,'Clubes Jov'!B9,'Escalões Jov'!I:I)</f>
        <v>510</v>
      </c>
    </row>
    <row r="10" spans="1:8" x14ac:dyDescent="0.25">
      <c r="A10" s="85">
        <v>4</v>
      </c>
      <c r="B10" s="53" t="s">
        <v>11</v>
      </c>
      <c r="C10" s="85">
        <f>SUMIF('Escalões Jov'!G:G,'Clubes Jov'!B10,'Escalões Jov'!I:I)</f>
        <v>90</v>
      </c>
    </row>
    <row r="11" spans="1:8" ht="18" customHeight="1" x14ac:dyDescent="0.25"/>
    <row r="12" spans="1:8" ht="18" customHeight="1" x14ac:dyDescent="0.25"/>
    <row r="13" spans="1:8" ht="18" customHeight="1" x14ac:dyDescent="0.25"/>
    <row r="14" spans="1:8" ht="18" customHeight="1" x14ac:dyDescent="0.25"/>
    <row r="15" spans="1:8" ht="18" customHeight="1" x14ac:dyDescent="0.25"/>
    <row r="16" spans="1:8" ht="18" customHeight="1" x14ac:dyDescent="0.25"/>
    <row r="17" ht="18" customHeight="1" x14ac:dyDescent="0.25"/>
    <row r="18" ht="18" customHeight="1" x14ac:dyDescent="0.25"/>
    <row r="19" ht="18" customHeight="1" x14ac:dyDescent="0.25"/>
    <row r="20" ht="18" customHeight="1" x14ac:dyDescent="0.25"/>
    <row r="21" ht="18" customHeight="1" x14ac:dyDescent="0.25"/>
    <row r="22" ht="18" customHeight="1" x14ac:dyDescent="0.25"/>
    <row r="23" ht="18" customHeight="1" x14ac:dyDescent="0.25"/>
    <row r="24" ht="18" customHeight="1" x14ac:dyDescent="0.25"/>
    <row r="25" ht="18" customHeight="1" x14ac:dyDescent="0.25"/>
    <row r="26" ht="18" customHeight="1" x14ac:dyDescent="0.25"/>
    <row r="27" ht="18" customHeight="1" x14ac:dyDescent="0.25"/>
    <row r="28" ht="18" customHeight="1" x14ac:dyDescent="0.25"/>
    <row r="29" ht="18" customHeight="1" x14ac:dyDescent="0.25"/>
    <row r="30" ht="18" customHeight="1" x14ac:dyDescent="0.25"/>
    <row r="31" ht="18" customHeight="1" x14ac:dyDescent="0.25"/>
    <row r="32" ht="18" customHeight="1" x14ac:dyDescent="0.25"/>
    <row r="33" ht="18" customHeight="1" x14ac:dyDescent="0.25"/>
    <row r="34" ht="18" customHeight="1" x14ac:dyDescent="0.25"/>
    <row r="35" ht="18" customHeight="1" x14ac:dyDescent="0.25"/>
    <row r="36" ht="18" customHeight="1" x14ac:dyDescent="0.25"/>
    <row r="37" ht="18" customHeight="1" x14ac:dyDescent="0.25"/>
    <row r="38" ht="18" customHeight="1" x14ac:dyDescent="0.25"/>
    <row r="39" ht="18" customHeight="1" x14ac:dyDescent="0.25"/>
    <row r="40" ht="18" customHeight="1" x14ac:dyDescent="0.25"/>
    <row r="41" ht="18" customHeight="1" x14ac:dyDescent="0.25"/>
    <row r="42" ht="18" customHeight="1" x14ac:dyDescent="0.25"/>
    <row r="43" ht="18" customHeight="1" x14ac:dyDescent="0.25"/>
    <row r="44" ht="18" customHeight="1" x14ac:dyDescent="0.25"/>
    <row r="45" ht="18" customHeight="1" x14ac:dyDescent="0.25"/>
    <row r="46" ht="18" customHeight="1" x14ac:dyDescent="0.25"/>
    <row r="47" ht="18" customHeight="1" x14ac:dyDescent="0.25"/>
    <row r="48" ht="18" customHeight="1" x14ac:dyDescent="0.25"/>
    <row r="49" ht="18" customHeight="1" x14ac:dyDescent="0.25"/>
    <row r="50" ht="18" customHeight="1" x14ac:dyDescent="0.25"/>
    <row r="51" ht="18" customHeight="1" x14ac:dyDescent="0.25"/>
    <row r="52" ht="18" customHeight="1" x14ac:dyDescent="0.25"/>
    <row r="53" ht="18" customHeight="1" x14ac:dyDescent="0.25"/>
    <row r="54" ht="18" customHeight="1" x14ac:dyDescent="0.25"/>
    <row r="55" ht="18" customHeight="1" x14ac:dyDescent="0.25"/>
    <row r="56" ht="18" customHeight="1" x14ac:dyDescent="0.25"/>
    <row r="57" ht="18" customHeight="1" x14ac:dyDescent="0.25"/>
    <row r="58" ht="18" customHeight="1" x14ac:dyDescent="0.25"/>
    <row r="59" ht="18" customHeight="1" x14ac:dyDescent="0.25"/>
    <row r="60" ht="18" customHeight="1" x14ac:dyDescent="0.25"/>
    <row r="61" ht="18" customHeight="1" x14ac:dyDescent="0.25"/>
  </sheetData>
  <sheetProtection algorithmName="SHA-512" hashValue="IeZ3FUakS1cZHVKAu8DibyoOCSNMTBadYdT5rGomddmUQtGOGwhSEjJCiGBLityZTfJsrTbd5Mj8yP8uLNfBNw==" saltValue="pnD12UghKukqVEnyZl8M/w==" spinCount="100000" sheet="1" objects="1" scenarios="1" selectLockedCells="1" selectUnlockedCells="1"/>
  <mergeCells count="3">
    <mergeCell ref="A1:H1"/>
    <mergeCell ref="A2:G2"/>
    <mergeCell ref="A4:C4"/>
  </mergeCells>
  <printOptions horizontalCentered="1"/>
  <pageMargins left="0.70833333333333304" right="0.70833333333333304" top="0.74791666666666701" bottom="0.74791666666666701" header="0.51180555555555496" footer="0.51180555555555496"/>
  <pageSetup paperSize="9" scale="64" firstPageNumber="0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19"/>
  <sheetViews>
    <sheetView zoomScaleNormal="100" zoomScaleSheetLayoutView="100" workbookViewId="0">
      <selection activeCell="G6" sqref="G6"/>
    </sheetView>
  </sheetViews>
  <sheetFormatPr defaultRowHeight="15" x14ac:dyDescent="0.25"/>
  <cols>
    <col min="1" max="1" width="9.140625" style="54"/>
    <col min="2" max="2" width="9" style="54" bestFit="1" customWidth="1"/>
    <col min="3" max="4" width="9.140625" style="54"/>
    <col min="5" max="5" width="27.5703125" style="54" customWidth="1"/>
    <col min="6" max="6" width="9.140625" style="54"/>
    <col min="7" max="7" width="40.42578125" style="54" customWidth="1"/>
    <col min="8" max="8" width="12.28515625" style="66" customWidth="1"/>
    <col min="9" max="9" width="5" style="54" customWidth="1"/>
    <col min="10" max="1025" width="9.140625" style="54"/>
  </cols>
  <sheetData>
    <row r="1" spans="1:8" ht="15.75" x14ac:dyDescent="0.25">
      <c r="A1" s="88" t="s">
        <v>267</v>
      </c>
      <c r="B1" s="88"/>
      <c r="C1" s="88"/>
      <c r="D1" s="88"/>
      <c r="E1" s="88"/>
      <c r="F1" s="88"/>
      <c r="G1" s="88"/>
      <c r="H1" s="88"/>
    </row>
    <row r="2" spans="1:8" ht="15.75" x14ac:dyDescent="0.25">
      <c r="A2" s="88" t="s">
        <v>253</v>
      </c>
      <c r="B2" s="88"/>
      <c r="C2" s="88"/>
      <c r="D2" s="88"/>
      <c r="E2" s="88"/>
      <c r="F2" s="88"/>
      <c r="G2" s="88"/>
      <c r="H2" s="60"/>
    </row>
    <row r="3" spans="1:8" ht="15.75" x14ac:dyDescent="0.25">
      <c r="A3" s="31"/>
      <c r="B3" s="31"/>
      <c r="C3" s="31"/>
      <c r="D3" s="31"/>
      <c r="E3" s="31"/>
      <c r="F3" s="31"/>
      <c r="G3" s="31"/>
      <c r="H3" s="61"/>
    </row>
    <row r="4" spans="1:8" ht="15.75" x14ac:dyDescent="0.25">
      <c r="A4" s="87" t="s">
        <v>268</v>
      </c>
      <c r="B4" s="87"/>
      <c r="C4" s="87"/>
      <c r="D4" s="87"/>
      <c r="E4" s="87"/>
      <c r="F4" s="87"/>
      <c r="G4" s="87"/>
      <c r="H4" s="87"/>
    </row>
    <row r="5" spans="1:8" x14ac:dyDescent="0.25">
      <c r="A5"/>
      <c r="B5"/>
      <c r="C5"/>
      <c r="D5"/>
      <c r="E5"/>
      <c r="F5"/>
      <c r="G5"/>
      <c r="H5" s="62"/>
    </row>
    <row r="6" spans="1:8" ht="15.75" x14ac:dyDescent="0.25">
      <c r="A6" s="35" t="s">
        <v>255</v>
      </c>
      <c r="B6" s="35" t="s">
        <v>0</v>
      </c>
      <c r="C6" s="35" t="s">
        <v>1</v>
      </c>
      <c r="D6" s="35" t="s">
        <v>2</v>
      </c>
      <c r="E6" s="35" t="s">
        <v>3</v>
      </c>
      <c r="F6" s="35" t="s">
        <v>5</v>
      </c>
      <c r="G6" s="35" t="s">
        <v>7</v>
      </c>
      <c r="H6" s="63" t="s">
        <v>257</v>
      </c>
    </row>
    <row r="7" spans="1:8" x14ac:dyDescent="0.25">
      <c r="A7" s="55">
        <v>1</v>
      </c>
      <c r="B7" s="9">
        <v>1610</v>
      </c>
      <c r="C7" s="55">
        <f>IFERROR((VLOOKUP(B7,INSCRITOS!A:B,2,0)),"")</f>
        <v>103782</v>
      </c>
      <c r="D7" s="38" t="str">
        <f>IFERROR((VLOOKUP(B7,INSCRITOS!A:C,3,0)),"")</f>
        <v>CAD</v>
      </c>
      <c r="E7" s="56" t="str">
        <f>IFERROR((VLOOKUP(B7,INSCRITOS!A:D,4,0)),"")</f>
        <v>João Pedro Chagas</v>
      </c>
      <c r="F7" s="55" t="str">
        <f>IFERROR((VLOOKUP(B7,INSCRITOS!A:F,6,0)),"")</f>
        <v>M</v>
      </c>
      <c r="G7" s="56" t="str">
        <f>IFERROR((VLOOKUP(B7,INSCRITOS!A:H,8,0)),"")</f>
        <v>Lusitano F.C. Frusoal</v>
      </c>
      <c r="H7" s="64">
        <v>3.491203703703704E-2</v>
      </c>
    </row>
    <row r="8" spans="1:8" x14ac:dyDescent="0.25">
      <c r="A8" s="55">
        <v>2</v>
      </c>
      <c r="B8" s="9">
        <v>3421</v>
      </c>
      <c r="C8" s="55">
        <f>IFERROR((VLOOKUP(B8,INSCRITOS!A:B,2,0)),"")</f>
        <v>103007</v>
      </c>
      <c r="D8" s="38" t="str">
        <f>IFERROR((VLOOKUP(B8,INSCRITOS!A:C,3,0)),"")</f>
        <v>SEN</v>
      </c>
      <c r="E8" s="56" t="str">
        <f>IFERROR((VLOOKUP(B8,INSCRITOS!A:D,4,0)),"")</f>
        <v>Hugo Correia</v>
      </c>
      <c r="F8" s="55" t="str">
        <f>IFERROR((VLOOKUP(B8,INSCRITOS!A:F,6,0)),"")</f>
        <v>M</v>
      </c>
      <c r="G8" s="56" t="str">
        <f>IFERROR((VLOOKUP(B8,INSCRITOS!A:H,8,0)),"")</f>
        <v>Louletano DC</v>
      </c>
      <c r="H8" s="64">
        <v>3.4979166666666665E-2</v>
      </c>
    </row>
    <row r="9" spans="1:8" x14ac:dyDescent="0.25">
      <c r="A9" s="55">
        <v>3</v>
      </c>
      <c r="B9" s="9">
        <v>3865</v>
      </c>
      <c r="C9" s="55">
        <f>IFERROR((VLOOKUP(B9,INSCRITOS!A:B,2,0)),"")</f>
        <v>102366</v>
      </c>
      <c r="D9" s="38" t="str">
        <f>IFERROR((VLOOKUP(B9,INSCRITOS!A:C,3,0)),"")</f>
        <v>SEN</v>
      </c>
      <c r="E9" s="56" t="str">
        <f>IFERROR((VLOOKUP(B9,INSCRITOS!A:D,4,0)),"")</f>
        <v>Fábio Cunha</v>
      </c>
      <c r="F9" s="55" t="str">
        <f>IFERROR((VLOOKUP(B9,INSCRITOS!A:F,6,0)),"")</f>
        <v>M</v>
      </c>
      <c r="G9" s="56" t="str">
        <f>IFERROR((VLOOKUP(B9,INSCRITOS!A:H,8,0)),"")</f>
        <v>Clube Vela de Tavira</v>
      </c>
      <c r="H9" s="64">
        <v>3.5013888888888893E-2</v>
      </c>
    </row>
    <row r="10" spans="1:8" x14ac:dyDescent="0.25">
      <c r="A10" s="55">
        <v>4</v>
      </c>
      <c r="B10" s="9">
        <v>3115</v>
      </c>
      <c r="C10" s="55">
        <f>IFERROR((VLOOKUP(B10,INSCRITOS!A:B,2,0)),"")</f>
        <v>102718</v>
      </c>
      <c r="D10" s="38" t="str">
        <f>IFERROR((VLOOKUP(B10,INSCRITOS!A:C,3,0)),"")</f>
        <v>SEN</v>
      </c>
      <c r="E10" s="56" t="str">
        <f>IFERROR((VLOOKUP(B10,INSCRITOS!A:D,4,0)),"")</f>
        <v>Rafael Batista</v>
      </c>
      <c r="F10" s="55" t="str">
        <f>IFERROR((VLOOKUP(B10,INSCRITOS!A:F,6,0)),"")</f>
        <v>M</v>
      </c>
      <c r="G10" s="56" t="str">
        <f>IFERROR((VLOOKUP(B10,INSCRITOS!A:H,8,0)),"")</f>
        <v>Louletano DC</v>
      </c>
      <c r="H10" s="64">
        <v>3.5069560185185186E-2</v>
      </c>
    </row>
    <row r="11" spans="1:8" x14ac:dyDescent="0.25">
      <c r="A11" s="55">
        <v>5</v>
      </c>
      <c r="B11" s="9">
        <v>3332</v>
      </c>
      <c r="C11" s="55">
        <f>IFERROR((VLOOKUP(B11,INSCRITOS!A:B,2,0)),"")</f>
        <v>101979</v>
      </c>
      <c r="D11" s="38" t="str">
        <f>IFERROR((VLOOKUP(B11,INSCRITOS!A:C,3,0)),"")</f>
        <v>SEN</v>
      </c>
      <c r="E11" s="56" t="str">
        <f>IFERROR((VLOOKUP(B11,INSCRITOS!A:D,4,0)),"")</f>
        <v>Tomás Metcalfe</v>
      </c>
      <c r="F11" s="55" t="str">
        <f>IFERROR((VLOOKUP(B11,INSCRITOS!A:F,6,0)),"")</f>
        <v>M</v>
      </c>
      <c r="G11" s="56" t="str">
        <f>IFERROR((VLOOKUP(B11,INSCRITOS!A:H,8,0)),"")</f>
        <v>O2 Triatlo-S'Look</v>
      </c>
      <c r="H11" s="64">
        <v>3.5109953703703699E-2</v>
      </c>
    </row>
    <row r="12" spans="1:8" x14ac:dyDescent="0.25">
      <c r="A12" s="55">
        <v>6</v>
      </c>
      <c r="B12" s="9">
        <v>4931</v>
      </c>
      <c r="C12" s="55">
        <f>IFERROR((VLOOKUP(B12,INSCRITOS!A:B,2,0)),"")</f>
        <v>101960</v>
      </c>
      <c r="D12" s="38" t="str">
        <f>IFERROR((VLOOKUP(B12,INSCRITOS!A:C,3,0)),"")</f>
        <v>VET 1</v>
      </c>
      <c r="E12" s="56" t="str">
        <f>IFERROR((VLOOKUP(B12,INSCRITOS!A:D,4,0)),"")</f>
        <v>João Palma Mestre</v>
      </c>
      <c r="F12" s="55" t="str">
        <f>IFERROR((VLOOKUP(B12,INSCRITOS!A:F,6,0)),"")</f>
        <v>M</v>
      </c>
      <c r="G12" s="56" t="str">
        <f>IFERROR((VLOOKUP(B12,INSCRITOS!A:H,8,0)),"")</f>
        <v>Lusitano F.C. Frusoal</v>
      </c>
      <c r="H12" s="64">
        <v>3.520486111111111E-2</v>
      </c>
    </row>
    <row r="13" spans="1:8" x14ac:dyDescent="0.25">
      <c r="A13" s="55">
        <v>7</v>
      </c>
      <c r="B13" s="9">
        <v>5650</v>
      </c>
      <c r="C13" s="55">
        <f>IFERROR((VLOOKUP(B13,INSCRITOS!A:B,2,0)),"")</f>
        <v>102231</v>
      </c>
      <c r="D13" s="38" t="str">
        <f>IFERROR((VLOOKUP(B13,INSCRITOS!A:C,3,0)),"")</f>
        <v>SEN</v>
      </c>
      <c r="E13" s="56" t="str">
        <f>IFERROR((VLOOKUP(B13,INSCRITOS!A:D,4,0)),"")</f>
        <v>João Correia</v>
      </c>
      <c r="F13" s="55" t="str">
        <f>IFERROR((VLOOKUP(B13,INSCRITOS!A:F,6,0)),"")</f>
        <v>M</v>
      </c>
      <c r="G13" s="56" t="str">
        <f>IFERROR((VLOOKUP(B13,INSCRITOS!A:H,8,0)),"")</f>
        <v>Associação BTT Baixo Guadiana</v>
      </c>
      <c r="H13" s="64">
        <v>3.5483796296296298E-2</v>
      </c>
    </row>
    <row r="14" spans="1:8" x14ac:dyDescent="0.25">
      <c r="A14" s="55">
        <v>8</v>
      </c>
      <c r="B14" s="9">
        <v>3894</v>
      </c>
      <c r="C14" s="55">
        <f>IFERROR((VLOOKUP(B14,INSCRITOS!A:B,2,0)),"")</f>
        <v>104041</v>
      </c>
      <c r="D14" s="38" t="str">
        <f>IFERROR((VLOOKUP(B14,INSCRITOS!A:C,3,0)),"")</f>
        <v>SEN</v>
      </c>
      <c r="E14" s="56" t="str">
        <f>IFERROR((VLOOKUP(B14,INSCRITOS!A:D,4,0)),"")</f>
        <v>Paulo Ajuda</v>
      </c>
      <c r="F14" s="55" t="str">
        <f>IFERROR((VLOOKUP(B14,INSCRITOS!A:F,6,0)),"")</f>
        <v>M</v>
      </c>
      <c r="G14" s="56" t="str">
        <f>IFERROR((VLOOKUP(B14,INSCRITOS!A:H,8,0)),"")</f>
        <v>Clube Vela de Tavira</v>
      </c>
      <c r="H14" s="64">
        <v>3.5505787037037037E-2</v>
      </c>
    </row>
    <row r="15" spans="1:8" x14ac:dyDescent="0.25">
      <c r="A15" s="55">
        <v>9</v>
      </c>
      <c r="B15" s="9">
        <v>3067</v>
      </c>
      <c r="C15" s="55">
        <f>IFERROR((VLOOKUP(B15,INSCRITOS!A:B,2,0)),"")</f>
        <v>102653</v>
      </c>
      <c r="D15" s="38" t="str">
        <f>IFERROR((VLOOKUP(B15,INSCRITOS!A:C,3,0)),"")</f>
        <v>SEN</v>
      </c>
      <c r="E15" s="56" t="str">
        <f>IFERROR((VLOOKUP(B15,INSCRITOS!A:D,4,0)),"")</f>
        <v>Nuno Neves</v>
      </c>
      <c r="F15" s="55" t="str">
        <f>IFERROR((VLOOKUP(B15,INSCRITOS!A:F,6,0)),"")</f>
        <v>M</v>
      </c>
      <c r="G15" s="56" t="str">
        <f>IFERROR((VLOOKUP(B15,INSCRITOS!A:H,8,0)),"")</f>
        <v>Louletano DC</v>
      </c>
      <c r="H15" s="64">
        <v>3.5538194444444442E-2</v>
      </c>
    </row>
    <row r="16" spans="1:8" x14ac:dyDescent="0.25">
      <c r="A16" s="55">
        <v>10</v>
      </c>
      <c r="B16" s="9">
        <v>3837</v>
      </c>
      <c r="C16" s="55">
        <f>IFERROR((VLOOKUP(B16,INSCRITOS!A:B,2,0)),"")</f>
        <v>101964</v>
      </c>
      <c r="D16" s="38" t="str">
        <f>IFERROR((VLOOKUP(B16,INSCRITOS!A:C,3,0)),"")</f>
        <v>SEN</v>
      </c>
      <c r="E16" s="56" t="str">
        <f>IFERROR((VLOOKUP(B16,INSCRITOS!A:D,4,0)),"")</f>
        <v>Nelson Palma Mestre</v>
      </c>
      <c r="F16" s="55" t="str">
        <f>IFERROR((VLOOKUP(B16,INSCRITOS!A:F,6,0)),"")</f>
        <v>M</v>
      </c>
      <c r="G16" s="56" t="str">
        <f>IFERROR((VLOOKUP(B16,INSCRITOS!A:H,8,0)),"")</f>
        <v>Lusitano F.C. Frusoal</v>
      </c>
      <c r="H16" s="64">
        <v>3.5645833333333328E-2</v>
      </c>
    </row>
    <row r="17" spans="1:8" x14ac:dyDescent="0.25">
      <c r="A17" s="55">
        <v>11</v>
      </c>
      <c r="B17" s="9">
        <v>4001</v>
      </c>
      <c r="C17" s="55">
        <f>IFERROR((VLOOKUP(B17,INSCRITOS!A:B,2,0)),"")</f>
        <v>101071</v>
      </c>
      <c r="D17" s="38" t="str">
        <f>IFERROR((VLOOKUP(B17,INSCRITOS!A:C,3,0)),"")</f>
        <v>VET 2</v>
      </c>
      <c r="E17" s="56" t="str">
        <f>IFERROR((VLOOKUP(B17,INSCRITOS!A:D,4,0)),"")</f>
        <v>David Caldeirão</v>
      </c>
      <c r="F17" s="55" t="str">
        <f>IFERROR((VLOOKUP(B17,INSCRITOS!A:F,6,0)),"")</f>
        <v>M</v>
      </c>
      <c r="G17" s="56" t="str">
        <f>IFERROR((VLOOKUP(B17,INSCRITOS!A:H,8,0)),"")</f>
        <v>Louletano DC</v>
      </c>
      <c r="H17" s="64">
        <v>3.5754629629629629E-2</v>
      </c>
    </row>
    <row r="18" spans="1:8" x14ac:dyDescent="0.25">
      <c r="A18" s="55">
        <v>12</v>
      </c>
      <c r="B18" s="9">
        <v>5627</v>
      </c>
      <c r="C18" s="55">
        <f>IFERROR((VLOOKUP(B18,INSCRITOS!A:B,2,0)),"")</f>
        <v>103344</v>
      </c>
      <c r="D18" s="38" t="str">
        <f>IFERROR((VLOOKUP(B18,INSCRITOS!A:C,3,0)),"")</f>
        <v>VET 1</v>
      </c>
      <c r="E18" s="56" t="str">
        <f>IFERROR((VLOOKUP(B18,INSCRITOS!A:D,4,0)),"")</f>
        <v>Nuno Rocha</v>
      </c>
      <c r="F18" s="55" t="str">
        <f>IFERROR((VLOOKUP(B18,INSCRITOS!A:F,6,0)),"")</f>
        <v>M</v>
      </c>
      <c r="G18" s="56" t="str">
        <f>IFERROR((VLOOKUP(B18,INSCRITOS!A:H,8,0)),"")</f>
        <v>Centro Ciclismo de Portimão</v>
      </c>
      <c r="H18" s="64">
        <v>3.5788194444444442E-2</v>
      </c>
    </row>
    <row r="19" spans="1:8" x14ac:dyDescent="0.25">
      <c r="A19" s="55">
        <v>13</v>
      </c>
      <c r="B19" s="9">
        <v>5674</v>
      </c>
      <c r="C19" s="55">
        <f>IFERROR((VLOOKUP(B19,INSCRITOS!A:B,2,0)),"")</f>
        <v>102453</v>
      </c>
      <c r="D19" s="38" t="str">
        <f>IFERROR((VLOOKUP(B19,INSCRITOS!A:C,3,0)),"")</f>
        <v>SEN</v>
      </c>
      <c r="E19" s="56" t="str">
        <f>IFERROR((VLOOKUP(B19,INSCRITOS!A:D,4,0)),"")</f>
        <v>Rui Miguel da Cruz Rosa</v>
      </c>
      <c r="F19" s="55" t="str">
        <f>IFERROR((VLOOKUP(B19,INSCRITOS!A:F,6,0)),"")</f>
        <v>M</v>
      </c>
      <c r="G19" s="56" t="str">
        <f>IFERROR((VLOOKUP(B19,INSCRITOS!A:H,8,0)),"")</f>
        <v>Associação BTT Baixo Guadiana</v>
      </c>
      <c r="H19" s="64">
        <v>3.5863425925925924E-2</v>
      </c>
    </row>
    <row r="20" spans="1:8" x14ac:dyDescent="0.25">
      <c r="A20" s="55">
        <v>14</v>
      </c>
      <c r="B20" s="9">
        <v>4839</v>
      </c>
      <c r="C20" s="55">
        <f>IFERROR((VLOOKUP(B20,INSCRITOS!A:B,2,0)),"")</f>
        <v>102737</v>
      </c>
      <c r="D20" s="38" t="str">
        <f>IFERROR((VLOOKUP(B20,INSCRITOS!A:C,3,0)),"")</f>
        <v>VET 1</v>
      </c>
      <c r="E20" s="56" t="str">
        <f>IFERROR((VLOOKUP(B20,INSCRITOS!A:D,4,0)),"")</f>
        <v>Paulo Piteira</v>
      </c>
      <c r="F20" s="55" t="str">
        <f>IFERROR((VLOOKUP(B20,INSCRITOS!A:F,6,0)),"")</f>
        <v>M</v>
      </c>
      <c r="G20" s="56" t="str">
        <f>IFERROR((VLOOKUP(B20,INSCRITOS!A:H,8,0)),"")</f>
        <v>Louletano DC</v>
      </c>
      <c r="H20" s="64">
        <v>3.5892361111111111E-2</v>
      </c>
    </row>
    <row r="21" spans="1:8" x14ac:dyDescent="0.25">
      <c r="A21" s="55">
        <v>15</v>
      </c>
      <c r="B21" s="9">
        <v>3125</v>
      </c>
      <c r="C21" s="55">
        <f>IFERROR((VLOOKUP(B21,INSCRITOS!A:B,2,0)),"")</f>
        <v>104552</v>
      </c>
      <c r="D21" s="38" t="str">
        <f>IFERROR((VLOOKUP(B21,INSCRITOS!A:C,3,0)),"")</f>
        <v>SEN</v>
      </c>
      <c r="E21" s="56" t="str">
        <f>IFERROR((VLOOKUP(B21,INSCRITOS!A:D,4,0)),"")</f>
        <v>Marco Canelas</v>
      </c>
      <c r="F21" s="55" t="str">
        <f>IFERROR((VLOOKUP(B21,INSCRITOS!A:F,6,0)),"")</f>
        <v>M</v>
      </c>
      <c r="G21" s="56" t="str">
        <f>IFERROR((VLOOKUP(B21,INSCRITOS!A:H,8,0)),"")</f>
        <v>Lusitano F.C. Frusoal</v>
      </c>
      <c r="H21" s="64">
        <v>3.5927083333333332E-2</v>
      </c>
    </row>
    <row r="22" spans="1:8" x14ac:dyDescent="0.25">
      <c r="A22" s="55">
        <v>16</v>
      </c>
      <c r="B22" s="9">
        <v>4954</v>
      </c>
      <c r="C22" s="55">
        <f>IFERROR((VLOOKUP(B22,INSCRITOS!A:B,2,0)),"")</f>
        <v>103051</v>
      </c>
      <c r="D22" s="38" t="str">
        <f>IFERROR((VLOOKUP(B22,INSCRITOS!A:C,3,0)),"")</f>
        <v>VET 1</v>
      </c>
      <c r="E22" s="56" t="str">
        <f>IFERROR((VLOOKUP(B22,INSCRITOS!A:D,4,0)),"")</f>
        <v>Rui Silva</v>
      </c>
      <c r="F22" s="55" t="str">
        <f>IFERROR((VLOOKUP(B22,INSCRITOS!A:F,6,0)),"")</f>
        <v>M</v>
      </c>
      <c r="G22" s="56" t="str">
        <f>IFERROR((VLOOKUP(B22,INSCRITOS!A:H,8,0)),"")</f>
        <v>CCD Intermarché de Lagos</v>
      </c>
      <c r="H22" s="64">
        <v>3.6376157407407413E-2</v>
      </c>
    </row>
    <row r="23" spans="1:8" x14ac:dyDescent="0.25">
      <c r="A23" s="55">
        <v>17</v>
      </c>
      <c r="B23" s="9">
        <v>3565</v>
      </c>
      <c r="C23" s="55">
        <f>IFERROR((VLOOKUP(B23,INSCRITOS!A:B,2,0)),"")</f>
        <v>103563</v>
      </c>
      <c r="D23" s="38" t="str">
        <f>IFERROR((VLOOKUP(B23,INSCRITOS!A:C,3,0)),"")</f>
        <v>SEN</v>
      </c>
      <c r="E23" s="56" t="str">
        <f>IFERROR((VLOOKUP(B23,INSCRITOS!A:D,4,0)),"")</f>
        <v>João Bacalhau</v>
      </c>
      <c r="F23" s="55" t="str">
        <f>IFERROR((VLOOKUP(B23,INSCRITOS!A:F,6,0)),"")</f>
        <v>M</v>
      </c>
      <c r="G23" s="56" t="str">
        <f>IFERROR((VLOOKUP(B23,INSCRITOS!A:H,8,0)),"")</f>
        <v>Futebol Clube de Ferreiras</v>
      </c>
      <c r="H23" s="64">
        <v>3.720601851851852E-2</v>
      </c>
    </row>
    <row r="24" spans="1:8" x14ac:dyDescent="0.25">
      <c r="A24" s="55">
        <v>18</v>
      </c>
      <c r="B24" s="9">
        <v>3336</v>
      </c>
      <c r="C24" s="55">
        <f>IFERROR((VLOOKUP(B24,INSCRITOS!A:B,2,0)),"")</f>
        <v>105102</v>
      </c>
      <c r="D24" s="38" t="str">
        <f>IFERROR((VLOOKUP(B24,INSCRITOS!A:C,3,0)),"")</f>
        <v>SEN</v>
      </c>
      <c r="E24" s="56" t="str">
        <f>IFERROR((VLOOKUP(B24,INSCRITOS!A:D,4,0)),"")</f>
        <v>Ivo Gonçalves</v>
      </c>
      <c r="F24" s="55" t="str">
        <f>IFERROR((VLOOKUP(B24,INSCRITOS!A:F,6,0)),"")</f>
        <v>M</v>
      </c>
      <c r="G24" s="56" t="str">
        <f>IFERROR((VLOOKUP(B24,INSCRITOS!A:H,8,0)),"")</f>
        <v>Associação BTT Baixo Guadiana</v>
      </c>
      <c r="H24" s="64">
        <v>3.7224537037037035E-2</v>
      </c>
    </row>
    <row r="25" spans="1:8" x14ac:dyDescent="0.25">
      <c r="A25" s="55">
        <v>19</v>
      </c>
      <c r="B25" s="9">
        <v>4822</v>
      </c>
      <c r="C25" s="55">
        <f>IFERROR((VLOOKUP(B25,INSCRITOS!A:B,2,0)),"")</f>
        <v>103233</v>
      </c>
      <c r="D25" s="38" t="str">
        <f>IFERROR((VLOOKUP(B25,INSCRITOS!A:C,3,0)),"")</f>
        <v>VET 1</v>
      </c>
      <c r="E25" s="56" t="str">
        <f>IFERROR((VLOOKUP(B25,INSCRITOS!A:D,4,0)),"")</f>
        <v>César Vaz Rodrigues</v>
      </c>
      <c r="F25" s="55" t="str">
        <f>IFERROR((VLOOKUP(B25,INSCRITOS!A:F,6,0)),"")</f>
        <v>M</v>
      </c>
      <c r="G25" s="56" t="str">
        <f>IFERROR((VLOOKUP(B25,INSCRITOS!A:H,8,0)),"")</f>
        <v>Lusitano F.C. Frusoal</v>
      </c>
      <c r="H25" s="64">
        <v>3.7277777777777778E-2</v>
      </c>
    </row>
    <row r="26" spans="1:8" x14ac:dyDescent="0.25">
      <c r="A26" s="55">
        <v>20</v>
      </c>
      <c r="B26" s="9">
        <v>3621</v>
      </c>
      <c r="C26" s="55">
        <f>IFERROR((VLOOKUP(B26,INSCRITOS!A:B,2,0)),"")</f>
        <v>101967</v>
      </c>
      <c r="D26" s="38" t="str">
        <f>IFERROR((VLOOKUP(B26,INSCRITOS!A:C,3,0)),"")</f>
        <v>SEN</v>
      </c>
      <c r="E26" s="56" t="str">
        <f>IFERROR((VLOOKUP(B26,INSCRITOS!A:D,4,0)),"")</f>
        <v>Tiago Cristo Vicente</v>
      </c>
      <c r="F26" s="55" t="str">
        <f>IFERROR((VLOOKUP(B26,INSCRITOS!A:F,6,0)),"")</f>
        <v>M</v>
      </c>
      <c r="G26" s="56" t="str">
        <f>IFERROR((VLOOKUP(B26,INSCRITOS!A:H,8,0)),"")</f>
        <v>Lusitano F.C. Frusoal</v>
      </c>
      <c r="H26" s="64">
        <v>3.7280439814814818E-2</v>
      </c>
    </row>
    <row r="27" spans="1:8" x14ac:dyDescent="0.25">
      <c r="A27" s="55">
        <v>21</v>
      </c>
      <c r="B27" s="9">
        <v>3556</v>
      </c>
      <c r="C27" s="55">
        <f>IFERROR((VLOOKUP(B27,INSCRITOS!A:B,2,0)),"")</f>
        <v>103561</v>
      </c>
      <c r="D27" s="38" t="str">
        <f>IFERROR((VLOOKUP(B27,INSCRITOS!A:C,3,0)),"")</f>
        <v>SEN</v>
      </c>
      <c r="E27" s="56" t="str">
        <f>IFERROR((VLOOKUP(B27,INSCRITOS!A:D,4,0)),"")</f>
        <v>André Arvela</v>
      </c>
      <c r="F27" s="55" t="str">
        <f>IFERROR((VLOOKUP(B27,INSCRITOS!A:F,6,0)),"")</f>
        <v>M</v>
      </c>
      <c r="G27" s="56" t="str">
        <f>IFERROR((VLOOKUP(B27,INSCRITOS!A:H,8,0)),"")</f>
        <v>Futebol Clube de Ferreiras</v>
      </c>
      <c r="H27" s="64">
        <v>3.7385416666666664E-2</v>
      </c>
    </row>
    <row r="28" spans="1:8" x14ac:dyDescent="0.25">
      <c r="A28" s="55">
        <v>22</v>
      </c>
      <c r="B28" s="9">
        <v>4922</v>
      </c>
      <c r="C28" s="55">
        <f>IFERROR((VLOOKUP(B28,INSCRITOS!A:B,2,0)),"")</f>
        <v>103870</v>
      </c>
      <c r="D28" s="38" t="str">
        <f>IFERROR((VLOOKUP(B28,INSCRITOS!A:C,3,0)),"")</f>
        <v>VET 2</v>
      </c>
      <c r="E28" s="56" t="str">
        <f>IFERROR((VLOOKUP(B28,INSCRITOS!A:D,4,0)),"")</f>
        <v>Armando Gomes</v>
      </c>
      <c r="F28" s="55" t="str">
        <f>IFERROR((VLOOKUP(B28,INSCRITOS!A:F,6,0)),"")</f>
        <v>M</v>
      </c>
      <c r="G28" s="56" t="str">
        <f>IFERROR((VLOOKUP(B28,INSCRITOS!A:H,8,0)),"")</f>
        <v>Nucleo Sportinguista VRSA</v>
      </c>
      <c r="H28" s="64">
        <v>3.7635416666666664E-2</v>
      </c>
    </row>
    <row r="29" spans="1:8" x14ac:dyDescent="0.25">
      <c r="A29" s="55">
        <v>23</v>
      </c>
      <c r="B29" s="9">
        <v>4380</v>
      </c>
      <c r="C29" s="55">
        <f>IFERROR((VLOOKUP(B29,INSCRITOS!A:B,2,0)),"")</f>
        <v>101416</v>
      </c>
      <c r="D29" s="38" t="str">
        <f>IFERROR((VLOOKUP(B29,INSCRITOS!A:C,3,0)),"")</f>
        <v>VET 2</v>
      </c>
      <c r="E29" s="56" t="str">
        <f>IFERROR((VLOOKUP(B29,INSCRITOS!A:D,4,0)),"")</f>
        <v>Peter Chester-Browne</v>
      </c>
      <c r="F29" s="55" t="str">
        <f>IFERROR((VLOOKUP(B29,INSCRITOS!A:F,6,0)),"")</f>
        <v>M</v>
      </c>
      <c r="G29" s="56" t="str">
        <f>IFERROR((VLOOKUP(B29,INSCRITOS!A:H,8,0)),"")</f>
        <v>Bike Clube S. Brás</v>
      </c>
      <c r="H29" s="64">
        <v>3.7709490740740745E-2</v>
      </c>
    </row>
    <row r="30" spans="1:8" x14ac:dyDescent="0.25">
      <c r="A30" s="55">
        <v>24</v>
      </c>
      <c r="B30" s="9">
        <v>4690</v>
      </c>
      <c r="C30" s="55">
        <f>IFERROR((VLOOKUP(B30,INSCRITOS!A:B,2,0)),"")</f>
        <v>101408</v>
      </c>
      <c r="D30" s="38" t="str">
        <f>IFERROR((VLOOKUP(B30,INSCRITOS!A:C,3,0)),"")</f>
        <v>VET 1</v>
      </c>
      <c r="E30" s="56" t="str">
        <f>IFERROR((VLOOKUP(B30,INSCRITOS!A:D,4,0)),"")</f>
        <v>João Valente</v>
      </c>
      <c r="F30" s="55" t="str">
        <f>IFERROR((VLOOKUP(B30,INSCRITOS!A:F,6,0)),"")</f>
        <v>M</v>
      </c>
      <c r="G30" s="56" t="str">
        <f>IFERROR((VLOOKUP(B30,INSCRITOS!A:H,8,0)),"")</f>
        <v>Louletano DC</v>
      </c>
      <c r="H30" s="64">
        <v>3.7797453703703708E-2</v>
      </c>
    </row>
    <row r="31" spans="1:8" x14ac:dyDescent="0.25">
      <c r="A31" s="55">
        <v>25</v>
      </c>
      <c r="B31" s="9">
        <v>4639</v>
      </c>
      <c r="C31" s="55">
        <f>IFERROR((VLOOKUP(B31,INSCRITOS!A:B,2,0)),"")</f>
        <v>102234</v>
      </c>
      <c r="D31" s="38" t="str">
        <f>IFERROR((VLOOKUP(B31,INSCRITOS!A:C,3,0)),"")</f>
        <v>VET 3</v>
      </c>
      <c r="E31" s="56" t="str">
        <f>IFERROR((VLOOKUP(B31,INSCRITOS!A:D,4,0)),"")</f>
        <v>Mário Torrinha</v>
      </c>
      <c r="F31" s="55" t="str">
        <f>IFERROR((VLOOKUP(B31,INSCRITOS!A:F,6,0)),"")</f>
        <v>M</v>
      </c>
      <c r="G31" s="56" t="str">
        <f>IFERROR((VLOOKUP(B31,INSCRITOS!A:H,8,0)),"")</f>
        <v>Clube Vela de Tavira</v>
      </c>
      <c r="H31" s="64">
        <v>3.7850694444444451E-2</v>
      </c>
    </row>
    <row r="32" spans="1:8" x14ac:dyDescent="0.25">
      <c r="A32" s="55">
        <v>26</v>
      </c>
      <c r="B32" s="9">
        <v>3557</v>
      </c>
      <c r="C32" s="55">
        <f>IFERROR((VLOOKUP(B32,INSCRITOS!A:B,2,0)),"")</f>
        <v>101959</v>
      </c>
      <c r="D32" s="38" t="str">
        <f>IFERROR((VLOOKUP(B32,INSCRITOS!A:C,3,0)),"")</f>
        <v>SEN</v>
      </c>
      <c r="E32" s="56" t="str">
        <f>IFERROR((VLOOKUP(B32,INSCRITOS!A:D,4,0)),"")</f>
        <v>David Gomes Costa</v>
      </c>
      <c r="F32" s="55" t="str">
        <f>IFERROR((VLOOKUP(B32,INSCRITOS!A:F,6,0)),"")</f>
        <v>M</v>
      </c>
      <c r="G32" s="56" t="str">
        <f>IFERROR((VLOOKUP(B32,INSCRITOS!A:H,8,0)),"")</f>
        <v>Lusitano F.C. Frusoal</v>
      </c>
      <c r="H32" s="64">
        <v>3.7945601851851855E-2</v>
      </c>
    </row>
    <row r="33" spans="1:8" x14ac:dyDescent="0.25">
      <c r="A33" s="55">
        <v>27</v>
      </c>
      <c r="B33" s="9">
        <v>3062</v>
      </c>
      <c r="C33" s="55">
        <f>IFERROR((VLOOKUP(B33,INSCRITOS!A:B,2,0)),"")</f>
        <v>102646</v>
      </c>
      <c r="D33" s="38" t="str">
        <f>IFERROR((VLOOKUP(B33,INSCRITOS!A:C,3,0)),"")</f>
        <v>SEN</v>
      </c>
      <c r="E33" s="56" t="str">
        <f>IFERROR((VLOOKUP(B33,INSCRITOS!A:D,4,0)),"")</f>
        <v>João Inocentes</v>
      </c>
      <c r="F33" s="55" t="str">
        <f>IFERROR((VLOOKUP(B33,INSCRITOS!A:F,6,0)),"")</f>
        <v>M</v>
      </c>
      <c r="G33" s="56" t="str">
        <f>IFERROR((VLOOKUP(B33,INSCRITOS!A:H,8,0)),"")</f>
        <v>Louletano DC</v>
      </c>
      <c r="H33" s="64">
        <v>3.8023148148148146E-2</v>
      </c>
    </row>
    <row r="34" spans="1:8" x14ac:dyDescent="0.25">
      <c r="A34" s="55">
        <v>28</v>
      </c>
      <c r="B34" s="9">
        <v>4141</v>
      </c>
      <c r="C34" s="55">
        <f>IFERROR((VLOOKUP(B34,INSCRITOS!A:B,2,0)),"")</f>
        <v>103562</v>
      </c>
      <c r="D34" s="38" t="str">
        <f>IFERROR((VLOOKUP(B34,INSCRITOS!A:C,3,0)),"")</f>
        <v>VET 1</v>
      </c>
      <c r="E34" s="56" t="str">
        <f>IFERROR((VLOOKUP(B34,INSCRITOS!A:D,4,0)),"")</f>
        <v>Helder Quintinho</v>
      </c>
      <c r="F34" s="55" t="str">
        <f>IFERROR((VLOOKUP(B34,INSCRITOS!A:F,6,0)),"")</f>
        <v>M</v>
      </c>
      <c r="G34" s="56" t="str">
        <f>IFERROR((VLOOKUP(B34,INSCRITOS!A:H,8,0)),"")</f>
        <v>Futebol Clube de Ferreiras</v>
      </c>
      <c r="H34" s="64">
        <v>3.8391203703703698E-2</v>
      </c>
    </row>
    <row r="35" spans="1:8" x14ac:dyDescent="0.25">
      <c r="A35" s="55">
        <v>29</v>
      </c>
      <c r="B35" s="9">
        <v>4875</v>
      </c>
      <c r="C35" s="55">
        <f>IFERROR((VLOOKUP(B35,INSCRITOS!A:B,2,0)),"")</f>
        <v>102416</v>
      </c>
      <c r="D35" s="38" t="str">
        <f>IFERROR((VLOOKUP(B35,INSCRITOS!A:C,3,0)),"")</f>
        <v>VET 1</v>
      </c>
      <c r="E35" s="56" t="str">
        <f>IFERROR((VLOOKUP(B35,INSCRITOS!A:D,4,0)),"")</f>
        <v>Ricardo Magalhães </v>
      </c>
      <c r="F35" s="55" t="str">
        <f>IFERROR((VLOOKUP(B35,INSCRITOS!A:F,6,0)),"")</f>
        <v>M</v>
      </c>
      <c r="G35" s="56" t="str">
        <f>IFERROR((VLOOKUP(B35,INSCRITOS!A:H,8,0)),"")</f>
        <v>Bike Clube S. Brás</v>
      </c>
      <c r="H35" s="64">
        <v>3.8484953703703702E-2</v>
      </c>
    </row>
    <row r="36" spans="1:8" x14ac:dyDescent="0.25">
      <c r="A36" s="55">
        <v>30</v>
      </c>
      <c r="B36" s="9">
        <v>3194</v>
      </c>
      <c r="C36" s="55">
        <f>IFERROR((VLOOKUP(B36,INSCRITOS!A:B,2,0)),"")</f>
        <v>103294</v>
      </c>
      <c r="D36" s="38" t="str">
        <f>IFERROR((VLOOKUP(B36,INSCRITOS!A:C,3,0)),"")</f>
        <v>SEN</v>
      </c>
      <c r="E36" s="56" t="str">
        <f>IFERROR((VLOOKUP(B36,INSCRITOS!A:D,4,0)),"")</f>
        <v>Rui Jesus</v>
      </c>
      <c r="F36" s="55" t="str">
        <f>IFERROR((VLOOKUP(B36,INSCRITOS!A:F,6,0)),"")</f>
        <v>M</v>
      </c>
      <c r="G36" s="56" t="str">
        <f>IFERROR((VLOOKUP(B36,INSCRITOS!A:H,8,0)),"")</f>
        <v>Clube Vela de Tavira</v>
      </c>
      <c r="H36" s="64">
        <v>3.8753472222222224E-2</v>
      </c>
    </row>
    <row r="37" spans="1:8" x14ac:dyDescent="0.25">
      <c r="A37" s="55">
        <v>31</v>
      </c>
      <c r="B37" s="9">
        <v>5632</v>
      </c>
      <c r="C37" s="55">
        <f>IFERROR((VLOOKUP(B37,INSCRITOS!A:B,2,0)),"")</f>
        <v>100562</v>
      </c>
      <c r="D37" s="38" t="str">
        <f>IFERROR((VLOOKUP(B37,INSCRITOS!A:C,3,0)),"")</f>
        <v>VET 1</v>
      </c>
      <c r="E37" s="56" t="str">
        <f>IFERROR((VLOOKUP(B37,INSCRITOS!A:D,4,0)),"")</f>
        <v>Ricardo Paixão</v>
      </c>
      <c r="F37" s="55" t="str">
        <f>IFERROR((VLOOKUP(B37,INSCRITOS!A:F,6,0)),"")</f>
        <v>M</v>
      </c>
      <c r="G37" s="56" t="str">
        <f>IFERROR((VLOOKUP(B37,INSCRITOS!A:H,8,0)),"")</f>
        <v>Portinado</v>
      </c>
      <c r="H37" s="64">
        <v>3.8790509259259261E-2</v>
      </c>
    </row>
    <row r="38" spans="1:8" x14ac:dyDescent="0.25">
      <c r="A38" s="55">
        <v>32</v>
      </c>
      <c r="B38" s="9">
        <v>3248</v>
      </c>
      <c r="C38" s="55">
        <f>IFERROR((VLOOKUP(B38,INSCRITOS!A:B,2,0)),"")</f>
        <v>102904</v>
      </c>
      <c r="D38" s="38" t="str">
        <f>IFERROR((VLOOKUP(B38,INSCRITOS!A:C,3,0)),"")</f>
        <v>SEN</v>
      </c>
      <c r="E38" s="56" t="str">
        <f>IFERROR((VLOOKUP(B38,INSCRITOS!A:D,4,0)),"")</f>
        <v>David Alfeirão</v>
      </c>
      <c r="F38" s="55" t="str">
        <f>IFERROR((VLOOKUP(B38,INSCRITOS!A:F,6,0)),"")</f>
        <v>M</v>
      </c>
      <c r="G38" s="56" t="str">
        <f>IFERROR((VLOOKUP(B38,INSCRITOS!A:H,8,0)),"")</f>
        <v>Louletano DC</v>
      </c>
      <c r="H38" s="64">
        <v>3.8817129629629632E-2</v>
      </c>
    </row>
    <row r="39" spans="1:8" x14ac:dyDescent="0.25">
      <c r="A39" s="55">
        <v>33</v>
      </c>
      <c r="B39" s="9">
        <v>4174</v>
      </c>
      <c r="C39" s="55">
        <f>IFERROR((VLOOKUP(B39,INSCRITOS!A:B,2,0)),"")</f>
        <v>101415</v>
      </c>
      <c r="D39" s="38" t="str">
        <f>IFERROR((VLOOKUP(B39,INSCRITOS!A:C,3,0)),"")</f>
        <v>VET 1</v>
      </c>
      <c r="E39" s="56" t="str">
        <f>IFERROR((VLOOKUP(B39,INSCRITOS!A:D,4,0)),"")</f>
        <v>Pedro Bernardo</v>
      </c>
      <c r="F39" s="55" t="str">
        <f>IFERROR((VLOOKUP(B39,INSCRITOS!A:F,6,0)),"")</f>
        <v>M</v>
      </c>
      <c r="G39" s="56" t="str">
        <f>IFERROR((VLOOKUP(B39,INSCRITOS!A:H,8,0)),"")</f>
        <v>Louletano DC</v>
      </c>
      <c r="H39" s="64">
        <v>3.8863425925925926E-2</v>
      </c>
    </row>
    <row r="40" spans="1:8" x14ac:dyDescent="0.25">
      <c r="A40" s="55">
        <v>34</v>
      </c>
      <c r="B40" s="9">
        <v>5062</v>
      </c>
      <c r="C40" s="55">
        <f>IFERROR((VLOOKUP(B40,INSCRITOS!A:B,2,0)),"")</f>
        <v>103921</v>
      </c>
      <c r="D40" s="38" t="str">
        <f>IFERROR((VLOOKUP(B40,INSCRITOS!A:C,3,0)),"")</f>
        <v>VET 1</v>
      </c>
      <c r="E40" s="56" t="str">
        <f>IFERROR((VLOOKUP(B40,INSCRITOS!A:D,4,0)),"")</f>
        <v>Marco Cristo</v>
      </c>
      <c r="F40" s="55" t="str">
        <f>IFERROR((VLOOKUP(B40,INSCRITOS!A:F,6,0)),"")</f>
        <v>M</v>
      </c>
      <c r="G40" s="56" t="str">
        <f>IFERROR((VLOOKUP(B40,INSCRITOS!A:H,8,0)),"")</f>
        <v>Louletano DC</v>
      </c>
      <c r="H40" s="64">
        <v>3.8932870370370368E-2</v>
      </c>
    </row>
    <row r="41" spans="1:8" x14ac:dyDescent="0.25">
      <c r="A41" s="55">
        <v>35</v>
      </c>
      <c r="B41" s="9">
        <v>4026</v>
      </c>
      <c r="C41" s="55">
        <f>IFERROR((VLOOKUP(B41,INSCRITOS!A:B,2,0)),"")</f>
        <v>101103</v>
      </c>
      <c r="D41" s="38" t="str">
        <f>IFERROR((VLOOKUP(B41,INSCRITOS!A:C,3,0)),"")</f>
        <v>VET 2</v>
      </c>
      <c r="E41" s="56" t="str">
        <f>IFERROR((VLOOKUP(B41,INSCRITOS!A:D,4,0)),"")</f>
        <v>Rui Vasco Nunes Medina</v>
      </c>
      <c r="F41" s="55" t="str">
        <f>IFERROR((VLOOKUP(B41,INSCRITOS!A:F,6,0)),"")</f>
        <v>M</v>
      </c>
      <c r="G41" s="56" t="str">
        <f>IFERROR((VLOOKUP(B41,INSCRITOS!A:H,8,0)),"")</f>
        <v>Bike Clube S. Brás</v>
      </c>
      <c r="H41" s="64">
        <v>3.901157407407408E-2</v>
      </c>
    </row>
    <row r="42" spans="1:8" x14ac:dyDescent="0.25">
      <c r="A42" s="55">
        <v>36</v>
      </c>
      <c r="B42" s="9">
        <v>3192</v>
      </c>
      <c r="C42" s="55">
        <f>IFERROR((VLOOKUP(B42,INSCRITOS!A:B,2,0)),"")</f>
        <v>103292</v>
      </c>
      <c r="D42" s="38" t="str">
        <f>IFERROR((VLOOKUP(B42,INSCRITOS!A:C,3,0)),"")</f>
        <v>SEN</v>
      </c>
      <c r="E42" s="56" t="str">
        <f>IFERROR((VLOOKUP(B42,INSCRITOS!A:D,4,0)),"")</f>
        <v>João Coelho</v>
      </c>
      <c r="F42" s="55" t="str">
        <f>IFERROR((VLOOKUP(B42,INSCRITOS!A:F,6,0)),"")</f>
        <v>M</v>
      </c>
      <c r="G42" s="56" t="str">
        <f>IFERROR((VLOOKUP(B42,INSCRITOS!A:H,8,0)),"")</f>
        <v>ADEC de Tunes</v>
      </c>
      <c r="H42" s="64">
        <v>3.9091435185185187E-2</v>
      </c>
    </row>
    <row r="43" spans="1:8" x14ac:dyDescent="0.25">
      <c r="A43" s="55">
        <v>37</v>
      </c>
      <c r="B43" s="9">
        <v>4924</v>
      </c>
      <c r="C43" s="55">
        <f>IFERROR((VLOOKUP(B43,INSCRITOS!A:B,2,0)),"")</f>
        <v>101965</v>
      </c>
      <c r="D43" s="38" t="str">
        <f>IFERROR((VLOOKUP(B43,INSCRITOS!A:C,3,0)),"")</f>
        <v>VET 1</v>
      </c>
      <c r="E43" s="56" t="str">
        <f>IFERROR((VLOOKUP(B43,INSCRITOS!A:D,4,0)),"")</f>
        <v>Nuno José Palma Norberto</v>
      </c>
      <c r="F43" s="55" t="str">
        <f>IFERROR((VLOOKUP(B43,INSCRITOS!A:F,6,0)),"")</f>
        <v>M</v>
      </c>
      <c r="G43" s="56" t="str">
        <f>IFERROR((VLOOKUP(B43,INSCRITOS!A:H,8,0)),"")</f>
        <v>Leões do Sul</v>
      </c>
      <c r="H43" s="64">
        <v>3.9158564814814813E-2</v>
      </c>
    </row>
    <row r="44" spans="1:8" x14ac:dyDescent="0.25">
      <c r="A44" s="55">
        <v>38</v>
      </c>
      <c r="B44" s="9">
        <v>4040</v>
      </c>
      <c r="C44" s="55">
        <f>IFERROR((VLOOKUP(B44,INSCRITOS!A:B,2,0)),"")</f>
        <v>101970</v>
      </c>
      <c r="D44" s="38" t="str">
        <f>IFERROR((VLOOKUP(B44,INSCRITOS!A:C,3,0)),"")</f>
        <v>VET 5</v>
      </c>
      <c r="E44" s="56" t="str">
        <f>IFERROR((VLOOKUP(B44,INSCRITOS!A:D,4,0)),"")</f>
        <v>António Raposo</v>
      </c>
      <c r="F44" s="55" t="str">
        <f>IFERROR((VLOOKUP(B44,INSCRITOS!A:F,6,0)),"")</f>
        <v>M</v>
      </c>
      <c r="G44" s="56" t="str">
        <f>IFERROR((VLOOKUP(B44,INSCRITOS!A:H,8,0)),"")</f>
        <v>O2 Triatlo-S'Look</v>
      </c>
      <c r="H44" s="64">
        <v>3.9364583333333335E-2</v>
      </c>
    </row>
    <row r="45" spans="1:8" x14ac:dyDescent="0.25">
      <c r="A45" s="55">
        <v>39</v>
      </c>
      <c r="B45" s="9">
        <v>3163</v>
      </c>
      <c r="C45" s="55">
        <f>IFERROR((VLOOKUP(B45,INSCRITOS!A:B,2,0)),"")</f>
        <v>101406</v>
      </c>
      <c r="D45" s="38" t="str">
        <f>IFERROR((VLOOKUP(B45,INSCRITOS!A:C,3,0)),"")</f>
        <v>SEN</v>
      </c>
      <c r="E45" s="56" t="str">
        <f>IFERROR((VLOOKUP(B45,INSCRITOS!A:D,4,0)),"")</f>
        <v>Gabriel Ruivo</v>
      </c>
      <c r="F45" s="55" t="str">
        <f>IFERROR((VLOOKUP(B45,INSCRITOS!A:F,6,0)),"")</f>
        <v>M</v>
      </c>
      <c r="G45" s="56" t="str">
        <f>IFERROR((VLOOKUP(B45,INSCRITOS!A:H,8,0)),"")</f>
        <v>Louletano DC</v>
      </c>
      <c r="H45" s="64">
        <v>3.9392361111111114E-2</v>
      </c>
    </row>
    <row r="46" spans="1:8" x14ac:dyDescent="0.25">
      <c r="A46" s="55">
        <v>40</v>
      </c>
      <c r="B46" s="9">
        <v>3501</v>
      </c>
      <c r="C46" s="55">
        <f>IFERROR((VLOOKUP(B46,INSCRITOS!A:B,2,0)),"")</f>
        <v>105236</v>
      </c>
      <c r="D46" s="38" t="str">
        <f>IFERROR((VLOOKUP(B46,INSCRITOS!A:C,3,0)),"")</f>
        <v>SEN</v>
      </c>
      <c r="E46" s="56" t="str">
        <f>IFERROR((VLOOKUP(B46,INSCRITOS!A:D,4,0)),"")</f>
        <v>Vitor Reis</v>
      </c>
      <c r="F46" s="55" t="str">
        <f>IFERROR((VLOOKUP(B46,INSCRITOS!A:F,6,0)),"")</f>
        <v>M</v>
      </c>
      <c r="G46" s="56" t="str">
        <f>IFERROR((VLOOKUP(B46,INSCRITOS!A:H,8,0)),"")</f>
        <v>ATLETIS - CLUBE DE ATLETISMO DE TUNES</v>
      </c>
      <c r="H46" s="64">
        <v>3.9400462962962964E-2</v>
      </c>
    </row>
    <row r="47" spans="1:8" x14ac:dyDescent="0.25">
      <c r="A47" s="55">
        <v>41</v>
      </c>
      <c r="B47" s="9">
        <v>3467</v>
      </c>
      <c r="C47" s="55">
        <f>IFERROR((VLOOKUP(B47,INSCRITOS!A:B,2,0)),"")</f>
        <v>103053</v>
      </c>
      <c r="D47" s="38" t="str">
        <f>IFERROR((VLOOKUP(B47,INSCRITOS!A:C,3,0)),"")</f>
        <v>SEN</v>
      </c>
      <c r="E47" s="56" t="str">
        <f>IFERROR((VLOOKUP(B47,INSCRITOS!A:D,4,0)),"")</f>
        <v>João Jesus</v>
      </c>
      <c r="F47" s="55" t="str">
        <f>IFERROR((VLOOKUP(B47,INSCRITOS!A:F,6,0)),"")</f>
        <v>M</v>
      </c>
      <c r="G47" s="56" t="str">
        <f>IFERROR((VLOOKUP(B47,INSCRITOS!A:H,8,0)),"")</f>
        <v>CCD Intermarché de Lagos</v>
      </c>
      <c r="H47" s="64">
        <v>3.9620370370370368E-2</v>
      </c>
    </row>
    <row r="48" spans="1:8" x14ac:dyDescent="0.25">
      <c r="A48" s="55">
        <v>42</v>
      </c>
      <c r="B48" s="9">
        <v>4613</v>
      </c>
      <c r="C48" s="55">
        <f>IFERROR((VLOOKUP(B48,INSCRITOS!A:B,2,0)),"")</f>
        <v>103047</v>
      </c>
      <c r="D48" s="38" t="str">
        <f>IFERROR((VLOOKUP(B48,INSCRITOS!A:C,3,0)),"")</f>
        <v>VET 1</v>
      </c>
      <c r="E48" s="56" t="str">
        <f>IFERROR((VLOOKUP(B48,INSCRITOS!A:D,4,0)),"")</f>
        <v>Marco Carmo</v>
      </c>
      <c r="F48" s="55" t="str">
        <f>IFERROR((VLOOKUP(B48,INSCRITOS!A:F,6,0)),"")</f>
        <v>M</v>
      </c>
      <c r="G48" s="56" t="str">
        <f>IFERROR((VLOOKUP(B48,INSCRITOS!A:H,8,0)),"")</f>
        <v>CCD Intermarché de Lagos</v>
      </c>
      <c r="H48" s="64">
        <v>3.9748842592592599E-2</v>
      </c>
    </row>
    <row r="49" spans="1:8" x14ac:dyDescent="0.25">
      <c r="A49" s="55">
        <v>43</v>
      </c>
      <c r="B49" s="9">
        <v>3864</v>
      </c>
      <c r="C49" s="55">
        <f>IFERROR((VLOOKUP(B49,INSCRITOS!A:B,2,0)),"")</f>
        <v>103984</v>
      </c>
      <c r="D49" s="38" t="str">
        <f>IFERROR((VLOOKUP(B49,INSCRITOS!A:C,3,0)),"")</f>
        <v>SEN</v>
      </c>
      <c r="E49" s="56" t="str">
        <f>IFERROR((VLOOKUP(B49,INSCRITOS!A:D,4,0)),"")</f>
        <v>Duarte Viegas</v>
      </c>
      <c r="F49" s="55" t="str">
        <f>IFERROR((VLOOKUP(B49,INSCRITOS!A:F,6,0)),"")</f>
        <v>M</v>
      </c>
      <c r="G49" s="56" t="str">
        <f>IFERROR((VLOOKUP(B49,INSCRITOS!A:H,8,0)),"")</f>
        <v>Clube Vela de Tavira</v>
      </c>
      <c r="H49" s="64">
        <v>4.0010416666666666E-2</v>
      </c>
    </row>
    <row r="50" spans="1:8" x14ac:dyDescent="0.25">
      <c r="A50" s="55">
        <v>44</v>
      </c>
      <c r="B50" s="9">
        <v>4725</v>
      </c>
      <c r="C50" s="55">
        <f>IFERROR((VLOOKUP(B50,INSCRITOS!A:B,2,0)),"")</f>
        <v>102326</v>
      </c>
      <c r="D50" s="38" t="str">
        <f>IFERROR((VLOOKUP(B50,INSCRITOS!A:C,3,0)),"")</f>
        <v>VET 2</v>
      </c>
      <c r="E50" s="56" t="str">
        <f>IFERROR((VLOOKUP(B50,INSCRITOS!A:D,4,0)),"")</f>
        <v>José Ricardo Pina</v>
      </c>
      <c r="F50" s="55" t="str">
        <f>IFERROR((VLOOKUP(B50,INSCRITOS!A:F,6,0)),"")</f>
        <v>M</v>
      </c>
      <c r="G50" s="56" t="str">
        <f>IFERROR((VLOOKUP(B50,INSCRITOS!A:H,8,0)),"")</f>
        <v>Portinado</v>
      </c>
      <c r="H50" s="64">
        <v>4.0074074074074074E-2</v>
      </c>
    </row>
    <row r="51" spans="1:8" x14ac:dyDescent="0.25">
      <c r="A51" s="55">
        <v>45</v>
      </c>
      <c r="B51" s="9">
        <v>4039</v>
      </c>
      <c r="C51" s="55">
        <f>IFERROR((VLOOKUP(B51,INSCRITOS!A:B,2,0)),"")</f>
        <v>101410</v>
      </c>
      <c r="D51" s="38" t="str">
        <f>IFERROR((VLOOKUP(B51,INSCRITOS!A:C,3,0)),"")</f>
        <v>VET 5</v>
      </c>
      <c r="E51" s="56" t="str">
        <f>IFERROR((VLOOKUP(B51,INSCRITOS!A:D,4,0)),"")</f>
        <v>José Varela</v>
      </c>
      <c r="F51" s="55" t="str">
        <f>IFERROR((VLOOKUP(B51,INSCRITOS!A:F,6,0)),"")</f>
        <v>M</v>
      </c>
      <c r="G51" s="56" t="str">
        <f>IFERROR((VLOOKUP(B51,INSCRITOS!A:H,8,0)),"")</f>
        <v>Louletano DC</v>
      </c>
      <c r="H51" s="64">
        <v>4.0106481481481479E-2</v>
      </c>
    </row>
    <row r="52" spans="1:8" x14ac:dyDescent="0.25">
      <c r="A52" s="55">
        <v>46</v>
      </c>
      <c r="B52" s="9">
        <v>4500</v>
      </c>
      <c r="C52" s="55">
        <f>IFERROR((VLOOKUP(B52,INSCRITOS!A:B,2,0)),"")</f>
        <v>102035</v>
      </c>
      <c r="D52" s="38" t="str">
        <f>IFERROR((VLOOKUP(B52,INSCRITOS!A:C,3,0)),"")</f>
        <v>VET 3</v>
      </c>
      <c r="E52" s="56" t="str">
        <f>IFERROR((VLOOKUP(B52,INSCRITOS!A:D,4,0)),"")</f>
        <v>Luís Trindade</v>
      </c>
      <c r="F52" s="55" t="str">
        <f>IFERROR((VLOOKUP(B52,INSCRITOS!A:F,6,0)),"")</f>
        <v>M</v>
      </c>
      <c r="G52" s="56" t="str">
        <f>IFERROR((VLOOKUP(B52,INSCRITOS!A:H,8,0)),"")</f>
        <v>Louletano DC</v>
      </c>
      <c r="H52" s="64">
        <v>4.016666666666667E-2</v>
      </c>
    </row>
    <row r="53" spans="1:8" x14ac:dyDescent="0.25">
      <c r="A53" s="55">
        <v>47</v>
      </c>
      <c r="B53" s="9">
        <v>5628</v>
      </c>
      <c r="C53" s="55">
        <f>IFERROR((VLOOKUP(B53,INSCRITOS!A:B,2,0)),"")</f>
        <v>102124</v>
      </c>
      <c r="D53" s="38" t="str">
        <f>IFERROR((VLOOKUP(B53,INSCRITOS!A:C,3,0)),"")</f>
        <v>VET 2</v>
      </c>
      <c r="E53" s="56" t="str">
        <f>IFERROR((VLOOKUP(B53,INSCRITOS!A:D,4,0)),"")</f>
        <v>Carlos Cardona</v>
      </c>
      <c r="F53" s="55" t="str">
        <f>IFERROR((VLOOKUP(B53,INSCRITOS!A:F,6,0)),"")</f>
        <v>M</v>
      </c>
      <c r="G53" s="56" t="str">
        <f>IFERROR((VLOOKUP(B53,INSCRITOS!A:H,8,0)),"")</f>
        <v>ATLETIS - CLUBE DE ATLETISMO DE TUNES</v>
      </c>
      <c r="H53" s="64">
        <v>4.0201388888888891E-2</v>
      </c>
    </row>
    <row r="54" spans="1:8" x14ac:dyDescent="0.25">
      <c r="A54" s="55">
        <v>48</v>
      </c>
      <c r="B54" s="9">
        <v>5007</v>
      </c>
      <c r="C54" s="55">
        <f>IFERROR((VLOOKUP(B54,INSCRITOS!A:B,2,0)),"")</f>
        <v>103670</v>
      </c>
      <c r="D54" s="38" t="str">
        <f>IFERROR((VLOOKUP(B54,INSCRITOS!A:C,3,0)),"")</f>
        <v>VET 1</v>
      </c>
      <c r="E54" s="56" t="str">
        <f>IFERROR((VLOOKUP(B54,INSCRITOS!A:D,4,0)),"")</f>
        <v>João Pais</v>
      </c>
      <c r="F54" s="55" t="str">
        <f>IFERROR((VLOOKUP(B54,INSCRITOS!A:F,6,0)),"")</f>
        <v>M</v>
      </c>
      <c r="G54" s="56" t="str">
        <f>IFERROR((VLOOKUP(B54,INSCRITOS!A:H,8,0)),"")</f>
        <v>ADEC de Tunes</v>
      </c>
      <c r="H54" s="64">
        <v>4.0241898148148145E-2</v>
      </c>
    </row>
    <row r="55" spans="1:8" x14ac:dyDescent="0.25">
      <c r="A55" s="55">
        <v>49</v>
      </c>
      <c r="B55" s="9">
        <v>3143</v>
      </c>
      <c r="C55" s="55">
        <f>IFERROR((VLOOKUP(B55,INSCRITOS!A:B,2,0)),"")</f>
        <v>103242</v>
      </c>
      <c r="D55" s="38" t="str">
        <f>IFERROR((VLOOKUP(B55,INSCRITOS!A:C,3,0)),"")</f>
        <v>SEN</v>
      </c>
      <c r="E55" s="56" t="str">
        <f>IFERROR((VLOOKUP(B55,INSCRITOS!A:D,4,0)),"")</f>
        <v>Henrique Encarnação</v>
      </c>
      <c r="F55" s="55" t="str">
        <f>IFERROR((VLOOKUP(B55,INSCRITOS!A:F,6,0)),"")</f>
        <v>M</v>
      </c>
      <c r="G55" s="56" t="str">
        <f>IFERROR((VLOOKUP(B55,INSCRITOS!A:H,8,0)),"")</f>
        <v>Portinado</v>
      </c>
      <c r="H55" s="64">
        <v>4.0289699074074072E-2</v>
      </c>
    </row>
    <row r="56" spans="1:8" x14ac:dyDescent="0.25">
      <c r="A56" s="55">
        <v>50</v>
      </c>
      <c r="B56" s="9">
        <v>4089</v>
      </c>
      <c r="C56" s="55">
        <f>IFERROR((VLOOKUP(B56,INSCRITOS!A:B,2,0)),"")</f>
        <v>102232</v>
      </c>
      <c r="D56" s="38" t="str">
        <f>IFERROR((VLOOKUP(B56,INSCRITOS!A:C,3,0)),"")</f>
        <v>VET 3</v>
      </c>
      <c r="E56" s="56" t="str">
        <f>IFERROR((VLOOKUP(B56,INSCRITOS!A:D,4,0)),"")</f>
        <v>João Catarino</v>
      </c>
      <c r="F56" s="55" t="str">
        <f>IFERROR((VLOOKUP(B56,INSCRITOS!A:F,6,0)),"")</f>
        <v>M</v>
      </c>
      <c r="G56" s="56" t="str">
        <f>IFERROR((VLOOKUP(B56,INSCRITOS!A:H,8,0)),"")</f>
        <v>Clube Vela de Tavira</v>
      </c>
      <c r="H56" s="64">
        <v>4.0643287037037033E-2</v>
      </c>
    </row>
    <row r="57" spans="1:8" x14ac:dyDescent="0.25">
      <c r="A57" s="55">
        <v>51</v>
      </c>
      <c r="B57" s="9">
        <v>4688</v>
      </c>
      <c r="C57" s="55">
        <f>IFERROR((VLOOKUP(B57,INSCRITOS!A:B,2,0)),"")</f>
        <v>102940</v>
      </c>
      <c r="D57" s="38" t="str">
        <f>IFERROR((VLOOKUP(B57,INSCRITOS!A:C,3,0)),"")</f>
        <v>VET 1</v>
      </c>
      <c r="E57" s="56" t="str">
        <f>IFERROR((VLOOKUP(B57,INSCRITOS!A:D,4,0)),"")</f>
        <v>Sérgio Tiago Viegas</v>
      </c>
      <c r="F57" s="55" t="str">
        <f>IFERROR((VLOOKUP(B57,INSCRITOS!A:F,6,0)),"")</f>
        <v>M</v>
      </c>
      <c r="G57" s="56" t="str">
        <f>IFERROR((VLOOKUP(B57,INSCRITOS!A:H,8,0)),"")</f>
        <v>Bike Clube S. Brás</v>
      </c>
      <c r="H57" s="64">
        <v>4.0659722222222222E-2</v>
      </c>
    </row>
    <row r="58" spans="1:8" x14ac:dyDescent="0.25">
      <c r="A58" s="55">
        <v>52</v>
      </c>
      <c r="B58" s="9">
        <v>5086</v>
      </c>
      <c r="C58" s="55">
        <f>IFERROR((VLOOKUP(B58,INSCRITOS!A:B,2,0)),"")</f>
        <v>104857</v>
      </c>
      <c r="D58" s="38" t="str">
        <f>IFERROR((VLOOKUP(B58,INSCRITOS!A:C,3,0)),"")</f>
        <v>VET 1</v>
      </c>
      <c r="E58" s="56" t="str">
        <f>IFERROR((VLOOKUP(B58,INSCRITOS!A:D,4,0)),"")</f>
        <v>Miguel Anastácio</v>
      </c>
      <c r="F58" s="55" t="str">
        <f>IFERROR((VLOOKUP(B58,INSCRITOS!A:F,6,0)),"")</f>
        <v>M</v>
      </c>
      <c r="G58" s="56" t="str">
        <f>IFERROR((VLOOKUP(B58,INSCRITOS!A:H,8,0)),"")</f>
        <v>Clube Vela de Tavira</v>
      </c>
      <c r="H58" s="64">
        <v>4.0805555555555553E-2</v>
      </c>
    </row>
    <row r="59" spans="1:8" x14ac:dyDescent="0.25">
      <c r="A59" s="55">
        <v>53</v>
      </c>
      <c r="B59" s="9">
        <v>4622</v>
      </c>
      <c r="C59" s="55">
        <f>IFERROR((VLOOKUP(B59,INSCRITOS!A:B,2,0)),"")</f>
        <v>103046</v>
      </c>
      <c r="D59" s="38" t="str">
        <f>IFERROR((VLOOKUP(B59,INSCRITOS!A:C,3,0)),"")</f>
        <v>VET 4</v>
      </c>
      <c r="E59" s="56" t="str">
        <f>IFERROR((VLOOKUP(B59,INSCRITOS!A:D,4,0)),"")</f>
        <v>Américo Sequeira</v>
      </c>
      <c r="F59" s="55" t="str">
        <f>IFERROR((VLOOKUP(B59,INSCRITOS!A:F,6,0)),"")</f>
        <v>M</v>
      </c>
      <c r="G59" s="56" t="str">
        <f>IFERROR((VLOOKUP(B59,INSCRITOS!A:H,8,0)),"")</f>
        <v>O2 Triatlo-S'Look</v>
      </c>
      <c r="H59" s="64">
        <v>4.0819444444444443E-2</v>
      </c>
    </row>
    <row r="60" spans="1:8" x14ac:dyDescent="0.25">
      <c r="A60" s="55">
        <v>54</v>
      </c>
      <c r="B60" s="9">
        <v>5676</v>
      </c>
      <c r="C60" s="55">
        <f>IFERROR((VLOOKUP(B60,INSCRITOS!A:B,2,0)),"")</f>
        <v>101414</v>
      </c>
      <c r="D60" s="38" t="str">
        <f>IFERROR((VLOOKUP(B60,INSCRITOS!A:C,3,0)),"")</f>
        <v>VET 3</v>
      </c>
      <c r="E60" s="56" t="str">
        <f>IFERROR((VLOOKUP(B60,INSCRITOS!A:D,4,0)),"")</f>
        <v>Paulo Silva</v>
      </c>
      <c r="F60" s="55" t="str">
        <f>IFERROR((VLOOKUP(B60,INSCRITOS!A:F,6,0)),"")</f>
        <v>M</v>
      </c>
      <c r="G60" s="56" t="str">
        <f>IFERROR((VLOOKUP(B60,INSCRITOS!A:H,8,0)),"")</f>
        <v>Louletano DC</v>
      </c>
      <c r="H60" s="64">
        <v>4.084837962962963E-2</v>
      </c>
    </row>
    <row r="61" spans="1:8" x14ac:dyDescent="0.25">
      <c r="A61" s="55">
        <v>55</v>
      </c>
      <c r="B61" s="9">
        <v>5148</v>
      </c>
      <c r="C61" s="55">
        <f>IFERROR((VLOOKUP(B61,INSCRITOS!A:B,2,0)),"")</f>
        <v>105253</v>
      </c>
      <c r="D61" s="38" t="str">
        <f>IFERROR((VLOOKUP(B61,INSCRITOS!A:C,3,0)),"")</f>
        <v>VET 1</v>
      </c>
      <c r="E61" s="56" t="str">
        <f>IFERROR((VLOOKUP(B61,INSCRITOS!A:D,4,0)),"")</f>
        <v>Filipe Santos</v>
      </c>
      <c r="F61" s="55" t="str">
        <f>IFERROR((VLOOKUP(B61,INSCRITOS!A:F,6,0)),"")</f>
        <v>M</v>
      </c>
      <c r="G61" s="56" t="str">
        <f>IFERROR((VLOOKUP(B61,INSCRITOS!A:H,8,0)),"")</f>
        <v>ATLETIS - CLUBE DE ATLETISMO DE TUNES</v>
      </c>
      <c r="H61" s="64">
        <v>4.0863425925925928E-2</v>
      </c>
    </row>
    <row r="62" spans="1:8" x14ac:dyDescent="0.25">
      <c r="A62" s="55">
        <v>56</v>
      </c>
      <c r="B62" s="9">
        <v>4832</v>
      </c>
      <c r="C62" s="55">
        <f>IFERROR((VLOOKUP(B62,INSCRITOS!A:B,2,0)),"")</f>
        <v>102325</v>
      </c>
      <c r="D62" s="38" t="str">
        <f>IFERROR((VLOOKUP(B62,INSCRITOS!A:C,3,0)),"")</f>
        <v>VET 1</v>
      </c>
      <c r="E62" s="56" t="str">
        <f>IFERROR((VLOOKUP(B62,INSCRITOS!A:D,4,0)),"")</f>
        <v>Hugo Ferraz</v>
      </c>
      <c r="F62" s="55" t="str">
        <f>IFERROR((VLOOKUP(B62,INSCRITOS!A:F,6,0)),"")</f>
        <v>M</v>
      </c>
      <c r="G62" s="56" t="str">
        <f>IFERROR((VLOOKUP(B62,INSCRITOS!A:H,8,0)),"")</f>
        <v>Centro Ciclismo de Portimão</v>
      </c>
      <c r="H62" s="64">
        <v>4.08912037037037E-2</v>
      </c>
    </row>
    <row r="63" spans="1:8" x14ac:dyDescent="0.25">
      <c r="A63" s="55">
        <v>57</v>
      </c>
      <c r="B63" s="9">
        <v>3731</v>
      </c>
      <c r="C63" s="55">
        <f>IFERROR((VLOOKUP(B63,INSCRITOS!A:B,2,0)),"")</f>
        <v>103824</v>
      </c>
      <c r="D63" s="38" t="str">
        <f>IFERROR((VLOOKUP(B63,INSCRITOS!A:C,3,0)),"")</f>
        <v>SEN</v>
      </c>
      <c r="E63" s="56" t="str">
        <f>IFERROR((VLOOKUP(B63,INSCRITOS!A:D,4,0)),"")</f>
        <v>Marto Coelho</v>
      </c>
      <c r="F63" s="55" t="str">
        <f>IFERROR((VLOOKUP(B63,INSCRITOS!A:F,6,0)),"")</f>
        <v>M</v>
      </c>
      <c r="G63" s="56" t="str">
        <f>IFERROR((VLOOKUP(B63,INSCRITOS!A:H,8,0)),"")</f>
        <v>ATLETIS - CLUBE DE ATLETISMO DE TUNES</v>
      </c>
      <c r="H63" s="64">
        <v>4.1083333333333333E-2</v>
      </c>
    </row>
    <row r="64" spans="1:8" x14ac:dyDescent="0.25">
      <c r="A64" s="55">
        <v>58</v>
      </c>
      <c r="B64" s="9">
        <v>5006</v>
      </c>
      <c r="C64" s="55">
        <f>IFERROR((VLOOKUP(B64,INSCRITOS!A:B,2,0)),"")</f>
        <v>103293</v>
      </c>
      <c r="D64" s="38" t="str">
        <f>IFERROR((VLOOKUP(B64,INSCRITOS!A:C,3,0)),"")</f>
        <v>VET 1</v>
      </c>
      <c r="E64" s="56" t="str">
        <f>IFERROR((VLOOKUP(B64,INSCRITOS!A:D,4,0)),"")</f>
        <v>Eduardo Afonso</v>
      </c>
      <c r="F64" s="55" t="str">
        <f>IFERROR((VLOOKUP(B64,INSCRITOS!A:F,6,0)),"")</f>
        <v>M</v>
      </c>
      <c r="G64" s="56" t="str">
        <f>IFERROR((VLOOKUP(B64,INSCRITOS!A:H,8,0)),"")</f>
        <v>ADEC de Tunes</v>
      </c>
      <c r="H64" s="64">
        <v>4.1112731481481486E-2</v>
      </c>
    </row>
    <row r="65" spans="1:8" x14ac:dyDescent="0.25">
      <c r="A65" s="55">
        <v>59</v>
      </c>
      <c r="B65" s="9">
        <v>4805</v>
      </c>
      <c r="C65" s="55">
        <f>IFERROR((VLOOKUP(B65,INSCRITOS!A:B,2,0)),"")</f>
        <v>103194</v>
      </c>
      <c r="D65" s="38" t="str">
        <f>IFERROR((VLOOKUP(B65,INSCRITOS!A:C,3,0)),"")</f>
        <v>VET 3</v>
      </c>
      <c r="E65" s="56" t="str">
        <f>IFERROR((VLOOKUP(B65,INSCRITOS!A:D,4,0)),"")</f>
        <v>Luis Guimarães da Costa</v>
      </c>
      <c r="F65" s="55" t="str">
        <f>IFERROR((VLOOKUP(B65,INSCRITOS!A:F,6,0)),"")</f>
        <v>M</v>
      </c>
      <c r="G65" s="56" t="str">
        <f>IFERROR((VLOOKUP(B65,INSCRITOS!A:H,8,0)),"")</f>
        <v>Lusitano F.C. Frusoal</v>
      </c>
      <c r="H65" s="64">
        <v>4.1399305555555557E-2</v>
      </c>
    </row>
    <row r="66" spans="1:8" x14ac:dyDescent="0.25">
      <c r="A66" s="55">
        <v>60</v>
      </c>
      <c r="B66" s="9">
        <v>3273</v>
      </c>
      <c r="C66" s="55">
        <f>IFERROR((VLOOKUP(B66,INSCRITOS!A:B,2,0)),"")</f>
        <v>105050</v>
      </c>
      <c r="D66" s="38" t="str">
        <f>IFERROR((VLOOKUP(B66,INSCRITOS!A:C,3,0)),"")</f>
        <v>SEN</v>
      </c>
      <c r="E66" s="56" t="str">
        <f>IFERROR((VLOOKUP(B66,INSCRITOS!A:D,4,0)),"")</f>
        <v>Fábio Torrado</v>
      </c>
      <c r="F66" s="55" t="str">
        <f>IFERROR((VLOOKUP(B66,INSCRITOS!A:F,6,0)),"")</f>
        <v>M</v>
      </c>
      <c r="G66" s="56" t="str">
        <f>IFERROR((VLOOKUP(B66,INSCRITOS!A:H,8,0)),"")</f>
        <v>Centro Ciclismo de Portimão</v>
      </c>
      <c r="H66" s="59">
        <v>4.1899305555555551E-2</v>
      </c>
    </row>
    <row r="67" spans="1:8" x14ac:dyDescent="0.25">
      <c r="A67" s="55">
        <v>61</v>
      </c>
      <c r="B67" s="9">
        <v>3147</v>
      </c>
      <c r="C67" s="55">
        <f>IFERROR((VLOOKUP(B67,INSCRITOS!A:B,2,0)),"")</f>
        <v>102726</v>
      </c>
      <c r="D67" s="38" t="str">
        <f>IFERROR((VLOOKUP(B67,INSCRITOS!A:C,3,0)),"")</f>
        <v>SEN</v>
      </c>
      <c r="E67" s="56" t="str">
        <f>IFERROR((VLOOKUP(B67,INSCRITOS!A:D,4,0)),"")</f>
        <v>Paulo Luz</v>
      </c>
      <c r="F67" s="55" t="str">
        <f>IFERROR((VLOOKUP(B67,INSCRITOS!A:F,6,0)),"")</f>
        <v>M</v>
      </c>
      <c r="G67" s="56" t="str">
        <f>IFERROR((VLOOKUP(B67,INSCRITOS!A:H,8,0)),"")</f>
        <v>Futebol Clube de Ferreiras</v>
      </c>
      <c r="H67" s="59">
        <v>4.1954861111111109E-2</v>
      </c>
    </row>
    <row r="68" spans="1:8" x14ac:dyDescent="0.25">
      <c r="A68" s="55">
        <v>62</v>
      </c>
      <c r="B68" s="9">
        <v>5142</v>
      </c>
      <c r="C68" s="55">
        <f>IFERROR((VLOOKUP(B68,INSCRITOS!A:B,2,0)),"")</f>
        <v>105229</v>
      </c>
      <c r="D68" s="38" t="str">
        <f>IFERROR((VLOOKUP(B68,INSCRITOS!A:C,3,0)),"")</f>
        <v>VET 3</v>
      </c>
      <c r="E68" s="56" t="str">
        <f>IFERROR((VLOOKUP(B68,INSCRITOS!A:D,4,0)),"")</f>
        <v>Luis Faustino Santos</v>
      </c>
      <c r="F68" s="55" t="str">
        <f>IFERROR((VLOOKUP(B68,INSCRITOS!A:F,6,0)),"")</f>
        <v>M</v>
      </c>
      <c r="G68" s="56" t="str">
        <f>IFERROR((VLOOKUP(B68,INSCRITOS!A:H,8,0)),"")</f>
        <v>Lusitano F.C. Frusoal</v>
      </c>
      <c r="H68" s="59">
        <v>4.1956018518518517E-2</v>
      </c>
    </row>
    <row r="69" spans="1:8" x14ac:dyDescent="0.25">
      <c r="A69" s="55">
        <v>63</v>
      </c>
      <c r="B69" s="9">
        <v>4725</v>
      </c>
      <c r="C69" s="55">
        <f>IFERROR((VLOOKUP(B69,INSCRITOS!A:B,2,0)),"")</f>
        <v>102326</v>
      </c>
      <c r="D69" s="38" t="str">
        <f>IFERROR((VLOOKUP(B69,INSCRITOS!A:C,3,0)),"")</f>
        <v>VET 2</v>
      </c>
      <c r="E69" s="56" t="str">
        <f>IFERROR((VLOOKUP(B69,INSCRITOS!A:D,4,0)),"")</f>
        <v>José Ricardo Pina</v>
      </c>
      <c r="F69" s="55" t="str">
        <f>IFERROR((VLOOKUP(B69,INSCRITOS!A:F,6,0)),"")</f>
        <v>M</v>
      </c>
      <c r="G69" s="56" t="str">
        <f>IFERROR((VLOOKUP(B69,INSCRITOS!A:H,8,0)),"")</f>
        <v>Portinado</v>
      </c>
      <c r="H69" s="59">
        <v>4.3429398148148148E-2</v>
      </c>
    </row>
    <row r="70" spans="1:8" x14ac:dyDescent="0.25">
      <c r="A70" s="55">
        <v>64</v>
      </c>
      <c r="B70" s="9">
        <v>1616</v>
      </c>
      <c r="C70" s="55">
        <f>IFERROR((VLOOKUP(B70,INSCRITOS!A:B,2,0)),"")</f>
        <v>104629</v>
      </c>
      <c r="D70" s="38" t="str">
        <f>IFERROR((VLOOKUP(B70,INSCRITOS!A:C,3,0)),"")</f>
        <v>CAD</v>
      </c>
      <c r="E70" s="56" t="str">
        <f>IFERROR((VLOOKUP(B70,INSCRITOS!A:D,4,0)),"")</f>
        <v>Guilherme Vairinhos</v>
      </c>
      <c r="F70" s="55" t="str">
        <f>IFERROR((VLOOKUP(B70,INSCRITOS!A:F,6,0)),"")</f>
        <v>M</v>
      </c>
      <c r="G70" s="56" t="str">
        <f>IFERROR((VLOOKUP(B70,INSCRITOS!A:H,8,0)),"")</f>
        <v>Lusitano F.C. Frusoal</v>
      </c>
      <c r="H70" s="59">
        <v>4.3800578703703706E-2</v>
      </c>
    </row>
    <row r="71" spans="1:8" x14ac:dyDescent="0.25">
      <c r="A71" s="55">
        <v>65</v>
      </c>
      <c r="B71" s="9">
        <v>4235</v>
      </c>
      <c r="C71" s="55">
        <f>IFERROR((VLOOKUP(B71,INSCRITOS!A:B,2,0)),"")</f>
        <v>102697</v>
      </c>
      <c r="D71" s="38" t="str">
        <f>IFERROR((VLOOKUP(B71,INSCRITOS!A:C,3,0)),"")</f>
        <v>VET 3</v>
      </c>
      <c r="E71" s="56" t="str">
        <f>IFERROR((VLOOKUP(B71,INSCRITOS!A:D,4,0)),"")</f>
        <v>João Centeno Barroso</v>
      </c>
      <c r="F71" s="55" t="str">
        <f>IFERROR((VLOOKUP(B71,INSCRITOS!A:F,6,0)),"")</f>
        <v>M</v>
      </c>
      <c r="G71" s="56" t="str">
        <f>IFERROR((VLOOKUP(B71,INSCRITOS!A:H,8,0)),"")</f>
        <v>Lusitano F.C. Frusoal</v>
      </c>
      <c r="H71" s="59">
        <v>4.3826388888888894E-2</v>
      </c>
    </row>
    <row r="72" spans="1:8" x14ac:dyDescent="0.25">
      <c r="A72" s="55">
        <v>66</v>
      </c>
      <c r="B72" s="9">
        <v>5005</v>
      </c>
      <c r="C72" s="55">
        <f>IFERROR((VLOOKUP(B72,INSCRITOS!A:B,2,0)),"")</f>
        <v>103291</v>
      </c>
      <c r="D72" s="38" t="str">
        <f>IFERROR((VLOOKUP(B72,INSCRITOS!A:C,3,0)),"")</f>
        <v>VET 1</v>
      </c>
      <c r="E72" s="56" t="str">
        <f>IFERROR((VLOOKUP(B72,INSCRITOS!A:D,4,0)),"")</f>
        <v>Luis Caetano</v>
      </c>
      <c r="F72" s="55" t="str">
        <f>IFERROR((VLOOKUP(B72,INSCRITOS!A:F,6,0)),"")</f>
        <v>M</v>
      </c>
      <c r="G72" s="56" t="str">
        <f>IFERROR((VLOOKUP(B72,INSCRITOS!A:H,8,0)),"")</f>
        <v>ADEC de Tunes</v>
      </c>
      <c r="H72" s="59">
        <v>4.4137731481481479E-2</v>
      </c>
    </row>
    <row r="73" spans="1:8" x14ac:dyDescent="0.25">
      <c r="A73" s="55">
        <v>67</v>
      </c>
      <c r="B73" s="9">
        <v>4351</v>
      </c>
      <c r="C73" s="55">
        <f>IFERROR((VLOOKUP(B73,INSCRITOS!A:B,2,0)),"")</f>
        <v>102127</v>
      </c>
      <c r="D73" s="38" t="str">
        <f>IFERROR((VLOOKUP(B73,INSCRITOS!A:C,3,0)),"")</f>
        <v>VET 4</v>
      </c>
      <c r="E73" s="56" t="str">
        <f>IFERROR((VLOOKUP(B73,INSCRITOS!A:D,4,0)),"")</f>
        <v>João Rodrigues</v>
      </c>
      <c r="F73" s="55" t="str">
        <f>IFERROR((VLOOKUP(B73,INSCRITOS!A:F,6,0)),"")</f>
        <v>M</v>
      </c>
      <c r="G73" s="56" t="str">
        <f>IFERROR((VLOOKUP(B73,INSCRITOS!A:H,8,0)),"")</f>
        <v>ATLETIS - CLUBE DE ATLETISMO DE TUNES</v>
      </c>
      <c r="H73" s="59">
        <v>4.438541666666667E-2</v>
      </c>
    </row>
    <row r="74" spans="1:8" x14ac:dyDescent="0.25">
      <c r="A74" s="55">
        <v>68</v>
      </c>
      <c r="B74" s="9">
        <v>4192</v>
      </c>
      <c r="C74" s="55">
        <f>IFERROR((VLOOKUP(B74,INSCRITOS!A:B,2,0)),"")</f>
        <v>103593</v>
      </c>
      <c r="D74" s="38" t="str">
        <f>IFERROR((VLOOKUP(B74,INSCRITOS!A:C,3,0)),"")</f>
        <v>VET 4</v>
      </c>
      <c r="E74" s="56" t="str">
        <f>IFERROR((VLOOKUP(B74,INSCRITOS!A:D,4,0)),"")</f>
        <v>Carlos Branco Valente</v>
      </c>
      <c r="F74" s="55" t="str">
        <f>IFERROR((VLOOKUP(B74,INSCRITOS!A:F,6,0)),"")</f>
        <v>M</v>
      </c>
      <c r="G74" s="56" t="str">
        <f>IFERROR((VLOOKUP(B74,INSCRITOS!A:H,8,0)),"")</f>
        <v>Lusitano F.C. Frusoal</v>
      </c>
      <c r="H74" s="59">
        <v>4.4436342592592597E-2</v>
      </c>
    </row>
    <row r="75" spans="1:8" x14ac:dyDescent="0.25">
      <c r="A75" s="55">
        <v>69</v>
      </c>
      <c r="B75" s="9">
        <v>4241</v>
      </c>
      <c r="C75" s="55">
        <f>IFERROR((VLOOKUP(B75,INSCRITOS!A:B,2,0)),"")</f>
        <v>104061</v>
      </c>
      <c r="D75" s="38" t="str">
        <f>IFERROR((VLOOKUP(B75,INSCRITOS!A:C,3,0)),"")</f>
        <v>VET 1</v>
      </c>
      <c r="E75" s="56" t="str">
        <f>IFERROR((VLOOKUP(B75,INSCRITOS!A:D,4,0)),"")</f>
        <v>André Cabrita</v>
      </c>
      <c r="F75" s="55" t="str">
        <f>IFERROR((VLOOKUP(B75,INSCRITOS!A:F,6,0)),"")</f>
        <v>M</v>
      </c>
      <c r="G75" s="56" t="str">
        <f>IFERROR((VLOOKUP(B75,INSCRITOS!A:H,8,0)),"")</f>
        <v>Lusitano F.C. Frusoal</v>
      </c>
      <c r="H75" s="59">
        <v>4.4761574074074079E-2</v>
      </c>
    </row>
    <row r="76" spans="1:8" x14ac:dyDescent="0.25">
      <c r="A76" s="55">
        <v>70</v>
      </c>
      <c r="B76" s="9">
        <v>5156</v>
      </c>
      <c r="C76" s="55">
        <f>IFERROR((VLOOKUP(B76,INSCRITOS!A:B,2,0)),"")</f>
        <v>105272</v>
      </c>
      <c r="D76" s="38" t="str">
        <f>IFERROR((VLOOKUP(B76,INSCRITOS!A:C,3,0)),"")</f>
        <v>VET 1</v>
      </c>
      <c r="E76" s="56" t="str">
        <f>IFERROR((VLOOKUP(B76,INSCRITOS!A:D,4,0)),"")</f>
        <v>Hugo Santos</v>
      </c>
      <c r="F76" s="55" t="str">
        <f>IFERROR((VLOOKUP(B76,INSCRITOS!A:F,6,0)),"")</f>
        <v>M</v>
      </c>
      <c r="G76" s="56" t="str">
        <f>IFERROR((VLOOKUP(B76,INSCRITOS!A:H,8,0)),"")</f>
        <v>Futebol Clube de Ferreiras</v>
      </c>
      <c r="H76" s="59">
        <v>4.4765046296296296E-2</v>
      </c>
    </row>
    <row r="77" spans="1:8" x14ac:dyDescent="0.25">
      <c r="A77" s="55">
        <v>71</v>
      </c>
      <c r="B77" s="9">
        <v>3064</v>
      </c>
      <c r="C77" s="55">
        <f>IFERROR((VLOOKUP(B77,INSCRITOS!A:B,2,0)),"")</f>
        <v>103195</v>
      </c>
      <c r="D77" s="38" t="str">
        <f>IFERROR((VLOOKUP(B77,INSCRITOS!A:C,3,0)),"")</f>
        <v>SEN</v>
      </c>
      <c r="E77" s="56" t="str">
        <f>IFERROR((VLOOKUP(B77,INSCRITOS!A:D,4,0)),"")</f>
        <v>Fabio Martins Munhoz</v>
      </c>
      <c r="F77" s="55" t="str">
        <f>IFERROR((VLOOKUP(B77,INSCRITOS!A:F,6,0)),"")</f>
        <v>M</v>
      </c>
      <c r="G77" s="56" t="str">
        <f>IFERROR((VLOOKUP(B77,INSCRITOS!A:H,8,0)),"")</f>
        <v>Lusitano F.C. Frusoal</v>
      </c>
      <c r="H77" s="59">
        <v>4.4858796296296299E-2</v>
      </c>
    </row>
    <row r="78" spans="1:8" x14ac:dyDescent="0.25">
      <c r="A78" s="55">
        <v>72</v>
      </c>
      <c r="B78" s="9">
        <v>4571</v>
      </c>
      <c r="C78" s="55">
        <f>IFERROR((VLOOKUP(B78,INSCRITOS!A:B,2,0)),"")</f>
        <v>101957</v>
      </c>
      <c r="D78" s="38" t="str">
        <f>IFERROR((VLOOKUP(B78,INSCRITOS!A:C,3,0)),"")</f>
        <v>VET 5</v>
      </c>
      <c r="E78" s="56" t="str">
        <f>IFERROR((VLOOKUP(B78,INSCRITOS!A:D,4,0)),"")</f>
        <v>Amândio Norberto</v>
      </c>
      <c r="F78" s="55" t="str">
        <f>IFERROR((VLOOKUP(B78,INSCRITOS!A:F,6,0)),"")</f>
        <v>M</v>
      </c>
      <c r="G78" s="56" t="str">
        <f>IFERROR((VLOOKUP(B78,INSCRITOS!A:H,8,0)),"")</f>
        <v>Leões do Sul</v>
      </c>
      <c r="H78" s="59">
        <v>4.487384259259259E-2</v>
      </c>
    </row>
    <row r="79" spans="1:8" x14ac:dyDescent="0.25">
      <c r="A79" s="55">
        <v>73</v>
      </c>
      <c r="B79" s="9">
        <v>4183</v>
      </c>
      <c r="C79" s="55">
        <f>IFERROR((VLOOKUP(B79,INSCRITOS!A:B,2,0)),"")</f>
        <v>103589</v>
      </c>
      <c r="D79" s="38" t="str">
        <f>IFERROR((VLOOKUP(B79,INSCRITOS!A:C,3,0)),"")</f>
        <v>VET 2</v>
      </c>
      <c r="E79" s="56" t="str">
        <f>IFERROR((VLOOKUP(B79,INSCRITOS!A:D,4,0)),"")</f>
        <v>Paulo Geadas</v>
      </c>
      <c r="F79" s="55" t="str">
        <f>IFERROR((VLOOKUP(B79,INSCRITOS!A:F,6,0)),"")</f>
        <v>M</v>
      </c>
      <c r="G79" s="56" t="str">
        <f>IFERROR((VLOOKUP(B79,INSCRITOS!A:H,8,0)),"")</f>
        <v>O2 Triatlo-S'Look</v>
      </c>
      <c r="H79" s="59">
        <v>4.4947916666666671E-2</v>
      </c>
    </row>
    <row r="80" spans="1:8" x14ac:dyDescent="0.25">
      <c r="A80" s="55">
        <v>74</v>
      </c>
      <c r="B80" s="9">
        <v>4536</v>
      </c>
      <c r="C80" s="55">
        <f>IFERROR((VLOOKUP(B80,INSCRITOS!A:B,2,0)),"")</f>
        <v>104730</v>
      </c>
      <c r="D80" s="38" t="str">
        <f>IFERROR((VLOOKUP(B80,INSCRITOS!A:C,3,0)),"")</f>
        <v>VET 5</v>
      </c>
      <c r="E80" s="56" t="str">
        <f>IFERROR((VLOOKUP(B80,INSCRITOS!A:D,4,0)),"")</f>
        <v>Pierre Daniels</v>
      </c>
      <c r="F80" s="55" t="str">
        <f>IFERROR((VLOOKUP(B80,INSCRITOS!A:F,6,0)),"")</f>
        <v>M</v>
      </c>
      <c r="G80" s="56" t="str">
        <f>IFERROR((VLOOKUP(B80,INSCRITOS!A:H,8,0)),"")</f>
        <v>Clube Vela de Tavira</v>
      </c>
      <c r="H80" s="59">
        <v>4.5128472222222223E-2</v>
      </c>
    </row>
    <row r="81" spans="1:12" x14ac:dyDescent="0.25">
      <c r="A81" s="55">
        <v>75</v>
      </c>
      <c r="B81" s="9">
        <v>5145</v>
      </c>
      <c r="C81" s="55">
        <f>IFERROR((VLOOKUP(B81,INSCRITOS!A:B,2,0)),"")</f>
        <v>105235</v>
      </c>
      <c r="D81" s="38" t="str">
        <f>IFERROR((VLOOKUP(B81,INSCRITOS!A:C,3,0)),"")</f>
        <v>VET 2</v>
      </c>
      <c r="E81" s="56" t="str">
        <f>IFERROR((VLOOKUP(B81,INSCRITOS!A:D,4,0)),"")</f>
        <v>Joaquim Lopes</v>
      </c>
      <c r="F81" s="55" t="str">
        <f>IFERROR((VLOOKUP(B81,INSCRITOS!A:F,6,0)),"")</f>
        <v>M</v>
      </c>
      <c r="G81" s="56" t="str">
        <f>IFERROR((VLOOKUP(B81,INSCRITOS!A:H,8,0)),"")</f>
        <v>ATLETIS - CLUBE DE ATLETISMO DE TUNES</v>
      </c>
      <c r="H81" s="59">
        <v>4.521412037037037E-2</v>
      </c>
    </row>
    <row r="82" spans="1:12" x14ac:dyDescent="0.25">
      <c r="A82" s="55">
        <v>76</v>
      </c>
      <c r="B82" s="55">
        <v>4087</v>
      </c>
      <c r="C82" s="55">
        <f>IFERROR((VLOOKUP(B82,INSCRITOS!A:B,2,0)),"")</f>
        <v>102230</v>
      </c>
      <c r="D82" s="38" t="str">
        <f>IFERROR((VLOOKUP(B82,INSCRITOS!A:C,3,0)),"")</f>
        <v>VET 5</v>
      </c>
      <c r="E82" s="56" t="str">
        <f>IFERROR((VLOOKUP(B82,INSCRITOS!A:D,4,0)),"")</f>
        <v>João Gonçalves</v>
      </c>
      <c r="F82" s="55" t="str">
        <f>IFERROR((VLOOKUP(B82,INSCRITOS!A:F,6,0)),"")</f>
        <v>M</v>
      </c>
      <c r="G82" s="56" t="str">
        <f>IFERROR((VLOOKUP(B82,INSCRITOS!A:H,8,0)),"")</f>
        <v>Clube Vela de Tavira</v>
      </c>
      <c r="H82" s="59">
        <v>4.6495370370370374E-2</v>
      </c>
    </row>
    <row r="83" spans="1:12" x14ac:dyDescent="0.25">
      <c r="A83" s="55">
        <v>77</v>
      </c>
      <c r="B83" s="55">
        <v>5110</v>
      </c>
      <c r="C83" s="55">
        <f>IFERROR((VLOOKUP(B83,INSCRITOS!A:B,2,0)),"")</f>
        <v>105110</v>
      </c>
      <c r="D83" s="38" t="str">
        <f>IFERROR((VLOOKUP(B83,INSCRITOS!A:C,3,0)),"")</f>
        <v>VET 5</v>
      </c>
      <c r="E83" s="56" t="str">
        <f>IFERROR((VLOOKUP(B83,INSCRITOS!A:D,4,0)),"")</f>
        <v>Carlos Henriques</v>
      </c>
      <c r="F83" s="55" t="str">
        <f>IFERROR((VLOOKUP(B83,INSCRITOS!A:F,6,0)),"")</f>
        <v>M</v>
      </c>
      <c r="G83" s="56" t="str">
        <f>IFERROR((VLOOKUP(B83,INSCRITOS!A:H,8,0)),"")</f>
        <v>Associação BTT Baixo Guadiana</v>
      </c>
      <c r="H83" s="59">
        <v>4.654282407407407E-2</v>
      </c>
    </row>
    <row r="84" spans="1:12" x14ac:dyDescent="0.25">
      <c r="A84" s="55">
        <v>78</v>
      </c>
      <c r="B84" s="55">
        <v>3278</v>
      </c>
      <c r="C84" s="55">
        <f>IFERROR((VLOOKUP(B84,INSCRITOS!A:B,2,0)),"")</f>
        <v>105051</v>
      </c>
      <c r="D84" s="38" t="str">
        <f>IFERROR((VLOOKUP(B84,INSCRITOS!A:C,3,0)),"")</f>
        <v>SEN</v>
      </c>
      <c r="E84" s="56" t="str">
        <f>IFERROR((VLOOKUP(B84,INSCRITOS!A:D,4,0)),"")</f>
        <v>Leandro Fonseca</v>
      </c>
      <c r="F84" s="55" t="str">
        <f>IFERROR((VLOOKUP(B84,INSCRITOS!A:F,6,0)),"")</f>
        <v>M</v>
      </c>
      <c r="G84" s="56" t="str">
        <f>IFERROR((VLOOKUP(B84,INSCRITOS!A:H,8,0)),"")</f>
        <v>Centro Ciclismo de Portimão</v>
      </c>
      <c r="H84" s="59">
        <v>4.6871527777777776E-2</v>
      </c>
    </row>
    <row r="85" spans="1:12" x14ac:dyDescent="0.25">
      <c r="A85" s="55">
        <v>79</v>
      </c>
      <c r="B85" s="55">
        <v>4900</v>
      </c>
      <c r="C85" s="55">
        <f>IFERROR((VLOOKUP(B85,INSCRITOS!A:B,2,0)),"")</f>
        <v>103456</v>
      </c>
      <c r="D85" s="38" t="str">
        <f>IFERROR((VLOOKUP(B85,INSCRITOS!A:C,3,0)),"")</f>
        <v>VET 1</v>
      </c>
      <c r="E85" s="56" t="str">
        <f>IFERROR((VLOOKUP(B85,INSCRITOS!A:D,4,0)),"")</f>
        <v>Luís Eusébio Pereira Rocha</v>
      </c>
      <c r="F85" s="55" t="str">
        <f>IFERROR((VLOOKUP(B85,INSCRITOS!A:F,6,0)),"")</f>
        <v>M</v>
      </c>
      <c r="G85" s="56" t="str">
        <f>IFERROR((VLOOKUP(B85,INSCRITOS!A:H,8,0)),"")</f>
        <v>Leões do Sul</v>
      </c>
      <c r="H85" s="59">
        <v>4.701967592592593E-2</v>
      </c>
    </row>
    <row r="86" spans="1:12" x14ac:dyDescent="0.25">
      <c r="A86" s="55">
        <v>80</v>
      </c>
      <c r="B86" s="55">
        <v>4601</v>
      </c>
      <c r="C86" s="55">
        <f>IFERROR((VLOOKUP(B86,INSCRITOS!A:B,2,0)),"")</f>
        <v>105229</v>
      </c>
      <c r="D86" s="38" t="str">
        <f>IFERROR((VLOOKUP(B86,INSCRITOS!A:C,3,0)),"")</f>
        <v>VET 5</v>
      </c>
      <c r="E86" s="56" t="str">
        <f>IFERROR((VLOOKUP(B86,INSCRITOS!A:D,4,0)),"")</f>
        <v>José Alberto Domingos</v>
      </c>
      <c r="F86" s="55" t="str">
        <f>IFERROR((VLOOKUP(B86,INSCRITOS!A:F,6,0)),"")</f>
        <v>M</v>
      </c>
      <c r="G86" s="56" t="str">
        <f>IFERROR((VLOOKUP(B86,INSCRITOS!A:H,8,0)),"")</f>
        <v>Lusitano F.C. Frusoal</v>
      </c>
      <c r="H86" s="59">
        <v>4.8890046296296293E-2</v>
      </c>
    </row>
    <row r="87" spans="1:12" x14ac:dyDescent="0.25">
      <c r="A87" s="55">
        <v>81</v>
      </c>
      <c r="B87" s="55">
        <v>1612</v>
      </c>
      <c r="C87" s="55">
        <f>IFERROR((VLOOKUP(B87,INSCRITOS!A:B,2,0)),"")</f>
        <v>104250</v>
      </c>
      <c r="D87" s="38" t="str">
        <f>IFERROR((VLOOKUP(B87,INSCRITOS!A:C,3,0)),"")</f>
        <v>CAD</v>
      </c>
      <c r="E87" s="56" t="str">
        <f>IFERROR((VLOOKUP(B87,INSCRITOS!A:D,4,0)),"")</f>
        <v>Guilherme Camacho</v>
      </c>
      <c r="F87" s="55" t="str">
        <f>IFERROR((VLOOKUP(B87,INSCRITOS!A:F,6,0)),"")</f>
        <v>M</v>
      </c>
      <c r="G87" s="56" t="str">
        <f>IFERROR((VLOOKUP(B87,INSCRITOS!A:H,8,0)),"")</f>
        <v>Lusitano F.C. Frusoal</v>
      </c>
      <c r="H87" s="59">
        <v>5.202430555555556E-2</v>
      </c>
    </row>
    <row r="88" spans="1:12" x14ac:dyDescent="0.25">
      <c r="A88" s="55">
        <v>82</v>
      </c>
      <c r="B88" s="55">
        <v>3318</v>
      </c>
      <c r="C88" s="55">
        <f>IFERROR((VLOOKUP(B88,INSCRITOS!A:B,2,0)),"")</f>
        <v>105099</v>
      </c>
      <c r="D88" s="38" t="str">
        <f>IFERROR((VLOOKUP(B88,INSCRITOS!A:C,3,0)),"")</f>
        <v>SEN</v>
      </c>
      <c r="E88" s="56" t="str">
        <f>IFERROR((VLOOKUP(B88,INSCRITOS!A:D,4,0)),"")</f>
        <v>Miguel Serra</v>
      </c>
      <c r="F88" s="55" t="str">
        <f>IFERROR((VLOOKUP(B88,INSCRITOS!A:F,6,0)),"")</f>
        <v>M</v>
      </c>
      <c r="G88" s="56" t="str">
        <f>IFERROR((VLOOKUP(B88,INSCRITOS!A:H,8,0)),"")</f>
        <v>ADEC de Tunes</v>
      </c>
      <c r="H88" s="59">
        <v>5.212962962962963E-2</v>
      </c>
    </row>
    <row r="89" spans="1:12" x14ac:dyDescent="0.25">
      <c r="A89" s="55">
        <v>83</v>
      </c>
      <c r="B89" s="55">
        <v>5109</v>
      </c>
      <c r="C89" s="55">
        <f>IFERROR((VLOOKUP(B89,INSCRITOS!A:B,2,0)),"")</f>
        <v>105098</v>
      </c>
      <c r="D89" s="38" t="str">
        <f>IFERROR((VLOOKUP(B89,INSCRITOS!A:C,3,0)),"")</f>
        <v>VET 3</v>
      </c>
      <c r="E89" s="56" t="str">
        <f>IFERROR((VLOOKUP(B89,INSCRITOS!A:D,4,0)),"")</f>
        <v>José Cereja</v>
      </c>
      <c r="F89" s="55" t="str">
        <f>IFERROR((VLOOKUP(B89,INSCRITOS!A:F,6,0)),"")</f>
        <v>M</v>
      </c>
      <c r="G89" s="56" t="str">
        <f>IFERROR((VLOOKUP(B89,INSCRITOS!A:H,8,0)),"")</f>
        <v>ADEC de Tunes</v>
      </c>
      <c r="H89" s="59">
        <v>5.9763888888888887E-2</v>
      </c>
    </row>
    <row r="90" spans="1:12" x14ac:dyDescent="0.25">
      <c r="A90" s="57"/>
      <c r="B90" s="57"/>
      <c r="C90" s="57"/>
      <c r="D90" s="44"/>
      <c r="E90" s="58"/>
      <c r="F90" s="57"/>
      <c r="G90" s="58"/>
      <c r="H90" s="84"/>
    </row>
    <row r="91" spans="1:12" x14ac:dyDescent="0.25">
      <c r="A91" s="57"/>
      <c r="B91" s="57"/>
      <c r="C91" s="57"/>
      <c r="D91" s="44"/>
      <c r="E91" s="58"/>
      <c r="F91" s="57"/>
      <c r="G91" s="58"/>
      <c r="H91" s="65"/>
    </row>
    <row r="92" spans="1:12" ht="15.75" x14ac:dyDescent="0.25">
      <c r="A92" s="87" t="s">
        <v>269</v>
      </c>
      <c r="B92" s="87"/>
      <c r="C92" s="87"/>
      <c r="D92" s="87"/>
      <c r="E92" s="87"/>
      <c r="F92" s="87"/>
      <c r="G92" s="87"/>
      <c r="H92" s="87"/>
    </row>
    <row r="93" spans="1:12" x14ac:dyDescent="0.25">
      <c r="A93" s="57"/>
      <c r="B93" s="57"/>
      <c r="C93" s="57"/>
      <c r="D93" s="44"/>
      <c r="E93" s="58"/>
      <c r="F93" s="57"/>
      <c r="G93" s="58"/>
      <c r="H93" s="65"/>
    </row>
    <row r="94" spans="1:12" ht="15.75" x14ac:dyDescent="0.25">
      <c r="A94" s="35" t="s">
        <v>255</v>
      </c>
      <c r="B94" s="35" t="s">
        <v>0</v>
      </c>
      <c r="C94" s="35" t="s">
        <v>1</v>
      </c>
      <c r="D94" s="35" t="s">
        <v>2</v>
      </c>
      <c r="E94" s="35" t="s">
        <v>3</v>
      </c>
      <c r="F94" s="35" t="s">
        <v>5</v>
      </c>
      <c r="G94" s="35" t="s">
        <v>7</v>
      </c>
      <c r="H94" s="63" t="s">
        <v>257</v>
      </c>
    </row>
    <row r="95" spans="1:12" s="54" customFormat="1" x14ac:dyDescent="0.25">
      <c r="A95" s="55">
        <v>1</v>
      </c>
      <c r="B95" s="68">
        <v>3281</v>
      </c>
      <c r="C95" s="69">
        <f>IFERROR((VLOOKUP(B95,INSCRITOS!A:B,2,0)),"")</f>
        <v>103381</v>
      </c>
      <c r="D95" s="70" t="str">
        <f>IFERROR((VLOOKUP(B95,INSCRITOS!A:C,3,0)),"")</f>
        <v>SEN</v>
      </c>
      <c r="E95" s="71" t="str">
        <f>IFERROR((VLOOKUP(B95,INSCRITOS!A:D,4,0)),"")</f>
        <v>Isabel Gonçalves</v>
      </c>
      <c r="F95" s="69" t="str">
        <f>IFERROR((VLOOKUP(B95,INSCRITOS!A:F,6,0)),"")</f>
        <v>F</v>
      </c>
      <c r="G95" s="71" t="str">
        <f>IFERROR((VLOOKUP(B95,INSCRITOS!A:H,8,0)),"")</f>
        <v>Clube Vela de Tavira</v>
      </c>
      <c r="H95" s="83">
        <v>4.0696759259259259E-2</v>
      </c>
      <c r="I95" s="82"/>
      <c r="J95" s="82"/>
      <c r="K95" s="82"/>
      <c r="L95" s="82"/>
    </row>
    <row r="96" spans="1:12" s="54" customFormat="1" x14ac:dyDescent="0.25">
      <c r="A96" s="55">
        <v>2</v>
      </c>
      <c r="B96" s="9">
        <v>3539</v>
      </c>
      <c r="C96" s="55">
        <f>IFERROR((VLOOKUP(B96,INSCRITOS!A:B,2,0)),"")</f>
        <v>104302</v>
      </c>
      <c r="D96" s="38" t="str">
        <f>IFERROR((VLOOKUP(B96,INSCRITOS!A:C,3,0)),"")</f>
        <v>SEN</v>
      </c>
      <c r="E96" s="56" t="str">
        <f>IFERROR((VLOOKUP(B96,INSCRITOS!A:D,4,0)),"")</f>
        <v>Marina Zaborskaya</v>
      </c>
      <c r="F96" s="55" t="str">
        <f>IFERROR((VLOOKUP(B96,INSCRITOS!A:F,6,0)),"")</f>
        <v>F</v>
      </c>
      <c r="G96" s="56" t="str">
        <f>IFERROR((VLOOKUP(B96,INSCRITOS!A:H,8,0)),"")</f>
        <v>Louletano DC</v>
      </c>
      <c r="H96" s="64">
        <v>4.105787037037037E-2</v>
      </c>
      <c r="I96" s="82"/>
      <c r="J96" s="82"/>
      <c r="K96" s="82"/>
      <c r="L96" s="82"/>
    </row>
    <row r="97" spans="1:12" s="54" customFormat="1" x14ac:dyDescent="0.25">
      <c r="A97" s="55">
        <v>3</v>
      </c>
      <c r="B97" s="9">
        <v>4768</v>
      </c>
      <c r="C97" s="55">
        <f>IFERROR((VLOOKUP(B97,INSCRITOS!A:B,2,0)),"")</f>
        <v>104434</v>
      </c>
      <c r="D97" s="38" t="str">
        <f>IFERROR((VLOOKUP(B97,INSCRITOS!A:C,3,0)),"")</f>
        <v>VET 1</v>
      </c>
      <c r="E97" s="56" t="str">
        <f>IFERROR((VLOOKUP(B97,INSCRITOS!A:D,4,0)),"")</f>
        <v>Dina Santos</v>
      </c>
      <c r="F97" s="55" t="str">
        <f>IFERROR((VLOOKUP(B97,INSCRITOS!A:F,6,0)),"")</f>
        <v>F</v>
      </c>
      <c r="G97" s="56" t="str">
        <f>IFERROR((VLOOKUP(B97,INSCRITOS!A:H,8,0)),"")</f>
        <v>Futebol Clube de Ferreiras</v>
      </c>
      <c r="H97" s="64">
        <v>4.1415509259259263E-2</v>
      </c>
      <c r="I97" s="82"/>
      <c r="J97" s="82"/>
      <c r="K97" s="82"/>
      <c r="L97" s="82"/>
    </row>
    <row r="98" spans="1:12" s="54" customFormat="1" x14ac:dyDescent="0.25">
      <c r="A98" s="55">
        <v>4</v>
      </c>
      <c r="B98" s="68">
        <v>1613</v>
      </c>
      <c r="C98" s="69">
        <f>IFERROR((VLOOKUP(B98,INSCRITOS!A:B,2,0)),"")</f>
        <v>104347</v>
      </c>
      <c r="D98" s="70" t="str">
        <f>IFERROR((VLOOKUP(B98,INSCRITOS!A:C,3,0)),"")</f>
        <v>CAD</v>
      </c>
      <c r="E98" s="71" t="str">
        <f>IFERROR((VLOOKUP(B98,INSCRITOS!A:D,4,0)),"")</f>
        <v>Maria Sofia Romão</v>
      </c>
      <c r="F98" s="69" t="str">
        <f>IFERROR((VLOOKUP(B98,INSCRITOS!A:F,6,0)),"")</f>
        <v>F</v>
      </c>
      <c r="G98" s="71" t="str">
        <f>IFERROR((VLOOKUP(B98,INSCRITOS!A:H,8,0)),"")</f>
        <v>Lusitano F.C. Frusoal</v>
      </c>
      <c r="H98" s="81">
        <v>4.396180555555556E-2</v>
      </c>
      <c r="I98" s="82"/>
      <c r="J98" s="82"/>
      <c r="K98" s="82"/>
      <c r="L98" s="82"/>
    </row>
    <row r="99" spans="1:12" s="54" customFormat="1" x14ac:dyDescent="0.25">
      <c r="A99" s="55">
        <v>5</v>
      </c>
      <c r="B99" s="9">
        <v>4932</v>
      </c>
      <c r="C99" s="55">
        <f>IFERROR((VLOOKUP(B99,INSCRITOS!A:B,2,0)),"")</f>
        <v>103516</v>
      </c>
      <c r="D99" s="38" t="str">
        <f>IFERROR((VLOOKUP(B99,INSCRITOS!A:C,3,0)),"")</f>
        <v>VET 1</v>
      </c>
      <c r="E99" s="56" t="str">
        <f>IFERROR((VLOOKUP(B99,INSCRITOS!A:D,4,0)),"")</f>
        <v>Vanda Oliveira Munhoz</v>
      </c>
      <c r="F99" s="55" t="str">
        <f>IFERROR((VLOOKUP(B99,INSCRITOS!A:F,6,0)),"")</f>
        <v>F</v>
      </c>
      <c r="G99" s="56" t="str">
        <f>IFERROR((VLOOKUP(B99,INSCRITOS!A:H,8,0)),"")</f>
        <v>Lusitano F.C. Frusoal</v>
      </c>
      <c r="H99" s="59">
        <v>4.420370370370371E-2</v>
      </c>
      <c r="I99" s="82"/>
      <c r="J99" s="82"/>
      <c r="K99" s="82"/>
      <c r="L99" s="82"/>
    </row>
    <row r="100" spans="1:12" s="54" customFormat="1" x14ac:dyDescent="0.25">
      <c r="A100" s="55">
        <v>6</v>
      </c>
      <c r="B100" s="9">
        <v>3091</v>
      </c>
      <c r="C100" s="55">
        <f>IFERROR((VLOOKUP(B100,INSCRITOS!A:B,2,0)),"")</f>
        <v>100420</v>
      </c>
      <c r="D100" s="38" t="str">
        <f>IFERROR((VLOOKUP(B100,INSCRITOS!A:C,3,0)),"")</f>
        <v>SEN</v>
      </c>
      <c r="E100" s="56" t="str">
        <f>IFERROR((VLOOKUP(B100,INSCRITOS!A:D,4,0)),"")</f>
        <v>Cristina Pereira</v>
      </c>
      <c r="F100" s="55" t="str">
        <f>IFERROR((VLOOKUP(B100,INSCRITOS!A:F,6,0)),"")</f>
        <v>F</v>
      </c>
      <c r="G100" s="56" t="str">
        <f>IFERROR((VLOOKUP(B100,INSCRITOS!A:H,8,0)),"")</f>
        <v>Portinado</v>
      </c>
      <c r="H100" s="59">
        <v>4.4209490740740737E-2</v>
      </c>
    </row>
    <row r="101" spans="1:12" s="54" customFormat="1" x14ac:dyDescent="0.25">
      <c r="A101" s="55">
        <v>7</v>
      </c>
      <c r="B101" s="9">
        <v>3664</v>
      </c>
      <c r="C101" s="55">
        <f>IFERROR((VLOOKUP(B101,INSCRITOS!A:B,2,0)),"")</f>
        <v>102452</v>
      </c>
      <c r="D101" s="38" t="str">
        <f>IFERROR((VLOOKUP(B101,INSCRITOS!A:C,3,0)),"")</f>
        <v>SEN</v>
      </c>
      <c r="E101" s="56" t="str">
        <f>IFERROR((VLOOKUP(B101,INSCRITOS!A:D,4,0)),"")</f>
        <v>Joana Hipólito</v>
      </c>
      <c r="F101" s="55" t="str">
        <f>IFERROR((VLOOKUP(B101,INSCRITOS!A:F,6,0)),"")</f>
        <v>F</v>
      </c>
      <c r="G101" s="56" t="str">
        <f>IFERROR((VLOOKUP(B101,INSCRITOS!A:H,8,0)),"")</f>
        <v>Clube Vela de Tavira</v>
      </c>
      <c r="H101" s="59">
        <v>4.4322916666666663E-2</v>
      </c>
    </row>
    <row r="102" spans="1:12" s="54" customFormat="1" x14ac:dyDescent="0.25">
      <c r="A102" s="55">
        <v>8</v>
      </c>
      <c r="B102" s="9">
        <v>4595</v>
      </c>
      <c r="C102" s="55">
        <f>IFERROR((VLOOKUP(B102,INSCRITOS!A:B,2,0)),"")</f>
        <v>104292</v>
      </c>
      <c r="D102" s="38" t="str">
        <f>IFERROR((VLOOKUP(B102,INSCRITOS!A:C,3,0)),"")</f>
        <v>VET 3</v>
      </c>
      <c r="E102" s="56" t="str">
        <f>IFERROR((VLOOKUP(B102,INSCRITOS!A:D,4,0)),"")</f>
        <v>Gail King</v>
      </c>
      <c r="F102" s="55" t="str">
        <f>IFERROR((VLOOKUP(B102,INSCRITOS!A:F,6,0)),"")</f>
        <v>F</v>
      </c>
      <c r="G102" s="56" t="str">
        <f>IFERROR((VLOOKUP(B102,INSCRITOS!A:H,8,0)),"")</f>
        <v>CCD Intermarché de Lagos</v>
      </c>
      <c r="H102" s="59">
        <v>4.4634259259259262E-2</v>
      </c>
    </row>
    <row r="103" spans="1:12" s="54" customFormat="1" x14ac:dyDescent="0.25">
      <c r="A103" s="55">
        <v>9</v>
      </c>
      <c r="B103" s="9">
        <v>3287</v>
      </c>
      <c r="C103" s="55">
        <f>IFERROR((VLOOKUP(B103,INSCRITOS!A:B,2,0)),"")</f>
        <v>103531</v>
      </c>
      <c r="D103" s="38" t="str">
        <f>IFERROR((VLOOKUP(B103,INSCRITOS!A:C,3,0)),"")</f>
        <v>SEN</v>
      </c>
      <c r="E103" s="56" t="str">
        <f>IFERROR((VLOOKUP(B103,INSCRITOS!A:D,4,0)),"")</f>
        <v>Sara Sá</v>
      </c>
      <c r="F103" s="55" t="str">
        <f>IFERROR((VLOOKUP(B103,INSCRITOS!A:F,6,0)),"")</f>
        <v>F</v>
      </c>
      <c r="G103" s="56" t="str">
        <f>IFERROR((VLOOKUP(B103,INSCRITOS!A:H,8,0)),"")</f>
        <v>Louletano DC</v>
      </c>
      <c r="H103" s="59">
        <v>4.4663194444444443E-2</v>
      </c>
    </row>
    <row r="104" spans="1:12" s="54" customFormat="1" x14ac:dyDescent="0.25">
      <c r="A104" s="55">
        <v>10</v>
      </c>
      <c r="B104" s="9">
        <v>3638</v>
      </c>
      <c r="C104" s="55">
        <f>IFERROR((VLOOKUP(B104,INSCRITOS!A:B,2,0)),"")</f>
        <v>103777</v>
      </c>
      <c r="D104" s="38" t="str">
        <f>IFERROR((VLOOKUP(B104,INSCRITOS!A:C,3,0)),"")</f>
        <v>SEN</v>
      </c>
      <c r="E104" s="56" t="str">
        <f>IFERROR((VLOOKUP(B104,INSCRITOS!A:D,4,0)),"")</f>
        <v>Cinara Martins</v>
      </c>
      <c r="F104" s="55" t="str">
        <f>IFERROR((VLOOKUP(B104,INSCRITOS!A:F,6,0)),"")</f>
        <v>F</v>
      </c>
      <c r="G104" s="56" t="str">
        <f>IFERROR((VLOOKUP(B104,INSCRITOS!A:H,8,0)),"")</f>
        <v>Portinado</v>
      </c>
      <c r="H104" s="59">
        <v>4.4694444444444446E-2</v>
      </c>
    </row>
    <row r="105" spans="1:12" s="54" customFormat="1" x14ac:dyDescent="0.25">
      <c r="A105" s="55">
        <v>11</v>
      </c>
      <c r="B105" s="9">
        <v>3468</v>
      </c>
      <c r="C105" s="55">
        <f>IFERROR((VLOOKUP(B105,INSCRITOS!A:B,2,0)),"")</f>
        <v>103045</v>
      </c>
      <c r="D105" s="38" t="str">
        <f>IFERROR((VLOOKUP(B105,INSCRITOS!A:C,3,0)),"")</f>
        <v>SEN</v>
      </c>
      <c r="E105" s="56" t="str">
        <f>IFERROR((VLOOKUP(B105,INSCRITOS!A:D,4,0)),"")</f>
        <v>Colette Kent</v>
      </c>
      <c r="F105" s="55" t="str">
        <f>IFERROR((VLOOKUP(B105,INSCRITOS!A:F,6,0)),"")</f>
        <v>F</v>
      </c>
      <c r="G105" s="56" t="str">
        <f>IFERROR((VLOOKUP(B105,INSCRITOS!A:H,8,0)),"")</f>
        <v>CCD Intermarché de Lagos</v>
      </c>
      <c r="H105" s="59">
        <v>4.4795138888888891E-2</v>
      </c>
    </row>
    <row r="106" spans="1:12" s="54" customFormat="1" x14ac:dyDescent="0.25">
      <c r="A106" s="55">
        <v>12</v>
      </c>
      <c r="B106" s="9">
        <v>3179</v>
      </c>
      <c r="C106" s="55">
        <f>IFERROR((VLOOKUP(B106,INSCRITOS!A:B,2,0)),"")</f>
        <v>102129</v>
      </c>
      <c r="D106" s="38" t="str">
        <f>IFERROR((VLOOKUP(B106,INSCRITOS!A:C,3,0)),"")</f>
        <v>SEN</v>
      </c>
      <c r="E106" s="56" t="str">
        <f>IFERROR((VLOOKUP(B106,INSCRITOS!A:D,4,0)),"")</f>
        <v>Mariana Cabrita</v>
      </c>
      <c r="F106" s="55" t="str">
        <f>IFERROR((VLOOKUP(B106,INSCRITOS!A:F,6,0)),"")</f>
        <v>F</v>
      </c>
      <c r="G106" s="56" t="str">
        <f>IFERROR((VLOOKUP(B106,INSCRITOS!A:H,8,0)),"")</f>
        <v>ADEC de Tunes</v>
      </c>
      <c r="H106" s="59">
        <v>4.4884259259259263E-2</v>
      </c>
    </row>
    <row r="107" spans="1:12" s="54" customFormat="1" x14ac:dyDescent="0.25">
      <c r="A107" s="55">
        <v>13</v>
      </c>
      <c r="B107" s="9">
        <v>4144</v>
      </c>
      <c r="C107" s="55">
        <f>IFERROR((VLOOKUP(B107,INSCRITOS!A:B,2,0)),"")</f>
        <v>101969</v>
      </c>
      <c r="D107" s="38" t="str">
        <f>IFERROR((VLOOKUP(B107,INSCRITOS!A:C,3,0)),"")</f>
        <v>VET 1</v>
      </c>
      <c r="E107" s="56" t="str">
        <f>IFERROR((VLOOKUP(B107,INSCRITOS!A:D,4,0)),"")</f>
        <v>Ana Sanches</v>
      </c>
      <c r="F107" s="55" t="str">
        <f>IFERROR((VLOOKUP(B107,INSCRITOS!A:F,6,0)),"")</f>
        <v>F</v>
      </c>
      <c r="G107" s="56" t="str">
        <f>IFERROR((VLOOKUP(B107,INSCRITOS!A:H,8,0)),"")</f>
        <v>Futebol Clube de Ferreiras</v>
      </c>
      <c r="H107" s="59">
        <v>4.5017361111111105E-2</v>
      </c>
    </row>
    <row r="108" spans="1:12" s="54" customFormat="1" x14ac:dyDescent="0.25">
      <c r="A108" s="55">
        <v>14</v>
      </c>
      <c r="B108" s="9">
        <v>3007</v>
      </c>
      <c r="C108" s="55">
        <f>IFERROR((VLOOKUP(B108,INSCRITOS!A:B,2,0)),"")</f>
        <v>103157</v>
      </c>
      <c r="D108" s="38" t="str">
        <f>IFERROR((VLOOKUP(B108,INSCRITOS!A:C,3,0)),"")</f>
        <v>SEN</v>
      </c>
      <c r="E108" s="56" t="str">
        <f>IFERROR((VLOOKUP(B108,INSCRITOS!A:D,4,0)),"")</f>
        <v>Ana Fernandes Agueda</v>
      </c>
      <c r="F108" s="55" t="str">
        <f>IFERROR((VLOOKUP(B108,INSCRITOS!A:F,6,0)),"")</f>
        <v>F</v>
      </c>
      <c r="G108" s="56" t="str">
        <f>IFERROR((VLOOKUP(B108,INSCRITOS!A:H,8,0)),"")</f>
        <v>Lusitano F.C. Frusoal</v>
      </c>
      <c r="H108" s="59">
        <v>4.5243055555555557E-2</v>
      </c>
    </row>
    <row r="109" spans="1:12" s="54" customFormat="1" x14ac:dyDescent="0.25">
      <c r="A109" s="55">
        <v>15</v>
      </c>
      <c r="B109" s="9">
        <v>4952</v>
      </c>
      <c r="C109" s="55">
        <f>IFERROR((VLOOKUP(B109,INSCRITOS!A:B,2,0)),"")</f>
        <v>103939</v>
      </c>
      <c r="D109" s="38" t="str">
        <f>IFERROR((VLOOKUP(B109,INSCRITOS!A:C,3,0)),"")</f>
        <v>VET 2</v>
      </c>
      <c r="E109" s="56" t="str">
        <f>IFERROR((VLOOKUP(B109,INSCRITOS!A:D,4,0)),"")</f>
        <v>Natália Mendes</v>
      </c>
      <c r="F109" s="55" t="str">
        <f>IFERROR((VLOOKUP(B109,INSCRITOS!A:F,6,0)),"")</f>
        <v>F</v>
      </c>
      <c r="G109" s="56" t="str">
        <f>IFERROR((VLOOKUP(B109,INSCRITOS!A:H,8,0)),"")</f>
        <v>Bike Clube S. Brás</v>
      </c>
      <c r="H109" s="59">
        <v>4.572800925925926E-2</v>
      </c>
    </row>
    <row r="110" spans="1:12" s="54" customFormat="1" x14ac:dyDescent="0.25">
      <c r="A110" s="55">
        <v>16</v>
      </c>
      <c r="B110" s="9">
        <v>4300</v>
      </c>
      <c r="C110" s="55">
        <f>IFERROR((VLOOKUP(B110,INSCRITOS!A:B,2,0)),"")</f>
        <v>101973</v>
      </c>
      <c r="D110" s="38" t="str">
        <f>IFERROR((VLOOKUP(B110,INSCRITOS!A:C,3,0)),"")</f>
        <v>VET 2</v>
      </c>
      <c r="E110" s="56" t="str">
        <f>IFERROR((VLOOKUP(B110,INSCRITOS!A:D,4,0)),"")</f>
        <v>Emma Yates</v>
      </c>
      <c r="F110" s="55" t="str">
        <f>IFERROR((VLOOKUP(B110,INSCRITOS!A:F,6,0)),"")</f>
        <v>F</v>
      </c>
      <c r="G110" s="56" t="str">
        <f>IFERROR((VLOOKUP(B110,INSCRITOS!A:H,8,0)),"")</f>
        <v>CCD Intermarché de Lagos</v>
      </c>
      <c r="H110" s="59">
        <v>4.644907407407408E-2</v>
      </c>
    </row>
    <row r="111" spans="1:12" x14ac:dyDescent="0.25">
      <c r="A111" s="55">
        <v>17</v>
      </c>
      <c r="B111" s="69">
        <v>2063</v>
      </c>
      <c r="C111" s="69">
        <f>IFERROR((VLOOKUP(B111,INSCRITOS!A:B,2,0)),"")</f>
        <v>104251</v>
      </c>
      <c r="D111" s="70" t="str">
        <f>IFERROR((VLOOKUP(B111,INSCRITOS!A:C,3,0)),"")</f>
        <v>JUN</v>
      </c>
      <c r="E111" s="71" t="str">
        <f>IFERROR((VLOOKUP(B111,INSCRITOS!A:D,4,0)),"")</f>
        <v>Marta Ferreira dos Santos</v>
      </c>
      <c r="F111" s="69" t="str">
        <f>IFERROR((VLOOKUP(B111,INSCRITOS!A:F,6,0)),"")</f>
        <v>F</v>
      </c>
      <c r="G111" s="71" t="str">
        <f>IFERROR((VLOOKUP(B111,INSCRITOS!A:H,8,0)),"")</f>
        <v>Lusitano F.C. Frusoal</v>
      </c>
      <c r="H111" s="81">
        <v>4.8440972222222219E-2</v>
      </c>
    </row>
    <row r="112" spans="1:12" x14ac:dyDescent="0.25">
      <c r="A112" s="55">
        <v>18</v>
      </c>
      <c r="B112" s="55">
        <v>4934</v>
      </c>
      <c r="C112" s="55">
        <f>IFERROR((VLOOKUP(B112,INSCRITOS!A:B,2,0)),"")</f>
        <v>101413</v>
      </c>
      <c r="D112" s="38" t="str">
        <f>IFERROR((VLOOKUP(B112,INSCRITOS!A:C,3,0)),"")</f>
        <v>VET 1</v>
      </c>
      <c r="E112" s="56" t="str">
        <f>IFERROR((VLOOKUP(B112,INSCRITOS!A:D,4,0)),"")</f>
        <v>Lenia Gamito</v>
      </c>
      <c r="F112" s="55" t="str">
        <f>IFERROR((VLOOKUP(B112,INSCRITOS!A:F,6,0)),"")</f>
        <v>F</v>
      </c>
      <c r="G112" s="56" t="str">
        <f>IFERROR((VLOOKUP(B112,INSCRITOS!A:H,8,0)),"")</f>
        <v>Louletano DC</v>
      </c>
      <c r="H112" s="59">
        <v>4.859837962962963E-2</v>
      </c>
    </row>
    <row r="113" spans="1:8" x14ac:dyDescent="0.25">
      <c r="A113" s="55">
        <v>19</v>
      </c>
      <c r="B113" s="69">
        <v>1617</v>
      </c>
      <c r="C113" s="69">
        <f>IFERROR((VLOOKUP(B113,INSCRITOS!A:B,2,0)),"")</f>
        <v>104679</v>
      </c>
      <c r="D113" s="70" t="str">
        <f>IFERROR((VLOOKUP(B113,INSCRITOS!A:C,3,0)),"")</f>
        <v>CAD</v>
      </c>
      <c r="E113" s="71" t="str">
        <f>IFERROR((VLOOKUP(B113,INSCRITOS!A:D,4,0)),"")</f>
        <v>Clara de Carvalho Rodrigues</v>
      </c>
      <c r="F113" s="69" t="str">
        <f>IFERROR((VLOOKUP(B113,INSCRITOS!A:F,6,0)),"")</f>
        <v>F</v>
      </c>
      <c r="G113" s="71" t="str">
        <f>IFERROR((VLOOKUP(B113,INSCRITOS!A:H,8,0)),"")</f>
        <v>Lusitano F.C. Frusoal</v>
      </c>
      <c r="H113" s="81">
        <v>4.9104166666666671E-2</v>
      </c>
    </row>
    <row r="114" spans="1:8" x14ac:dyDescent="0.25">
      <c r="A114" s="55">
        <v>20</v>
      </c>
      <c r="B114" s="55">
        <v>5180</v>
      </c>
      <c r="C114" s="55">
        <f>IFERROR((VLOOKUP(B114,INSCRITOS!A:B,2,0)),"")</f>
        <v>105330</v>
      </c>
      <c r="D114" s="38" t="str">
        <f>IFERROR((VLOOKUP(B114,INSCRITOS!A:C,3,0)),"")</f>
        <v>VET 1</v>
      </c>
      <c r="E114" s="56" t="str">
        <f>IFERROR((VLOOKUP(B114,INSCRITOS!A:D,4,0)),"")</f>
        <v>Talita Soares</v>
      </c>
      <c r="F114" s="55" t="str">
        <f>IFERROR((VLOOKUP(B114,INSCRITOS!A:F,6,0)),"")</f>
        <v>F</v>
      </c>
      <c r="G114" s="56" t="str">
        <f>IFERROR((VLOOKUP(B114,INSCRITOS!A:H,8,0)),"")</f>
        <v>Futebol Clube de Ferreiras</v>
      </c>
      <c r="H114" s="59">
        <v>5.1028935185185191E-2</v>
      </c>
    </row>
    <row r="115" spans="1:8" x14ac:dyDescent="0.25">
      <c r="A115" s="55">
        <v>21</v>
      </c>
      <c r="B115" s="55">
        <v>5637</v>
      </c>
      <c r="C115" s="55">
        <f>IFERROR((VLOOKUP(B115,INSCRITOS!A:B,2,0)),"")</f>
        <v>102122</v>
      </c>
      <c r="D115" s="38" t="str">
        <f>IFERROR((VLOOKUP(B115,INSCRITOS!A:C,3,0)),"")</f>
        <v>SEN</v>
      </c>
      <c r="E115" s="56" t="str">
        <f>IFERROR((VLOOKUP(B115,INSCRITOS!A:D,4,0)),"")</f>
        <v>Ana Roque</v>
      </c>
      <c r="F115" s="55" t="str">
        <f>IFERROR((VLOOKUP(B115,INSCRITOS!A:F,6,0)),"")</f>
        <v>F</v>
      </c>
      <c r="G115" s="56" t="str">
        <f>IFERROR((VLOOKUP(B115,INSCRITOS!A:H,8,0)),"")</f>
        <v>Clube Vela de Tavira</v>
      </c>
      <c r="H115" s="59">
        <v>5.1614583333333332E-2</v>
      </c>
    </row>
    <row r="116" spans="1:8" x14ac:dyDescent="0.25">
      <c r="A116" s="55">
        <v>22</v>
      </c>
      <c r="B116" s="69">
        <v>1614</v>
      </c>
      <c r="C116" s="69">
        <f>IFERROR((VLOOKUP(B116,INSCRITOS!A:B,2,0)),"")</f>
        <v>104351</v>
      </c>
      <c r="D116" s="70" t="str">
        <f>IFERROR((VLOOKUP(B116,INSCRITOS!A:C,3,0)),"")</f>
        <v>CAD</v>
      </c>
      <c r="E116" s="71" t="str">
        <f>IFERROR((VLOOKUP(B116,INSCRITOS!A:D,4,0)),"")</f>
        <v>Angela Mendez</v>
      </c>
      <c r="F116" s="69" t="str">
        <f>IFERROR((VLOOKUP(B116,INSCRITOS!A:F,6,0)),"")</f>
        <v>F</v>
      </c>
      <c r="G116" s="71" t="str">
        <f>IFERROR((VLOOKUP(B116,INSCRITOS!A:H,8,0)),"")</f>
        <v>Lusitano F.C. Frusoal</v>
      </c>
      <c r="H116" s="81">
        <v>5.3825231481481474E-2</v>
      </c>
    </row>
    <row r="117" spans="1:8" x14ac:dyDescent="0.25">
      <c r="A117" s="55">
        <v>23</v>
      </c>
      <c r="B117" s="55">
        <v>4899</v>
      </c>
      <c r="C117" s="55">
        <f>IFERROR((VLOOKUP(B117,INSCRITOS!A:B,2,0)),"")</f>
        <v>104455</v>
      </c>
      <c r="D117" s="38" t="str">
        <f>IFERROR((VLOOKUP(B117,INSCRITOS!A:C,3,0)),"")</f>
        <v>VET 1</v>
      </c>
      <c r="E117" s="56" t="str">
        <f>IFERROR((VLOOKUP(B117,INSCRITOS!A:D,4,0)),"")</f>
        <v>Jana Advani</v>
      </c>
      <c r="F117" s="55" t="str">
        <f>IFERROR((VLOOKUP(B117,INSCRITOS!A:F,6,0)),"")</f>
        <v>F</v>
      </c>
      <c r="G117" s="56" t="str">
        <f>IFERROR((VLOOKUP(B117,INSCRITOS!A:H,8,0)),"")</f>
        <v>Portinado</v>
      </c>
      <c r="H117" s="59">
        <v>5.3918981481481477E-2</v>
      </c>
    </row>
    <row r="118" spans="1:8" x14ac:dyDescent="0.25">
      <c r="A118" s="55">
        <v>24</v>
      </c>
      <c r="B118" s="9">
        <v>4809</v>
      </c>
      <c r="C118" s="55">
        <f>IFERROR((VLOOKUP(B118,INSCRITOS!A:B,2,0)),"")</f>
        <v>103200</v>
      </c>
      <c r="D118" s="38" t="str">
        <f>IFERROR((VLOOKUP(B118,INSCRITOS!A:C,3,0)),"")</f>
        <v>VET 2</v>
      </c>
      <c r="E118" s="56" t="str">
        <f>IFERROR((VLOOKUP(B118,INSCRITOS!A:D,4,0)),"")</f>
        <v>Claudia Ferreira</v>
      </c>
      <c r="F118" s="55" t="str">
        <f>IFERROR((VLOOKUP(B118,INSCRITOS!A:F,6,0)),"")</f>
        <v>F</v>
      </c>
      <c r="G118" s="56" t="str">
        <f>IFERROR((VLOOKUP(B118,INSCRITOS!A:H,8,0)),"")</f>
        <v>Lusitano F.C. Frusoal</v>
      </c>
      <c r="H118" s="59">
        <v>5.393518518518519E-2</v>
      </c>
    </row>
    <row r="119" spans="1:8" x14ac:dyDescent="0.25">
      <c r="A119" s="55">
        <v>25</v>
      </c>
      <c r="B119" s="55">
        <v>4974</v>
      </c>
      <c r="C119" s="55">
        <f>IFERROR((VLOOKUP(B119,INSCRITOS!A:B,2,0)),"")</f>
        <v>103983</v>
      </c>
      <c r="D119" s="38" t="str">
        <f>IFERROR((VLOOKUP(B119,INSCRITOS!A:C,3,0)),"")</f>
        <v>VET 4</v>
      </c>
      <c r="E119" s="56" t="str">
        <f>IFERROR((VLOOKUP(B119,INSCRITOS!A:D,4,0)),"")</f>
        <v>Graça Corvinho</v>
      </c>
      <c r="F119" s="55" t="str">
        <f>IFERROR((VLOOKUP(B119,INSCRITOS!A:F,6,0)),"")</f>
        <v>F</v>
      </c>
      <c r="G119" s="56" t="str">
        <f>IFERROR((VLOOKUP(B119,INSCRITOS!A:H,8,0)),"")</f>
        <v>Clube Vela de Tavira</v>
      </c>
      <c r="H119" s="59">
        <v>5.4550925925925926E-2</v>
      </c>
    </row>
  </sheetData>
  <sheetProtection algorithmName="SHA-512" hashValue="tosbUldiRp3SzlKQnbbVFssLYS8Zq22ntQvYrRNiYG4QfcnwUQrAZ+o2VUUyWPmSD7Lhg5W2kt3iZXyQ4Rq11A==" saltValue="lInO2tNFcN+T35pRRNAXpQ==" spinCount="100000" sheet="1" objects="1" scenarios="1" selectLockedCells="1" selectUnlockedCells="1"/>
  <sortState ref="B95:H119">
    <sortCondition ref="H95:H119"/>
  </sortState>
  <mergeCells count="4">
    <mergeCell ref="A1:H1"/>
    <mergeCell ref="A2:G2"/>
    <mergeCell ref="A4:H4"/>
    <mergeCell ref="A92:H92"/>
  </mergeCells>
  <pageMargins left="0.70866141732283472" right="0.70866141732283472" top="0.74803149606299213" bottom="0.74803149606299213" header="0.51181102362204722" footer="0.51181102362204722"/>
  <pageSetup paperSize="9" firstPageNumber="0" orientation="landscape" r:id="rId1"/>
  <rowBreaks count="1" manualBreakCount="1">
    <brk id="91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22"/>
  <sheetViews>
    <sheetView zoomScaleNormal="100" zoomScaleSheetLayoutView="100" workbookViewId="0">
      <selection activeCell="H66" sqref="H66"/>
    </sheetView>
  </sheetViews>
  <sheetFormatPr defaultRowHeight="15" x14ac:dyDescent="0.25"/>
  <cols>
    <col min="1" max="1" width="5.28515625" style="49"/>
    <col min="2" max="2" width="9" style="49" bestFit="1" customWidth="1"/>
    <col min="3" max="3" width="7.7109375" style="49"/>
    <col min="4" max="4" width="8.140625" style="49"/>
    <col min="5" max="5" width="27.5703125" style="49" customWidth="1"/>
    <col min="6" max="6" width="8.140625" style="49"/>
    <col min="7" max="7" width="40.42578125" style="49" customWidth="1"/>
    <col min="8" max="8" width="12.28515625" style="66" customWidth="1"/>
    <col min="9" max="9" width="5" style="49" customWidth="1"/>
    <col min="10" max="1025" width="9" style="49"/>
  </cols>
  <sheetData>
    <row r="1" spans="1:8" ht="15.75" x14ac:dyDescent="0.25">
      <c r="A1" s="88" t="s">
        <v>267</v>
      </c>
      <c r="B1" s="88"/>
      <c r="C1" s="88"/>
      <c r="D1" s="88"/>
      <c r="E1" s="88"/>
      <c r="F1" s="88"/>
      <c r="G1" s="88"/>
      <c r="H1" s="88"/>
    </row>
    <row r="2" spans="1:8" ht="15.75" x14ac:dyDescent="0.25">
      <c r="A2" s="88" t="s">
        <v>253</v>
      </c>
      <c r="B2" s="88"/>
      <c r="C2" s="88"/>
      <c r="D2" s="88"/>
      <c r="E2" s="88"/>
      <c r="F2" s="88"/>
      <c r="G2" s="88"/>
      <c r="H2" s="60"/>
    </row>
    <row r="3" spans="1:8" ht="15.75" x14ac:dyDescent="0.25">
      <c r="A3" s="31"/>
      <c r="B3" s="31"/>
      <c r="C3" s="31"/>
      <c r="D3" s="31"/>
      <c r="E3" s="31"/>
      <c r="F3" s="31"/>
      <c r="G3" s="31"/>
      <c r="H3" s="61"/>
    </row>
    <row r="4" spans="1:8" ht="15.75" x14ac:dyDescent="0.25">
      <c r="A4" s="87" t="s">
        <v>268</v>
      </c>
      <c r="B4" s="87"/>
      <c r="C4" s="87"/>
      <c r="D4" s="87"/>
      <c r="E4" s="87"/>
      <c r="F4" s="87"/>
      <c r="G4" s="87"/>
      <c r="H4" s="87"/>
    </row>
    <row r="5" spans="1:8" x14ac:dyDescent="0.25">
      <c r="A5"/>
      <c r="B5"/>
      <c r="C5"/>
      <c r="D5"/>
      <c r="E5"/>
      <c r="F5"/>
      <c r="G5"/>
      <c r="H5" s="62"/>
    </row>
    <row r="6" spans="1:8" ht="15.75" x14ac:dyDescent="0.25">
      <c r="A6" s="35" t="s">
        <v>255</v>
      </c>
      <c r="B6" s="35" t="s">
        <v>256</v>
      </c>
      <c r="C6" s="35" t="s">
        <v>1</v>
      </c>
      <c r="D6" s="35" t="s">
        <v>2</v>
      </c>
      <c r="E6" s="35" t="s">
        <v>3</v>
      </c>
      <c r="F6" s="35" t="s">
        <v>5</v>
      </c>
      <c r="G6" s="35" t="s">
        <v>7</v>
      </c>
      <c r="H6" s="63" t="s">
        <v>257</v>
      </c>
    </row>
    <row r="7" spans="1:8" x14ac:dyDescent="0.25">
      <c r="A7" s="55">
        <v>1</v>
      </c>
      <c r="B7" s="9">
        <v>1610</v>
      </c>
      <c r="C7" s="55">
        <f>IFERROR((VLOOKUP(B7,INSCRITOS!A:B,2,0)),"")</f>
        <v>103782</v>
      </c>
      <c r="D7" s="38" t="str">
        <f>IFERROR((VLOOKUP(B7,INSCRITOS!A:C,3,0)),"")</f>
        <v>CAD</v>
      </c>
      <c r="E7" s="56" t="str">
        <f>IFERROR((VLOOKUP(B7,INSCRITOS!A:D,4,0)),"")</f>
        <v>João Pedro Chagas</v>
      </c>
      <c r="F7" s="55" t="str">
        <f>IFERROR((VLOOKUP(B7,INSCRITOS!A:F,6,0)),"")</f>
        <v>M</v>
      </c>
      <c r="G7" s="56" t="str">
        <f>IFERROR((VLOOKUP(B7,INSCRITOS!A:H,8,0)),"")</f>
        <v>Lusitano F.C. Frusoal</v>
      </c>
      <c r="H7" s="64">
        <v>3.491203703703704E-2</v>
      </c>
    </row>
    <row r="8" spans="1:8" x14ac:dyDescent="0.25">
      <c r="A8" s="55">
        <v>2</v>
      </c>
      <c r="B8" s="9">
        <v>1616</v>
      </c>
      <c r="C8" s="55">
        <f>IFERROR((VLOOKUP(B8,INSCRITOS!A:B,2,0)),"")</f>
        <v>104629</v>
      </c>
      <c r="D8" s="38" t="str">
        <f>IFERROR((VLOOKUP(B8,INSCRITOS!A:C,3,0)),"")</f>
        <v>CAD</v>
      </c>
      <c r="E8" s="56" t="str">
        <f>IFERROR((VLOOKUP(B8,INSCRITOS!A:D,4,0)),"")</f>
        <v>Guilherme Vairinhos</v>
      </c>
      <c r="F8" s="55" t="str">
        <f>IFERROR((VLOOKUP(B8,INSCRITOS!A:F,6,0)),"")</f>
        <v>M</v>
      </c>
      <c r="G8" s="56" t="str">
        <f>IFERROR((VLOOKUP(B8,INSCRITOS!A:H,8,0)),"")</f>
        <v>Lusitano F.C. Frusoal</v>
      </c>
      <c r="H8" s="59">
        <v>4.3800578703703706E-2</v>
      </c>
    </row>
    <row r="9" spans="1:8" x14ac:dyDescent="0.25">
      <c r="A9" s="55">
        <v>3</v>
      </c>
      <c r="B9" s="55">
        <v>1612</v>
      </c>
      <c r="C9" s="55">
        <f>IFERROR((VLOOKUP(B9,INSCRITOS!A:B,2,0)),"")</f>
        <v>104250</v>
      </c>
      <c r="D9" s="38" t="str">
        <f>IFERROR((VLOOKUP(B9,INSCRITOS!A:C,3,0)),"")</f>
        <v>CAD</v>
      </c>
      <c r="E9" s="56" t="str">
        <f>IFERROR((VLOOKUP(B9,INSCRITOS!A:D,4,0)),"")</f>
        <v>Guilherme Camacho</v>
      </c>
      <c r="F9" s="55" t="str">
        <f>IFERROR((VLOOKUP(B9,INSCRITOS!A:F,6,0)),"")</f>
        <v>M</v>
      </c>
      <c r="G9" s="56" t="str">
        <f>IFERROR((VLOOKUP(B9,INSCRITOS!A:H,8,0)),"")</f>
        <v>Lusitano F.C. Frusoal</v>
      </c>
      <c r="H9" s="59">
        <v>5.202430555555556E-2</v>
      </c>
    </row>
    <row r="10" spans="1:8" x14ac:dyDescent="0.25">
      <c r="A10" s="55">
        <v>4</v>
      </c>
      <c r="B10" s="9">
        <v>3421</v>
      </c>
      <c r="C10" s="55">
        <f>IFERROR((VLOOKUP(B10,INSCRITOS!A:B,2,0)),"")</f>
        <v>103007</v>
      </c>
      <c r="D10" s="38" t="str">
        <f>IFERROR((VLOOKUP(B10,INSCRITOS!A:C,3,0)),"")</f>
        <v>SEN</v>
      </c>
      <c r="E10" s="56" t="str">
        <f>IFERROR((VLOOKUP(B10,INSCRITOS!A:D,4,0)),"")</f>
        <v>Hugo Correia</v>
      </c>
      <c r="F10" s="55" t="str">
        <f>IFERROR((VLOOKUP(B10,INSCRITOS!A:F,6,0)),"")</f>
        <v>M</v>
      </c>
      <c r="G10" s="56" t="str">
        <f>IFERROR((VLOOKUP(B10,INSCRITOS!A:H,8,0)),"")</f>
        <v>Louletano DC</v>
      </c>
      <c r="H10" s="64">
        <v>3.4979166666666665E-2</v>
      </c>
    </row>
    <row r="11" spans="1:8" x14ac:dyDescent="0.25">
      <c r="A11" s="55">
        <v>5</v>
      </c>
      <c r="B11" s="9">
        <v>3865</v>
      </c>
      <c r="C11" s="55">
        <f>IFERROR((VLOOKUP(B11,INSCRITOS!A:B,2,0)),"")</f>
        <v>102366</v>
      </c>
      <c r="D11" s="38" t="str">
        <f>IFERROR((VLOOKUP(B11,INSCRITOS!A:C,3,0)),"")</f>
        <v>SEN</v>
      </c>
      <c r="E11" s="56" t="str">
        <f>IFERROR((VLOOKUP(B11,INSCRITOS!A:D,4,0)),"")</f>
        <v>Fábio Cunha</v>
      </c>
      <c r="F11" s="55" t="str">
        <f>IFERROR((VLOOKUP(B11,INSCRITOS!A:F,6,0)),"")</f>
        <v>M</v>
      </c>
      <c r="G11" s="56" t="str">
        <f>IFERROR((VLOOKUP(B11,INSCRITOS!A:H,8,0)),"")</f>
        <v>Clube Vela de Tavira</v>
      </c>
      <c r="H11" s="64">
        <v>3.5013888888888893E-2</v>
      </c>
    </row>
    <row r="12" spans="1:8" x14ac:dyDescent="0.25">
      <c r="A12" s="55">
        <v>6</v>
      </c>
      <c r="B12" s="9">
        <v>3115</v>
      </c>
      <c r="C12" s="55">
        <f>IFERROR((VLOOKUP(B12,INSCRITOS!A:B,2,0)),"")</f>
        <v>102718</v>
      </c>
      <c r="D12" s="38" t="str">
        <f>IFERROR((VLOOKUP(B12,INSCRITOS!A:C,3,0)),"")</f>
        <v>SEN</v>
      </c>
      <c r="E12" s="56" t="str">
        <f>IFERROR((VLOOKUP(B12,INSCRITOS!A:D,4,0)),"")</f>
        <v>Rafael Batista</v>
      </c>
      <c r="F12" s="55" t="str">
        <f>IFERROR((VLOOKUP(B12,INSCRITOS!A:F,6,0)),"")</f>
        <v>M</v>
      </c>
      <c r="G12" s="56" t="str">
        <f>IFERROR((VLOOKUP(B12,INSCRITOS!A:H,8,0)),"")</f>
        <v>Louletano DC</v>
      </c>
      <c r="H12" s="64">
        <v>3.5069560185185186E-2</v>
      </c>
    </row>
    <row r="13" spans="1:8" x14ac:dyDescent="0.25">
      <c r="A13" s="55">
        <v>7</v>
      </c>
      <c r="B13" s="9">
        <v>3332</v>
      </c>
      <c r="C13" s="55">
        <f>IFERROR((VLOOKUP(B13,INSCRITOS!A:B,2,0)),"")</f>
        <v>101979</v>
      </c>
      <c r="D13" s="38" t="str">
        <f>IFERROR((VLOOKUP(B13,INSCRITOS!A:C,3,0)),"")</f>
        <v>SEN</v>
      </c>
      <c r="E13" s="56" t="str">
        <f>IFERROR((VLOOKUP(B13,INSCRITOS!A:D,4,0)),"")</f>
        <v>Tomás Metcalfe</v>
      </c>
      <c r="F13" s="55" t="str">
        <f>IFERROR((VLOOKUP(B13,INSCRITOS!A:F,6,0)),"")</f>
        <v>M</v>
      </c>
      <c r="G13" s="56" t="str">
        <f>IFERROR((VLOOKUP(B13,INSCRITOS!A:H,8,0)),"")</f>
        <v>O2 Triatlo-S'Look</v>
      </c>
      <c r="H13" s="64">
        <v>3.5109953703703699E-2</v>
      </c>
    </row>
    <row r="14" spans="1:8" x14ac:dyDescent="0.25">
      <c r="A14" s="55">
        <v>8</v>
      </c>
      <c r="B14" s="9">
        <v>5650</v>
      </c>
      <c r="C14" s="55">
        <f>IFERROR((VLOOKUP(B14,INSCRITOS!A:B,2,0)),"")</f>
        <v>102231</v>
      </c>
      <c r="D14" s="38" t="str">
        <f>IFERROR((VLOOKUP(B14,INSCRITOS!A:C,3,0)),"")</f>
        <v>SEN</v>
      </c>
      <c r="E14" s="56" t="str">
        <f>IFERROR((VLOOKUP(B14,INSCRITOS!A:D,4,0)),"")</f>
        <v>João Correia</v>
      </c>
      <c r="F14" s="55" t="str">
        <f>IFERROR((VLOOKUP(B14,INSCRITOS!A:F,6,0)),"")</f>
        <v>M</v>
      </c>
      <c r="G14" s="56" t="str">
        <f>IFERROR((VLOOKUP(B14,INSCRITOS!A:H,8,0)),"")</f>
        <v>Associação BTT Baixo Guadiana</v>
      </c>
      <c r="H14" s="64">
        <v>3.5483796296296298E-2</v>
      </c>
    </row>
    <row r="15" spans="1:8" x14ac:dyDescent="0.25">
      <c r="A15" s="55">
        <v>9</v>
      </c>
      <c r="B15" s="9">
        <v>3894</v>
      </c>
      <c r="C15" s="55">
        <f>IFERROR((VLOOKUP(B15,INSCRITOS!A:B,2,0)),"")</f>
        <v>104041</v>
      </c>
      <c r="D15" s="38" t="str">
        <f>IFERROR((VLOOKUP(B15,INSCRITOS!A:C,3,0)),"")</f>
        <v>SEN</v>
      </c>
      <c r="E15" s="56" t="str">
        <f>IFERROR((VLOOKUP(B15,INSCRITOS!A:D,4,0)),"")</f>
        <v>Paulo Ajuda</v>
      </c>
      <c r="F15" s="55" t="str">
        <f>IFERROR((VLOOKUP(B15,INSCRITOS!A:F,6,0)),"")</f>
        <v>M</v>
      </c>
      <c r="G15" s="56" t="str">
        <f>IFERROR((VLOOKUP(B15,INSCRITOS!A:H,8,0)),"")</f>
        <v>Clube Vela de Tavira</v>
      </c>
      <c r="H15" s="64">
        <v>3.5505787037037037E-2</v>
      </c>
    </row>
    <row r="16" spans="1:8" x14ac:dyDescent="0.25">
      <c r="A16" s="55">
        <v>10</v>
      </c>
      <c r="B16" s="9">
        <v>3067</v>
      </c>
      <c r="C16" s="55">
        <f>IFERROR((VLOOKUP(B16,INSCRITOS!A:B,2,0)),"")</f>
        <v>102653</v>
      </c>
      <c r="D16" s="38" t="str">
        <f>IFERROR((VLOOKUP(B16,INSCRITOS!A:C,3,0)),"")</f>
        <v>SEN</v>
      </c>
      <c r="E16" s="56" t="str">
        <f>IFERROR((VLOOKUP(B16,INSCRITOS!A:D,4,0)),"")</f>
        <v>Nuno Neves</v>
      </c>
      <c r="F16" s="55" t="str">
        <f>IFERROR((VLOOKUP(B16,INSCRITOS!A:F,6,0)),"")</f>
        <v>M</v>
      </c>
      <c r="G16" s="56" t="str">
        <f>IFERROR((VLOOKUP(B16,INSCRITOS!A:H,8,0)),"")</f>
        <v>Louletano DC</v>
      </c>
      <c r="H16" s="64">
        <v>3.5538194444444442E-2</v>
      </c>
    </row>
    <row r="17" spans="1:8" x14ac:dyDescent="0.25">
      <c r="A17" s="55">
        <v>11</v>
      </c>
      <c r="B17" s="9">
        <v>3837</v>
      </c>
      <c r="C17" s="55">
        <f>IFERROR((VLOOKUP(B17,INSCRITOS!A:B,2,0)),"")</f>
        <v>101964</v>
      </c>
      <c r="D17" s="38" t="str">
        <f>IFERROR((VLOOKUP(B17,INSCRITOS!A:C,3,0)),"")</f>
        <v>SEN</v>
      </c>
      <c r="E17" s="56" t="str">
        <f>IFERROR((VLOOKUP(B17,INSCRITOS!A:D,4,0)),"")</f>
        <v>Nelson Palma Mestre</v>
      </c>
      <c r="F17" s="55" t="str">
        <f>IFERROR((VLOOKUP(B17,INSCRITOS!A:F,6,0)),"")</f>
        <v>M</v>
      </c>
      <c r="G17" s="56" t="str">
        <f>IFERROR((VLOOKUP(B17,INSCRITOS!A:H,8,0)),"")</f>
        <v>Lusitano F.C. Frusoal</v>
      </c>
      <c r="H17" s="64">
        <v>3.5645833333333328E-2</v>
      </c>
    </row>
    <row r="18" spans="1:8" x14ac:dyDescent="0.25">
      <c r="A18" s="55">
        <v>12</v>
      </c>
      <c r="B18" s="9">
        <v>5674</v>
      </c>
      <c r="C18" s="55">
        <f>IFERROR((VLOOKUP(B18,INSCRITOS!A:B,2,0)),"")</f>
        <v>102453</v>
      </c>
      <c r="D18" s="38" t="str">
        <f>IFERROR((VLOOKUP(B18,INSCRITOS!A:C,3,0)),"")</f>
        <v>SEN</v>
      </c>
      <c r="E18" s="56" t="str">
        <f>IFERROR((VLOOKUP(B18,INSCRITOS!A:D,4,0)),"")</f>
        <v>Rui Miguel da Cruz Rosa</v>
      </c>
      <c r="F18" s="55" t="str">
        <f>IFERROR((VLOOKUP(B18,INSCRITOS!A:F,6,0)),"")</f>
        <v>M</v>
      </c>
      <c r="G18" s="56" t="str">
        <f>IFERROR((VLOOKUP(B18,INSCRITOS!A:H,8,0)),"")</f>
        <v>Associação BTT Baixo Guadiana</v>
      </c>
      <c r="H18" s="64">
        <v>3.5863425925925924E-2</v>
      </c>
    </row>
    <row r="19" spans="1:8" x14ac:dyDescent="0.25">
      <c r="A19" s="55">
        <v>13</v>
      </c>
      <c r="B19" s="9">
        <v>3125</v>
      </c>
      <c r="C19" s="55">
        <f>IFERROR((VLOOKUP(B19,INSCRITOS!A:B,2,0)),"")</f>
        <v>104552</v>
      </c>
      <c r="D19" s="38" t="str">
        <f>IFERROR((VLOOKUP(B19,INSCRITOS!A:C,3,0)),"")</f>
        <v>SEN</v>
      </c>
      <c r="E19" s="56" t="str">
        <f>IFERROR((VLOOKUP(B19,INSCRITOS!A:D,4,0)),"")</f>
        <v>Marco Canelas</v>
      </c>
      <c r="F19" s="55" t="str">
        <f>IFERROR((VLOOKUP(B19,INSCRITOS!A:F,6,0)),"")</f>
        <v>M</v>
      </c>
      <c r="G19" s="56" t="str">
        <f>IFERROR((VLOOKUP(B19,INSCRITOS!A:H,8,0)),"")</f>
        <v>Lusitano F.C. Frusoal</v>
      </c>
      <c r="H19" s="64">
        <v>3.5927083333333332E-2</v>
      </c>
    </row>
    <row r="20" spans="1:8" x14ac:dyDescent="0.25">
      <c r="A20" s="55">
        <v>14</v>
      </c>
      <c r="B20" s="9">
        <v>3565</v>
      </c>
      <c r="C20" s="55">
        <f>IFERROR((VLOOKUP(B20,INSCRITOS!A:B,2,0)),"")</f>
        <v>103563</v>
      </c>
      <c r="D20" s="38" t="str">
        <f>IFERROR((VLOOKUP(B20,INSCRITOS!A:C,3,0)),"")</f>
        <v>SEN</v>
      </c>
      <c r="E20" s="56" t="str">
        <f>IFERROR((VLOOKUP(B20,INSCRITOS!A:D,4,0)),"")</f>
        <v>João Bacalhau</v>
      </c>
      <c r="F20" s="55" t="str">
        <f>IFERROR((VLOOKUP(B20,INSCRITOS!A:F,6,0)),"")</f>
        <v>M</v>
      </c>
      <c r="G20" s="56" t="str">
        <f>IFERROR((VLOOKUP(B20,INSCRITOS!A:H,8,0)),"")</f>
        <v>Futebol Clube de Ferreiras</v>
      </c>
      <c r="H20" s="64">
        <v>3.720601851851852E-2</v>
      </c>
    </row>
    <row r="21" spans="1:8" x14ac:dyDescent="0.25">
      <c r="A21" s="55">
        <v>15</v>
      </c>
      <c r="B21" s="9">
        <v>3336</v>
      </c>
      <c r="C21" s="55">
        <f>IFERROR((VLOOKUP(B21,INSCRITOS!A:B,2,0)),"")</f>
        <v>105102</v>
      </c>
      <c r="D21" s="38" t="str">
        <f>IFERROR((VLOOKUP(B21,INSCRITOS!A:C,3,0)),"")</f>
        <v>SEN</v>
      </c>
      <c r="E21" s="56" t="str">
        <f>IFERROR((VLOOKUP(B21,INSCRITOS!A:D,4,0)),"")</f>
        <v>Ivo Gonçalves</v>
      </c>
      <c r="F21" s="55" t="str">
        <f>IFERROR((VLOOKUP(B21,INSCRITOS!A:F,6,0)),"")</f>
        <v>M</v>
      </c>
      <c r="G21" s="56" t="str">
        <f>IFERROR((VLOOKUP(B21,INSCRITOS!A:H,8,0)),"")</f>
        <v>Associação BTT Baixo Guadiana</v>
      </c>
      <c r="H21" s="64">
        <v>3.7224537037037035E-2</v>
      </c>
    </row>
    <row r="22" spans="1:8" x14ac:dyDescent="0.25">
      <c r="A22" s="55">
        <v>16</v>
      </c>
      <c r="B22" s="9">
        <v>3621</v>
      </c>
      <c r="C22" s="55">
        <f>IFERROR((VLOOKUP(B22,INSCRITOS!A:B,2,0)),"")</f>
        <v>101967</v>
      </c>
      <c r="D22" s="38" t="str">
        <f>IFERROR((VLOOKUP(B22,INSCRITOS!A:C,3,0)),"")</f>
        <v>SEN</v>
      </c>
      <c r="E22" s="56" t="str">
        <f>IFERROR((VLOOKUP(B22,INSCRITOS!A:D,4,0)),"")</f>
        <v>Tiago Cristo Vicente</v>
      </c>
      <c r="F22" s="55" t="str">
        <f>IFERROR((VLOOKUP(B22,INSCRITOS!A:F,6,0)),"")</f>
        <v>M</v>
      </c>
      <c r="G22" s="56" t="str">
        <f>IFERROR((VLOOKUP(B22,INSCRITOS!A:H,8,0)),"")</f>
        <v>Lusitano F.C. Frusoal</v>
      </c>
      <c r="H22" s="64">
        <v>3.7280439814814818E-2</v>
      </c>
    </row>
    <row r="23" spans="1:8" x14ac:dyDescent="0.25">
      <c r="A23" s="55">
        <v>17</v>
      </c>
      <c r="B23" s="9">
        <v>3556</v>
      </c>
      <c r="C23" s="55">
        <f>IFERROR((VLOOKUP(B23,INSCRITOS!A:B,2,0)),"")</f>
        <v>103561</v>
      </c>
      <c r="D23" s="38" t="str">
        <f>IFERROR((VLOOKUP(B23,INSCRITOS!A:C,3,0)),"")</f>
        <v>SEN</v>
      </c>
      <c r="E23" s="56" t="str">
        <f>IFERROR((VLOOKUP(B23,INSCRITOS!A:D,4,0)),"")</f>
        <v>André Arvela</v>
      </c>
      <c r="F23" s="55" t="str">
        <f>IFERROR((VLOOKUP(B23,INSCRITOS!A:F,6,0)),"")</f>
        <v>M</v>
      </c>
      <c r="G23" s="56" t="str">
        <f>IFERROR((VLOOKUP(B23,INSCRITOS!A:H,8,0)),"")</f>
        <v>Futebol Clube de Ferreiras</v>
      </c>
      <c r="H23" s="64">
        <v>3.7385416666666664E-2</v>
      </c>
    </row>
    <row r="24" spans="1:8" x14ac:dyDescent="0.25">
      <c r="A24" s="55">
        <v>18</v>
      </c>
      <c r="B24" s="9">
        <v>3557</v>
      </c>
      <c r="C24" s="55">
        <f>IFERROR((VLOOKUP(B24,INSCRITOS!A:B,2,0)),"")</f>
        <v>101959</v>
      </c>
      <c r="D24" s="38" t="str">
        <f>IFERROR((VLOOKUP(B24,INSCRITOS!A:C,3,0)),"")</f>
        <v>SEN</v>
      </c>
      <c r="E24" s="56" t="str">
        <f>IFERROR((VLOOKUP(B24,INSCRITOS!A:D,4,0)),"")</f>
        <v>David Gomes Costa</v>
      </c>
      <c r="F24" s="55" t="str">
        <f>IFERROR((VLOOKUP(B24,INSCRITOS!A:F,6,0)),"")</f>
        <v>M</v>
      </c>
      <c r="G24" s="56" t="str">
        <f>IFERROR((VLOOKUP(B24,INSCRITOS!A:H,8,0)),"")</f>
        <v>Lusitano F.C. Frusoal</v>
      </c>
      <c r="H24" s="64">
        <v>3.7945601851851855E-2</v>
      </c>
    </row>
    <row r="25" spans="1:8" x14ac:dyDescent="0.25">
      <c r="A25" s="55">
        <v>19</v>
      </c>
      <c r="B25" s="9">
        <v>3062</v>
      </c>
      <c r="C25" s="55">
        <f>IFERROR((VLOOKUP(B25,INSCRITOS!A:B,2,0)),"")</f>
        <v>102646</v>
      </c>
      <c r="D25" s="38" t="str">
        <f>IFERROR((VLOOKUP(B25,INSCRITOS!A:C,3,0)),"")</f>
        <v>SEN</v>
      </c>
      <c r="E25" s="56" t="str">
        <f>IFERROR((VLOOKUP(B25,INSCRITOS!A:D,4,0)),"")</f>
        <v>João Inocentes</v>
      </c>
      <c r="F25" s="55" t="str">
        <f>IFERROR((VLOOKUP(B25,INSCRITOS!A:F,6,0)),"")</f>
        <v>M</v>
      </c>
      <c r="G25" s="56" t="str">
        <f>IFERROR((VLOOKUP(B25,INSCRITOS!A:H,8,0)),"")</f>
        <v>Louletano DC</v>
      </c>
      <c r="H25" s="64">
        <v>3.8023148148148146E-2</v>
      </c>
    </row>
    <row r="26" spans="1:8" x14ac:dyDescent="0.25">
      <c r="A26" s="55">
        <v>20</v>
      </c>
      <c r="B26" s="9">
        <v>3194</v>
      </c>
      <c r="C26" s="55">
        <f>IFERROR((VLOOKUP(B26,INSCRITOS!A:B,2,0)),"")</f>
        <v>103294</v>
      </c>
      <c r="D26" s="38" t="str">
        <f>IFERROR((VLOOKUP(B26,INSCRITOS!A:C,3,0)),"")</f>
        <v>SEN</v>
      </c>
      <c r="E26" s="56" t="str">
        <f>IFERROR((VLOOKUP(B26,INSCRITOS!A:D,4,0)),"")</f>
        <v>Rui Jesus</v>
      </c>
      <c r="F26" s="55" t="str">
        <f>IFERROR((VLOOKUP(B26,INSCRITOS!A:F,6,0)),"")</f>
        <v>M</v>
      </c>
      <c r="G26" s="56" t="str">
        <f>IFERROR((VLOOKUP(B26,INSCRITOS!A:H,8,0)),"")</f>
        <v>Clube Vela de Tavira</v>
      </c>
      <c r="H26" s="64">
        <v>3.8753472222222224E-2</v>
      </c>
    </row>
    <row r="27" spans="1:8" x14ac:dyDescent="0.25">
      <c r="A27" s="55">
        <v>21</v>
      </c>
      <c r="B27" s="9">
        <v>3248</v>
      </c>
      <c r="C27" s="55">
        <f>IFERROR((VLOOKUP(B27,INSCRITOS!A:B,2,0)),"")</f>
        <v>102904</v>
      </c>
      <c r="D27" s="38" t="str">
        <f>IFERROR((VLOOKUP(B27,INSCRITOS!A:C,3,0)),"")</f>
        <v>SEN</v>
      </c>
      <c r="E27" s="56" t="str">
        <f>IFERROR((VLOOKUP(B27,INSCRITOS!A:D,4,0)),"")</f>
        <v>David Alfeirão</v>
      </c>
      <c r="F27" s="55" t="str">
        <f>IFERROR((VLOOKUP(B27,INSCRITOS!A:F,6,0)),"")</f>
        <v>M</v>
      </c>
      <c r="G27" s="56" t="str">
        <f>IFERROR((VLOOKUP(B27,INSCRITOS!A:H,8,0)),"")</f>
        <v>Louletano DC</v>
      </c>
      <c r="H27" s="64">
        <v>3.8817129629629632E-2</v>
      </c>
    </row>
    <row r="28" spans="1:8" x14ac:dyDescent="0.25">
      <c r="A28" s="55">
        <v>22</v>
      </c>
      <c r="B28" s="9">
        <v>3192</v>
      </c>
      <c r="C28" s="55">
        <f>IFERROR((VLOOKUP(B28,INSCRITOS!A:B,2,0)),"")</f>
        <v>103292</v>
      </c>
      <c r="D28" s="38" t="str">
        <f>IFERROR((VLOOKUP(B28,INSCRITOS!A:C,3,0)),"")</f>
        <v>SEN</v>
      </c>
      <c r="E28" s="56" t="str">
        <f>IFERROR((VLOOKUP(B28,INSCRITOS!A:D,4,0)),"")</f>
        <v>João Coelho</v>
      </c>
      <c r="F28" s="55" t="str">
        <f>IFERROR((VLOOKUP(B28,INSCRITOS!A:F,6,0)),"")</f>
        <v>M</v>
      </c>
      <c r="G28" s="56" t="str">
        <f>IFERROR((VLOOKUP(B28,INSCRITOS!A:H,8,0)),"")</f>
        <v>ADEC de Tunes</v>
      </c>
      <c r="H28" s="64">
        <v>3.9091435185185187E-2</v>
      </c>
    </row>
    <row r="29" spans="1:8" x14ac:dyDescent="0.25">
      <c r="A29" s="55">
        <v>23</v>
      </c>
      <c r="B29" s="9">
        <v>3163</v>
      </c>
      <c r="C29" s="55">
        <f>IFERROR((VLOOKUP(B29,INSCRITOS!A:B,2,0)),"")</f>
        <v>101406</v>
      </c>
      <c r="D29" s="38" t="str">
        <f>IFERROR((VLOOKUP(B29,INSCRITOS!A:C,3,0)),"")</f>
        <v>SEN</v>
      </c>
      <c r="E29" s="56" t="str">
        <f>IFERROR((VLOOKUP(B29,INSCRITOS!A:D,4,0)),"")</f>
        <v>Gabriel Ruivo</v>
      </c>
      <c r="F29" s="55" t="str">
        <f>IFERROR((VLOOKUP(B29,INSCRITOS!A:F,6,0)),"")</f>
        <v>M</v>
      </c>
      <c r="G29" s="56" t="str">
        <f>IFERROR((VLOOKUP(B29,INSCRITOS!A:H,8,0)),"")</f>
        <v>Louletano DC</v>
      </c>
      <c r="H29" s="64">
        <v>3.9392361111111114E-2</v>
      </c>
    </row>
    <row r="30" spans="1:8" x14ac:dyDescent="0.25">
      <c r="A30" s="55">
        <v>24</v>
      </c>
      <c r="B30" s="9">
        <v>3501</v>
      </c>
      <c r="C30" s="55">
        <f>IFERROR((VLOOKUP(B30,INSCRITOS!A:B,2,0)),"")</f>
        <v>105236</v>
      </c>
      <c r="D30" s="38" t="str">
        <f>IFERROR((VLOOKUP(B30,INSCRITOS!A:C,3,0)),"")</f>
        <v>SEN</v>
      </c>
      <c r="E30" s="56" t="str">
        <f>IFERROR((VLOOKUP(B30,INSCRITOS!A:D,4,0)),"")</f>
        <v>Vitor Reis</v>
      </c>
      <c r="F30" s="55" t="str">
        <f>IFERROR((VLOOKUP(B30,INSCRITOS!A:F,6,0)),"")</f>
        <v>M</v>
      </c>
      <c r="G30" s="56" t="str">
        <f>IFERROR((VLOOKUP(B30,INSCRITOS!A:H,8,0)),"")</f>
        <v>ATLETIS - CLUBE DE ATLETISMO DE TUNES</v>
      </c>
      <c r="H30" s="64">
        <v>3.9400462962962964E-2</v>
      </c>
    </row>
    <row r="31" spans="1:8" x14ac:dyDescent="0.25">
      <c r="A31" s="55">
        <v>25</v>
      </c>
      <c r="B31" s="9">
        <v>3467</v>
      </c>
      <c r="C31" s="55">
        <f>IFERROR((VLOOKUP(B31,INSCRITOS!A:B,2,0)),"")</f>
        <v>103053</v>
      </c>
      <c r="D31" s="38" t="str">
        <f>IFERROR((VLOOKUP(B31,INSCRITOS!A:C,3,0)),"")</f>
        <v>SEN</v>
      </c>
      <c r="E31" s="56" t="str">
        <f>IFERROR((VLOOKUP(B31,INSCRITOS!A:D,4,0)),"")</f>
        <v>João Jesus</v>
      </c>
      <c r="F31" s="55" t="str">
        <f>IFERROR((VLOOKUP(B31,INSCRITOS!A:F,6,0)),"")</f>
        <v>M</v>
      </c>
      <c r="G31" s="56" t="str">
        <f>IFERROR((VLOOKUP(B31,INSCRITOS!A:H,8,0)),"")</f>
        <v>CCD Intermarché de Lagos</v>
      </c>
      <c r="H31" s="64">
        <v>3.9620370370370368E-2</v>
      </c>
    </row>
    <row r="32" spans="1:8" x14ac:dyDescent="0.25">
      <c r="A32" s="55">
        <v>26</v>
      </c>
      <c r="B32" s="9">
        <v>3864</v>
      </c>
      <c r="C32" s="55">
        <f>IFERROR((VLOOKUP(B32,INSCRITOS!A:B,2,0)),"")</f>
        <v>103984</v>
      </c>
      <c r="D32" s="37" t="str">
        <f>IFERROR((VLOOKUP(B32,INSCRITOS!A:C,3,0)),"")</f>
        <v>SEN</v>
      </c>
      <c r="E32" s="56" t="str">
        <f>IFERROR((VLOOKUP(B32,INSCRITOS!A:D,4,0)),"")</f>
        <v>Duarte Viegas</v>
      </c>
      <c r="F32" s="55" t="str">
        <f>IFERROR((VLOOKUP(B32,INSCRITOS!A:F,6,0)),"")</f>
        <v>M</v>
      </c>
      <c r="G32" s="56" t="str">
        <f>IFERROR((VLOOKUP(B32,INSCRITOS!A:H,8,0)),"")</f>
        <v>Clube Vela de Tavira</v>
      </c>
      <c r="H32" s="64">
        <v>4.0010416666666666E-2</v>
      </c>
    </row>
    <row r="33" spans="1:8" x14ac:dyDescent="0.25">
      <c r="A33" s="55">
        <v>27</v>
      </c>
      <c r="B33" s="9">
        <v>3143</v>
      </c>
      <c r="C33" s="55">
        <f>IFERROR((VLOOKUP(B33,INSCRITOS!A:B,2,0)),"")</f>
        <v>103242</v>
      </c>
      <c r="D33" s="37" t="str">
        <f>IFERROR((VLOOKUP(B33,INSCRITOS!A:C,3,0)),"")</f>
        <v>SEN</v>
      </c>
      <c r="E33" s="56" t="str">
        <f>IFERROR((VLOOKUP(B33,INSCRITOS!A:D,4,0)),"")</f>
        <v>Henrique Encarnação</v>
      </c>
      <c r="F33" s="55" t="str">
        <f>IFERROR((VLOOKUP(B33,INSCRITOS!A:F,6,0)),"")</f>
        <v>M</v>
      </c>
      <c r="G33" s="56" t="str">
        <f>IFERROR((VLOOKUP(B33,INSCRITOS!A:H,8,0)),"")</f>
        <v>Portinado</v>
      </c>
      <c r="H33" s="64">
        <v>4.0289699074074072E-2</v>
      </c>
    </row>
    <row r="34" spans="1:8" x14ac:dyDescent="0.25">
      <c r="A34" s="55">
        <v>28</v>
      </c>
      <c r="B34" s="9">
        <v>3731</v>
      </c>
      <c r="C34" s="55">
        <f>IFERROR((VLOOKUP(B34,INSCRITOS!A:B,2,0)),"")</f>
        <v>103824</v>
      </c>
      <c r="D34" s="37" t="str">
        <f>IFERROR((VLOOKUP(B34,INSCRITOS!A:C,3,0)),"")</f>
        <v>SEN</v>
      </c>
      <c r="E34" s="56" t="str">
        <f>IFERROR((VLOOKUP(B34,INSCRITOS!A:D,4,0)),"")</f>
        <v>Marto Coelho</v>
      </c>
      <c r="F34" s="55" t="str">
        <f>IFERROR((VLOOKUP(B34,INSCRITOS!A:F,6,0)),"")</f>
        <v>M</v>
      </c>
      <c r="G34" s="56" t="str">
        <f>IFERROR((VLOOKUP(B34,INSCRITOS!A:H,8,0)),"")</f>
        <v>ATLETIS - CLUBE DE ATLETISMO DE TUNES</v>
      </c>
      <c r="H34" s="64">
        <v>4.1083333333333333E-2</v>
      </c>
    </row>
    <row r="35" spans="1:8" x14ac:dyDescent="0.25">
      <c r="A35" s="55">
        <v>29</v>
      </c>
      <c r="B35" s="9">
        <v>3273</v>
      </c>
      <c r="C35" s="55">
        <f>IFERROR((VLOOKUP(B35,INSCRITOS!A:B,2,0)),"")</f>
        <v>105050</v>
      </c>
      <c r="D35" s="37" t="str">
        <f>IFERROR((VLOOKUP(B35,INSCRITOS!A:C,3,0)),"")</f>
        <v>SEN</v>
      </c>
      <c r="E35" s="56" t="str">
        <f>IFERROR((VLOOKUP(B35,INSCRITOS!A:D,4,0)),"")</f>
        <v>Fábio Torrado</v>
      </c>
      <c r="F35" s="55" t="str">
        <f>IFERROR((VLOOKUP(B35,INSCRITOS!A:F,6,0)),"")</f>
        <v>M</v>
      </c>
      <c r="G35" s="56" t="str">
        <f>IFERROR((VLOOKUP(B35,INSCRITOS!A:H,8,0)),"")</f>
        <v>Centro Ciclismo de Portimão</v>
      </c>
      <c r="H35" s="59">
        <v>4.1899305555555551E-2</v>
      </c>
    </row>
    <row r="36" spans="1:8" x14ac:dyDescent="0.25">
      <c r="A36" s="55">
        <v>30</v>
      </c>
      <c r="B36" s="9">
        <v>3147</v>
      </c>
      <c r="C36" s="55">
        <f>IFERROR((VLOOKUP(B36,INSCRITOS!A:B,2,0)),"")</f>
        <v>102726</v>
      </c>
      <c r="D36" s="37" t="str">
        <f>IFERROR((VLOOKUP(B36,INSCRITOS!A:C,3,0)),"")</f>
        <v>SEN</v>
      </c>
      <c r="E36" s="56" t="str">
        <f>IFERROR((VLOOKUP(B36,INSCRITOS!A:D,4,0)),"")</f>
        <v>Paulo Luz</v>
      </c>
      <c r="F36" s="55" t="str">
        <f>IFERROR((VLOOKUP(B36,INSCRITOS!A:F,6,0)),"")</f>
        <v>M</v>
      </c>
      <c r="G36" s="56" t="str">
        <f>IFERROR((VLOOKUP(B36,INSCRITOS!A:H,8,0)),"")</f>
        <v>Futebol Clube de Ferreiras</v>
      </c>
      <c r="H36" s="59">
        <v>4.1954861111111109E-2</v>
      </c>
    </row>
    <row r="37" spans="1:8" x14ac:dyDescent="0.25">
      <c r="A37" s="55">
        <v>31</v>
      </c>
      <c r="B37" s="9">
        <v>3064</v>
      </c>
      <c r="C37" s="55">
        <f>IFERROR((VLOOKUP(B37,INSCRITOS!A:B,2,0)),"")</f>
        <v>103195</v>
      </c>
      <c r="D37" s="37" t="str">
        <f>IFERROR((VLOOKUP(B37,INSCRITOS!A:C,3,0)),"")</f>
        <v>SEN</v>
      </c>
      <c r="E37" s="56" t="str">
        <f>IFERROR((VLOOKUP(B37,INSCRITOS!A:D,4,0)),"")</f>
        <v>Fabio Martins Munhoz</v>
      </c>
      <c r="F37" s="55" t="str">
        <f>IFERROR((VLOOKUP(B37,INSCRITOS!A:F,6,0)),"")</f>
        <v>M</v>
      </c>
      <c r="G37" s="56" t="str">
        <f>IFERROR((VLOOKUP(B37,INSCRITOS!A:H,8,0)),"")</f>
        <v>Lusitano F.C. Frusoal</v>
      </c>
      <c r="H37" s="59">
        <v>4.4858796296296299E-2</v>
      </c>
    </row>
    <row r="38" spans="1:8" x14ac:dyDescent="0.25">
      <c r="A38" s="55">
        <v>32</v>
      </c>
      <c r="B38" s="55">
        <v>3278</v>
      </c>
      <c r="C38" s="55">
        <f>IFERROR((VLOOKUP(B38,INSCRITOS!A:B,2,0)),"")</f>
        <v>105051</v>
      </c>
      <c r="D38" s="37" t="str">
        <f>IFERROR((VLOOKUP(B38,INSCRITOS!A:C,3,0)),"")</f>
        <v>SEN</v>
      </c>
      <c r="E38" s="56" t="str">
        <f>IFERROR((VLOOKUP(B38,INSCRITOS!A:D,4,0)),"")</f>
        <v>Leandro Fonseca</v>
      </c>
      <c r="F38" s="55" t="str">
        <f>IFERROR((VLOOKUP(B38,INSCRITOS!A:F,6,0)),"")</f>
        <v>M</v>
      </c>
      <c r="G38" s="56" t="str">
        <f>IFERROR((VLOOKUP(B38,INSCRITOS!A:H,8,0)),"")</f>
        <v>Centro Ciclismo de Portimão</v>
      </c>
      <c r="H38" s="59">
        <v>4.6871527777777776E-2</v>
      </c>
    </row>
    <row r="39" spans="1:8" x14ac:dyDescent="0.25">
      <c r="A39" s="55">
        <v>33</v>
      </c>
      <c r="B39" s="55">
        <v>3318</v>
      </c>
      <c r="C39" s="55">
        <f>IFERROR((VLOOKUP(B39,INSCRITOS!A:B,2,0)),"")</f>
        <v>105099</v>
      </c>
      <c r="D39" s="37" t="str">
        <f>IFERROR((VLOOKUP(B39,INSCRITOS!A:C,3,0)),"")</f>
        <v>SEN</v>
      </c>
      <c r="E39" s="56" t="str">
        <f>IFERROR((VLOOKUP(B39,INSCRITOS!A:D,4,0)),"")</f>
        <v>Miguel Serra</v>
      </c>
      <c r="F39" s="55" t="str">
        <f>IFERROR((VLOOKUP(B39,INSCRITOS!A:F,6,0)),"")</f>
        <v>M</v>
      </c>
      <c r="G39" s="56" t="str">
        <f>IFERROR((VLOOKUP(B39,INSCRITOS!A:H,8,0)),"")</f>
        <v>ADEC de Tunes</v>
      </c>
      <c r="H39" s="59">
        <v>5.212962962962963E-2</v>
      </c>
    </row>
    <row r="40" spans="1:8" x14ac:dyDescent="0.25">
      <c r="A40" s="55">
        <v>34</v>
      </c>
      <c r="B40" s="9">
        <v>4931</v>
      </c>
      <c r="C40" s="55">
        <f>IFERROR((VLOOKUP(B40,INSCRITOS!A:B,2,0)),"")</f>
        <v>101960</v>
      </c>
      <c r="D40" s="37" t="str">
        <f>IFERROR((VLOOKUP(B40,INSCRITOS!A:C,3,0)),"")</f>
        <v>VET 1</v>
      </c>
      <c r="E40" s="56" t="str">
        <f>IFERROR((VLOOKUP(B40,INSCRITOS!A:D,4,0)),"")</f>
        <v>João Palma Mestre</v>
      </c>
      <c r="F40" s="55" t="str">
        <f>IFERROR((VLOOKUP(B40,INSCRITOS!A:F,6,0)),"")</f>
        <v>M</v>
      </c>
      <c r="G40" s="56" t="str">
        <f>IFERROR((VLOOKUP(B40,INSCRITOS!A:H,8,0)),"")</f>
        <v>Lusitano F.C. Frusoal</v>
      </c>
      <c r="H40" s="64">
        <v>3.520486111111111E-2</v>
      </c>
    </row>
    <row r="41" spans="1:8" x14ac:dyDescent="0.25">
      <c r="A41" s="55">
        <v>35</v>
      </c>
      <c r="B41" s="9">
        <v>5627</v>
      </c>
      <c r="C41" s="55">
        <f>IFERROR((VLOOKUP(B41,INSCRITOS!A:B,2,0)),"")</f>
        <v>103344</v>
      </c>
      <c r="D41" s="37" t="str">
        <f>IFERROR((VLOOKUP(B41,INSCRITOS!A:C,3,0)),"")</f>
        <v>VET 1</v>
      </c>
      <c r="E41" s="56" t="str">
        <f>IFERROR((VLOOKUP(B41,INSCRITOS!A:D,4,0)),"")</f>
        <v>Nuno Rocha</v>
      </c>
      <c r="F41" s="55" t="str">
        <f>IFERROR((VLOOKUP(B41,INSCRITOS!A:F,6,0)),"")</f>
        <v>M</v>
      </c>
      <c r="G41" s="56" t="str">
        <f>IFERROR((VLOOKUP(B41,INSCRITOS!A:H,8,0)),"")</f>
        <v>Centro Ciclismo de Portimão</v>
      </c>
      <c r="H41" s="64">
        <v>3.5788194444444442E-2</v>
      </c>
    </row>
    <row r="42" spans="1:8" x14ac:dyDescent="0.25">
      <c r="A42" s="55">
        <v>36</v>
      </c>
      <c r="B42" s="9">
        <v>4839</v>
      </c>
      <c r="C42" s="55">
        <f>IFERROR((VLOOKUP(B42,INSCRITOS!A:B,2,0)),"")</f>
        <v>102737</v>
      </c>
      <c r="D42" s="37" t="str">
        <f>IFERROR((VLOOKUP(B42,INSCRITOS!A:C,3,0)),"")</f>
        <v>VET 1</v>
      </c>
      <c r="E42" s="56" t="str">
        <f>IFERROR((VLOOKUP(B42,INSCRITOS!A:D,4,0)),"")</f>
        <v>Paulo Piteira</v>
      </c>
      <c r="F42" s="55" t="str">
        <f>IFERROR((VLOOKUP(B42,INSCRITOS!A:F,6,0)),"")</f>
        <v>M</v>
      </c>
      <c r="G42" s="56" t="str">
        <f>IFERROR((VLOOKUP(B42,INSCRITOS!A:H,8,0)),"")</f>
        <v>Louletano DC</v>
      </c>
      <c r="H42" s="64">
        <v>3.5892361111111111E-2</v>
      </c>
    </row>
    <row r="43" spans="1:8" x14ac:dyDescent="0.25">
      <c r="A43" s="55">
        <v>37</v>
      </c>
      <c r="B43" s="9">
        <v>4954</v>
      </c>
      <c r="C43" s="55">
        <f>IFERROR((VLOOKUP(B43,INSCRITOS!A:B,2,0)),"")</f>
        <v>103051</v>
      </c>
      <c r="D43" s="37" t="str">
        <f>IFERROR((VLOOKUP(B43,INSCRITOS!A:C,3,0)),"")</f>
        <v>VET 1</v>
      </c>
      <c r="E43" s="56" t="str">
        <f>IFERROR((VLOOKUP(B43,INSCRITOS!A:D,4,0)),"")</f>
        <v>Rui Silva</v>
      </c>
      <c r="F43" s="55" t="str">
        <f>IFERROR((VLOOKUP(B43,INSCRITOS!A:F,6,0)),"")</f>
        <v>M</v>
      </c>
      <c r="G43" s="56" t="str">
        <f>IFERROR((VLOOKUP(B43,INSCRITOS!A:H,8,0)),"")</f>
        <v>CCD Intermarché de Lagos</v>
      </c>
      <c r="H43" s="64">
        <v>3.6376157407407413E-2</v>
      </c>
    </row>
    <row r="44" spans="1:8" x14ac:dyDescent="0.25">
      <c r="A44" s="55">
        <v>38</v>
      </c>
      <c r="B44" s="9">
        <v>4822</v>
      </c>
      <c r="C44" s="55">
        <f>IFERROR((VLOOKUP(B44,INSCRITOS!A:B,2,0)),"")</f>
        <v>103233</v>
      </c>
      <c r="D44" s="37" t="str">
        <f>IFERROR((VLOOKUP(B44,INSCRITOS!A:C,3,0)),"")</f>
        <v>VET 1</v>
      </c>
      <c r="E44" s="56" t="str">
        <f>IFERROR((VLOOKUP(B44,INSCRITOS!A:D,4,0)),"")</f>
        <v>César Vaz Rodrigues</v>
      </c>
      <c r="F44" s="55" t="str">
        <f>IFERROR((VLOOKUP(B44,INSCRITOS!A:F,6,0)),"")</f>
        <v>M</v>
      </c>
      <c r="G44" s="56" t="str">
        <f>IFERROR((VLOOKUP(B44,INSCRITOS!A:H,8,0)),"")</f>
        <v>Lusitano F.C. Frusoal</v>
      </c>
      <c r="H44" s="64">
        <v>3.7277777777777778E-2</v>
      </c>
    </row>
    <row r="45" spans="1:8" x14ac:dyDescent="0.25">
      <c r="A45" s="55">
        <v>39</v>
      </c>
      <c r="B45" s="9">
        <v>4690</v>
      </c>
      <c r="C45" s="55">
        <f>IFERROR((VLOOKUP(B45,INSCRITOS!A:B,2,0)),"")</f>
        <v>101408</v>
      </c>
      <c r="D45" s="37" t="str">
        <f>IFERROR((VLOOKUP(B45,INSCRITOS!A:C,3,0)),"")</f>
        <v>VET 1</v>
      </c>
      <c r="E45" s="56" t="str">
        <f>IFERROR((VLOOKUP(B45,INSCRITOS!A:D,4,0)),"")</f>
        <v>João Valente</v>
      </c>
      <c r="F45" s="55" t="str">
        <f>IFERROR((VLOOKUP(B45,INSCRITOS!A:F,6,0)),"")</f>
        <v>M</v>
      </c>
      <c r="G45" s="56" t="str">
        <f>IFERROR((VLOOKUP(B45,INSCRITOS!A:H,8,0)),"")</f>
        <v>Louletano DC</v>
      </c>
      <c r="H45" s="64">
        <v>3.7797453703703708E-2</v>
      </c>
    </row>
    <row r="46" spans="1:8" x14ac:dyDescent="0.25">
      <c r="A46" s="55">
        <v>40</v>
      </c>
      <c r="B46" s="9">
        <v>4141</v>
      </c>
      <c r="C46" s="55">
        <f>IFERROR((VLOOKUP(B46,INSCRITOS!A:B,2,0)),"")</f>
        <v>103562</v>
      </c>
      <c r="D46" s="37" t="str">
        <f>IFERROR((VLOOKUP(B46,INSCRITOS!A:C,3,0)),"")</f>
        <v>VET 1</v>
      </c>
      <c r="E46" s="56" t="str">
        <f>IFERROR((VLOOKUP(B46,INSCRITOS!A:D,4,0)),"")</f>
        <v>Helder Quintinho</v>
      </c>
      <c r="F46" s="55" t="str">
        <f>IFERROR((VLOOKUP(B46,INSCRITOS!A:F,6,0)),"")</f>
        <v>M</v>
      </c>
      <c r="G46" s="56" t="str">
        <f>IFERROR((VLOOKUP(B46,INSCRITOS!A:H,8,0)),"")</f>
        <v>Futebol Clube de Ferreiras</v>
      </c>
      <c r="H46" s="64">
        <v>3.8391203703703698E-2</v>
      </c>
    </row>
    <row r="47" spans="1:8" x14ac:dyDescent="0.25">
      <c r="A47" s="55">
        <v>41</v>
      </c>
      <c r="B47" s="9">
        <v>4875</v>
      </c>
      <c r="C47" s="55">
        <f>IFERROR((VLOOKUP(B47,INSCRITOS!A:B,2,0)),"")</f>
        <v>102416</v>
      </c>
      <c r="D47" s="37" t="str">
        <f>IFERROR((VLOOKUP(B47,INSCRITOS!A:C,3,0)),"")</f>
        <v>VET 1</v>
      </c>
      <c r="E47" s="56" t="str">
        <f>IFERROR((VLOOKUP(B47,INSCRITOS!A:D,4,0)),"")</f>
        <v>Ricardo Magalhães </v>
      </c>
      <c r="F47" s="55" t="str">
        <f>IFERROR((VLOOKUP(B47,INSCRITOS!A:F,6,0)),"")</f>
        <v>M</v>
      </c>
      <c r="G47" s="56" t="str">
        <f>IFERROR((VLOOKUP(B47,INSCRITOS!A:H,8,0)),"")</f>
        <v>Bike Clube S. Brás</v>
      </c>
      <c r="H47" s="64">
        <v>3.8484953703703702E-2</v>
      </c>
    </row>
    <row r="48" spans="1:8" x14ac:dyDescent="0.25">
      <c r="A48" s="55">
        <v>42</v>
      </c>
      <c r="B48" s="9">
        <v>5632</v>
      </c>
      <c r="C48" s="55">
        <f>IFERROR((VLOOKUP(B48,INSCRITOS!A:B,2,0)),"")</f>
        <v>100562</v>
      </c>
      <c r="D48" s="37" t="str">
        <f>IFERROR((VLOOKUP(B48,INSCRITOS!A:C,3,0)),"")</f>
        <v>VET 1</v>
      </c>
      <c r="E48" s="56" t="str">
        <f>IFERROR((VLOOKUP(B48,INSCRITOS!A:D,4,0)),"")</f>
        <v>Ricardo Paixão</v>
      </c>
      <c r="F48" s="55" t="str">
        <f>IFERROR((VLOOKUP(B48,INSCRITOS!A:F,6,0)),"")</f>
        <v>M</v>
      </c>
      <c r="G48" s="56" t="str">
        <f>IFERROR((VLOOKUP(B48,INSCRITOS!A:H,8,0)),"")</f>
        <v>Portinado</v>
      </c>
      <c r="H48" s="64">
        <v>3.8790509259259261E-2</v>
      </c>
    </row>
    <row r="49" spans="1:8" x14ac:dyDescent="0.25">
      <c r="A49" s="55">
        <v>43</v>
      </c>
      <c r="B49" s="9">
        <v>4174</v>
      </c>
      <c r="C49" s="55">
        <f>IFERROR((VLOOKUP(B49,INSCRITOS!A:B,2,0)),"")</f>
        <v>101415</v>
      </c>
      <c r="D49" s="37" t="str">
        <f>IFERROR((VLOOKUP(B49,INSCRITOS!A:C,3,0)),"")</f>
        <v>VET 1</v>
      </c>
      <c r="E49" s="56" t="str">
        <f>IFERROR((VLOOKUP(B49,INSCRITOS!A:D,4,0)),"")</f>
        <v>Pedro Bernardo</v>
      </c>
      <c r="F49" s="55" t="str">
        <f>IFERROR((VLOOKUP(B49,INSCRITOS!A:F,6,0)),"")</f>
        <v>M</v>
      </c>
      <c r="G49" s="56" t="str">
        <f>IFERROR((VLOOKUP(B49,INSCRITOS!A:H,8,0)),"")</f>
        <v>Louletano DC</v>
      </c>
      <c r="H49" s="64">
        <v>3.8863425925925926E-2</v>
      </c>
    </row>
    <row r="50" spans="1:8" x14ac:dyDescent="0.25">
      <c r="A50" s="55">
        <v>44</v>
      </c>
      <c r="B50" s="9">
        <v>5062</v>
      </c>
      <c r="C50" s="55">
        <f>IFERROR((VLOOKUP(B50,INSCRITOS!A:B,2,0)),"")</f>
        <v>103921</v>
      </c>
      <c r="D50" s="37" t="str">
        <f>IFERROR((VLOOKUP(B50,INSCRITOS!A:C,3,0)),"")</f>
        <v>VET 1</v>
      </c>
      <c r="E50" s="56" t="str">
        <f>IFERROR((VLOOKUP(B50,INSCRITOS!A:D,4,0)),"")</f>
        <v>Marco Cristo</v>
      </c>
      <c r="F50" s="55" t="str">
        <f>IFERROR((VLOOKUP(B50,INSCRITOS!A:F,6,0)),"")</f>
        <v>M</v>
      </c>
      <c r="G50" s="56" t="str">
        <f>IFERROR((VLOOKUP(B50,INSCRITOS!A:H,8,0)),"")</f>
        <v>Louletano DC</v>
      </c>
      <c r="H50" s="64">
        <v>3.8932870370370368E-2</v>
      </c>
    </row>
    <row r="51" spans="1:8" x14ac:dyDescent="0.25">
      <c r="A51" s="55">
        <v>45</v>
      </c>
      <c r="B51" s="9">
        <v>4924</v>
      </c>
      <c r="C51" s="55">
        <f>IFERROR((VLOOKUP(B51,INSCRITOS!A:B,2,0)),"")</f>
        <v>101965</v>
      </c>
      <c r="D51" s="37" t="str">
        <f>IFERROR((VLOOKUP(B51,INSCRITOS!A:C,3,0)),"")</f>
        <v>VET 1</v>
      </c>
      <c r="E51" s="56" t="str">
        <f>IFERROR((VLOOKUP(B51,INSCRITOS!A:D,4,0)),"")</f>
        <v>Nuno José Palma Norberto</v>
      </c>
      <c r="F51" s="55" t="str">
        <f>IFERROR((VLOOKUP(B51,INSCRITOS!A:F,6,0)),"")</f>
        <v>M</v>
      </c>
      <c r="G51" s="56" t="str">
        <f>IFERROR((VLOOKUP(B51,INSCRITOS!A:H,8,0)),"")</f>
        <v>Leões do Sul</v>
      </c>
      <c r="H51" s="64">
        <v>3.9158564814814813E-2</v>
      </c>
    </row>
    <row r="52" spans="1:8" x14ac:dyDescent="0.25">
      <c r="A52" s="55">
        <v>46</v>
      </c>
      <c r="B52" s="9">
        <v>4613</v>
      </c>
      <c r="C52" s="55">
        <f>IFERROR((VLOOKUP(B52,INSCRITOS!A:B,2,0)),"")</f>
        <v>103047</v>
      </c>
      <c r="D52" s="37" t="str">
        <f>IFERROR((VLOOKUP(B52,INSCRITOS!A:C,3,0)),"")</f>
        <v>VET 1</v>
      </c>
      <c r="E52" s="56" t="str">
        <f>IFERROR((VLOOKUP(B52,INSCRITOS!A:D,4,0)),"")</f>
        <v>Marco Carmo</v>
      </c>
      <c r="F52" s="55" t="str">
        <f>IFERROR((VLOOKUP(B52,INSCRITOS!A:F,6,0)),"")</f>
        <v>M</v>
      </c>
      <c r="G52" s="56" t="str">
        <f>IFERROR((VLOOKUP(B52,INSCRITOS!A:H,8,0)),"")</f>
        <v>CCD Intermarché de Lagos</v>
      </c>
      <c r="H52" s="64">
        <v>3.9748842592592599E-2</v>
      </c>
    </row>
    <row r="53" spans="1:8" x14ac:dyDescent="0.25">
      <c r="A53" s="55">
        <v>47</v>
      </c>
      <c r="B53" s="9">
        <v>5007</v>
      </c>
      <c r="C53" s="55">
        <f>IFERROR((VLOOKUP(B53,INSCRITOS!A:B,2,0)),"")</f>
        <v>103670</v>
      </c>
      <c r="D53" s="37" t="str">
        <f>IFERROR((VLOOKUP(B53,INSCRITOS!A:C,3,0)),"")</f>
        <v>VET 1</v>
      </c>
      <c r="E53" s="56" t="str">
        <f>IFERROR((VLOOKUP(B53,INSCRITOS!A:D,4,0)),"")</f>
        <v>João Pais</v>
      </c>
      <c r="F53" s="55" t="str">
        <f>IFERROR((VLOOKUP(B53,INSCRITOS!A:F,6,0)),"")</f>
        <v>M</v>
      </c>
      <c r="G53" s="56" t="str">
        <f>IFERROR((VLOOKUP(B53,INSCRITOS!A:H,8,0)),"")</f>
        <v>ADEC de Tunes</v>
      </c>
      <c r="H53" s="64">
        <v>4.0241898148148145E-2</v>
      </c>
    </row>
    <row r="54" spans="1:8" x14ac:dyDescent="0.25">
      <c r="A54" s="55">
        <v>48</v>
      </c>
      <c r="B54" s="9">
        <v>4688</v>
      </c>
      <c r="C54" s="55">
        <f>IFERROR((VLOOKUP(B54,INSCRITOS!A:B,2,0)),"")</f>
        <v>102940</v>
      </c>
      <c r="D54" s="37" t="str">
        <f>IFERROR((VLOOKUP(B54,INSCRITOS!A:C,3,0)),"")</f>
        <v>VET 1</v>
      </c>
      <c r="E54" s="56" t="str">
        <f>IFERROR((VLOOKUP(B54,INSCRITOS!A:D,4,0)),"")</f>
        <v>Sérgio Tiago Viegas</v>
      </c>
      <c r="F54" s="55" t="str">
        <f>IFERROR((VLOOKUP(B54,INSCRITOS!A:F,6,0)),"")</f>
        <v>M</v>
      </c>
      <c r="G54" s="56" t="str">
        <f>IFERROR((VLOOKUP(B54,INSCRITOS!A:H,8,0)),"")</f>
        <v>Bike Clube S. Brás</v>
      </c>
      <c r="H54" s="64">
        <v>4.0659722222222222E-2</v>
      </c>
    </row>
    <row r="55" spans="1:8" x14ac:dyDescent="0.25">
      <c r="A55" s="55">
        <v>49</v>
      </c>
      <c r="B55" s="9">
        <v>5086</v>
      </c>
      <c r="C55" s="55">
        <f>IFERROR((VLOOKUP(B55,INSCRITOS!A:B,2,0)),"")</f>
        <v>104857</v>
      </c>
      <c r="D55" s="37" t="str">
        <f>IFERROR((VLOOKUP(B55,INSCRITOS!A:C,3,0)),"")</f>
        <v>VET 1</v>
      </c>
      <c r="E55" s="56" t="str">
        <f>IFERROR((VLOOKUP(B55,INSCRITOS!A:D,4,0)),"")</f>
        <v>Miguel Anastácio</v>
      </c>
      <c r="F55" s="55" t="str">
        <f>IFERROR((VLOOKUP(B55,INSCRITOS!A:F,6,0)),"")</f>
        <v>M</v>
      </c>
      <c r="G55" s="56" t="str">
        <f>IFERROR((VLOOKUP(B55,INSCRITOS!A:H,8,0)),"")</f>
        <v>Clube Vela de Tavira</v>
      </c>
      <c r="H55" s="64">
        <v>4.0805555555555553E-2</v>
      </c>
    </row>
    <row r="56" spans="1:8" x14ac:dyDescent="0.25">
      <c r="A56" s="55">
        <v>50</v>
      </c>
      <c r="B56" s="9">
        <v>5148</v>
      </c>
      <c r="C56" s="55">
        <f>IFERROR((VLOOKUP(B56,INSCRITOS!A:B,2,0)),"")</f>
        <v>105253</v>
      </c>
      <c r="D56" s="37" t="str">
        <f>IFERROR((VLOOKUP(B56,INSCRITOS!A:C,3,0)),"")</f>
        <v>VET 1</v>
      </c>
      <c r="E56" s="56" t="str">
        <f>IFERROR((VLOOKUP(B56,INSCRITOS!A:D,4,0)),"")</f>
        <v>Filipe Santos</v>
      </c>
      <c r="F56" s="55" t="str">
        <f>IFERROR((VLOOKUP(B56,INSCRITOS!A:F,6,0)),"")</f>
        <v>M</v>
      </c>
      <c r="G56" s="56" t="str">
        <f>IFERROR((VLOOKUP(B56,INSCRITOS!A:H,8,0)),"")</f>
        <v>ATLETIS - CLUBE DE ATLETISMO DE TUNES</v>
      </c>
      <c r="H56" s="64">
        <v>4.0863425925925928E-2</v>
      </c>
    </row>
    <row r="57" spans="1:8" x14ac:dyDescent="0.25">
      <c r="A57" s="55">
        <v>51</v>
      </c>
      <c r="B57" s="9">
        <v>4832</v>
      </c>
      <c r="C57" s="55">
        <f>IFERROR((VLOOKUP(B57,INSCRITOS!A:B,2,0)),"")</f>
        <v>102325</v>
      </c>
      <c r="D57" s="37" t="str">
        <f>IFERROR((VLOOKUP(B57,INSCRITOS!A:C,3,0)),"")</f>
        <v>VET 1</v>
      </c>
      <c r="E57" s="56" t="str">
        <f>IFERROR((VLOOKUP(B57,INSCRITOS!A:D,4,0)),"")</f>
        <v>Hugo Ferraz</v>
      </c>
      <c r="F57" s="55" t="str">
        <f>IFERROR((VLOOKUP(B57,INSCRITOS!A:F,6,0)),"")</f>
        <v>M</v>
      </c>
      <c r="G57" s="56" t="str">
        <f>IFERROR((VLOOKUP(B57,INSCRITOS!A:H,8,0)),"")</f>
        <v>Centro Ciclismo de Portimão</v>
      </c>
      <c r="H57" s="64">
        <v>4.08912037037037E-2</v>
      </c>
    </row>
    <row r="58" spans="1:8" x14ac:dyDescent="0.25">
      <c r="A58" s="55">
        <v>52</v>
      </c>
      <c r="B58" s="9">
        <v>5006</v>
      </c>
      <c r="C58" s="55">
        <f>IFERROR((VLOOKUP(B58,INSCRITOS!A:B,2,0)),"")</f>
        <v>103293</v>
      </c>
      <c r="D58" s="37" t="str">
        <f>IFERROR((VLOOKUP(B58,INSCRITOS!A:C,3,0)),"")</f>
        <v>VET 1</v>
      </c>
      <c r="E58" s="56" t="str">
        <f>IFERROR((VLOOKUP(B58,INSCRITOS!A:D,4,0)),"")</f>
        <v>Eduardo Afonso</v>
      </c>
      <c r="F58" s="55" t="str">
        <f>IFERROR((VLOOKUP(B58,INSCRITOS!A:F,6,0)),"")</f>
        <v>M</v>
      </c>
      <c r="G58" s="56" t="str">
        <f>IFERROR((VLOOKUP(B58,INSCRITOS!A:H,8,0)),"")</f>
        <v>ADEC de Tunes</v>
      </c>
      <c r="H58" s="64">
        <v>4.1112731481481486E-2</v>
      </c>
    </row>
    <row r="59" spans="1:8" x14ac:dyDescent="0.25">
      <c r="A59" s="55">
        <v>53</v>
      </c>
      <c r="B59" s="9">
        <v>5005</v>
      </c>
      <c r="C59" s="55">
        <f>IFERROR((VLOOKUP(B59,INSCRITOS!A:B,2,0)),"")</f>
        <v>103291</v>
      </c>
      <c r="D59" s="37" t="str">
        <f>IFERROR((VLOOKUP(B59,INSCRITOS!A:C,3,0)),"")</f>
        <v>VET 1</v>
      </c>
      <c r="E59" s="56" t="str">
        <f>IFERROR((VLOOKUP(B59,INSCRITOS!A:D,4,0)),"")</f>
        <v>Luis Caetano</v>
      </c>
      <c r="F59" s="55" t="str">
        <f>IFERROR((VLOOKUP(B59,INSCRITOS!A:F,6,0)),"")</f>
        <v>M</v>
      </c>
      <c r="G59" s="56" t="str">
        <f>IFERROR((VLOOKUP(B59,INSCRITOS!A:H,8,0)),"")</f>
        <v>ADEC de Tunes</v>
      </c>
      <c r="H59" s="59">
        <v>4.4137731481481479E-2</v>
      </c>
    </row>
    <row r="60" spans="1:8" x14ac:dyDescent="0.25">
      <c r="A60" s="55">
        <v>54</v>
      </c>
      <c r="B60" s="9">
        <v>4241</v>
      </c>
      <c r="C60" s="55">
        <f>IFERROR((VLOOKUP(B60,INSCRITOS!A:B,2,0)),"")</f>
        <v>104061</v>
      </c>
      <c r="D60" s="37" t="str">
        <f>IFERROR((VLOOKUP(B60,INSCRITOS!A:C,3,0)),"")</f>
        <v>VET 1</v>
      </c>
      <c r="E60" s="56" t="str">
        <f>IFERROR((VLOOKUP(B60,INSCRITOS!A:D,4,0)),"")</f>
        <v>André Cabrita</v>
      </c>
      <c r="F60" s="55" t="str">
        <f>IFERROR((VLOOKUP(B60,INSCRITOS!A:F,6,0)),"")</f>
        <v>M</v>
      </c>
      <c r="G60" s="56" t="str">
        <f>IFERROR((VLOOKUP(B60,INSCRITOS!A:H,8,0)),"")</f>
        <v>Lusitano F.C. Frusoal</v>
      </c>
      <c r="H60" s="59">
        <v>4.4761574074074079E-2</v>
      </c>
    </row>
    <row r="61" spans="1:8" x14ac:dyDescent="0.25">
      <c r="A61" s="55">
        <v>55</v>
      </c>
      <c r="B61" s="9">
        <v>5156</v>
      </c>
      <c r="C61" s="55">
        <f>IFERROR((VLOOKUP(B61,INSCRITOS!A:B,2,0)),"")</f>
        <v>105272</v>
      </c>
      <c r="D61" s="37" t="str">
        <f>IFERROR((VLOOKUP(B61,INSCRITOS!A:C,3,0)),"")</f>
        <v>VET 1</v>
      </c>
      <c r="E61" s="56" t="str">
        <f>IFERROR((VLOOKUP(B61,INSCRITOS!A:D,4,0)),"")</f>
        <v>Hugo Santos</v>
      </c>
      <c r="F61" s="55" t="str">
        <f>IFERROR((VLOOKUP(B61,INSCRITOS!A:F,6,0)),"")</f>
        <v>M</v>
      </c>
      <c r="G61" s="56" t="str">
        <f>IFERROR((VLOOKUP(B61,INSCRITOS!A:H,8,0)),"")</f>
        <v>Futebol Clube de Ferreiras</v>
      </c>
      <c r="H61" s="59">
        <v>4.4765046296296296E-2</v>
      </c>
    </row>
    <row r="62" spans="1:8" x14ac:dyDescent="0.25">
      <c r="A62" s="55">
        <v>56</v>
      </c>
      <c r="B62" s="55">
        <v>4900</v>
      </c>
      <c r="C62" s="55">
        <f>IFERROR((VLOOKUP(B62,INSCRITOS!A:B,2,0)),"")</f>
        <v>103456</v>
      </c>
      <c r="D62" s="37" t="str">
        <f>IFERROR((VLOOKUP(B62,INSCRITOS!A:C,3,0)),"")</f>
        <v>VET 1</v>
      </c>
      <c r="E62" s="56" t="str">
        <f>IFERROR((VLOOKUP(B62,INSCRITOS!A:D,4,0)),"")</f>
        <v>Luís Eusébio Pereira Rocha</v>
      </c>
      <c r="F62" s="55" t="str">
        <f>IFERROR((VLOOKUP(B62,INSCRITOS!A:F,6,0)),"")</f>
        <v>M</v>
      </c>
      <c r="G62" s="56" t="str">
        <f>IFERROR((VLOOKUP(B62,INSCRITOS!A:H,8,0)),"")</f>
        <v>Leões do Sul</v>
      </c>
      <c r="H62" s="59">
        <v>4.701967592592593E-2</v>
      </c>
    </row>
    <row r="63" spans="1:8" x14ac:dyDescent="0.25">
      <c r="A63" s="55">
        <v>57</v>
      </c>
      <c r="B63" s="9">
        <v>4001</v>
      </c>
      <c r="C63" s="55">
        <f>IFERROR((VLOOKUP(B63,INSCRITOS!A:B,2,0)),"")</f>
        <v>101071</v>
      </c>
      <c r="D63" s="37" t="str">
        <f>IFERROR((VLOOKUP(B63,INSCRITOS!A:C,3,0)),"")</f>
        <v>VET 2</v>
      </c>
      <c r="E63" s="56" t="str">
        <f>IFERROR((VLOOKUP(B63,INSCRITOS!A:D,4,0)),"")</f>
        <v>David Caldeirão</v>
      </c>
      <c r="F63" s="55" t="str">
        <f>IFERROR((VLOOKUP(B63,INSCRITOS!A:F,6,0)),"")</f>
        <v>M</v>
      </c>
      <c r="G63" s="56" t="str">
        <f>IFERROR((VLOOKUP(B63,INSCRITOS!A:H,8,0)),"")</f>
        <v>Louletano DC</v>
      </c>
      <c r="H63" s="64">
        <v>3.5754629629629629E-2</v>
      </c>
    </row>
    <row r="64" spans="1:8" x14ac:dyDescent="0.25">
      <c r="A64" s="55">
        <v>58</v>
      </c>
      <c r="B64" s="9">
        <v>4922</v>
      </c>
      <c r="C64" s="55">
        <f>IFERROR((VLOOKUP(B64,INSCRITOS!A:B,2,0)),"")</f>
        <v>103870</v>
      </c>
      <c r="D64" s="37" t="str">
        <f>IFERROR((VLOOKUP(B64,INSCRITOS!A:C,3,0)),"")</f>
        <v>VET 2</v>
      </c>
      <c r="E64" s="56" t="str">
        <f>IFERROR((VLOOKUP(B64,INSCRITOS!A:D,4,0)),"")</f>
        <v>Armando Gomes</v>
      </c>
      <c r="F64" s="55" t="str">
        <f>IFERROR((VLOOKUP(B64,INSCRITOS!A:F,6,0)),"")</f>
        <v>M</v>
      </c>
      <c r="G64" s="56" t="str">
        <f>IFERROR((VLOOKUP(B64,INSCRITOS!A:H,8,0)),"")</f>
        <v>Nucleo Sportinguista VRSA</v>
      </c>
      <c r="H64" s="64">
        <v>3.7635416666666664E-2</v>
      </c>
    </row>
    <row r="65" spans="1:8" x14ac:dyDescent="0.25">
      <c r="A65" s="55">
        <v>59</v>
      </c>
      <c r="B65" s="9">
        <v>4380</v>
      </c>
      <c r="C65" s="55">
        <f>IFERROR((VLOOKUP(B65,INSCRITOS!A:B,2,0)),"")</f>
        <v>101416</v>
      </c>
      <c r="D65" s="38" t="str">
        <f>IFERROR((VLOOKUP(B65,INSCRITOS!A:C,3,0)),"")</f>
        <v>VET 2</v>
      </c>
      <c r="E65" s="56" t="str">
        <f>IFERROR((VLOOKUP(B65,INSCRITOS!A:D,4,0)),"")</f>
        <v>Peter Chester-Browne</v>
      </c>
      <c r="F65" s="55" t="str">
        <f>IFERROR((VLOOKUP(B65,INSCRITOS!A:F,6,0)),"")</f>
        <v>M</v>
      </c>
      <c r="G65" s="56" t="str">
        <f>IFERROR((VLOOKUP(B65,INSCRITOS!A:H,8,0)),"")</f>
        <v>Bike Clube S. Brás</v>
      </c>
      <c r="H65" s="64">
        <v>3.7709490740740745E-2</v>
      </c>
    </row>
    <row r="66" spans="1:8" x14ac:dyDescent="0.25">
      <c r="A66" s="55">
        <v>60</v>
      </c>
      <c r="B66" s="9">
        <v>4026</v>
      </c>
      <c r="C66" s="55">
        <f>IFERROR((VLOOKUP(B66,INSCRITOS!A:B,2,0)),"")</f>
        <v>101103</v>
      </c>
      <c r="D66" s="38" t="str">
        <f>IFERROR((VLOOKUP(B66,INSCRITOS!A:C,3,0)),"")</f>
        <v>VET 2</v>
      </c>
      <c r="E66" s="56" t="str">
        <f>IFERROR((VLOOKUP(B66,INSCRITOS!A:D,4,0)),"")</f>
        <v>Rui Vasco Nunes Medina</v>
      </c>
      <c r="F66" s="55" t="str">
        <f>IFERROR((VLOOKUP(B66,INSCRITOS!A:F,6,0)),"")</f>
        <v>M</v>
      </c>
      <c r="G66" s="56" t="str">
        <f>IFERROR((VLOOKUP(B66,INSCRITOS!A:H,8,0)),"")</f>
        <v>Bike Clube S. Brás</v>
      </c>
      <c r="H66" s="64">
        <v>3.901157407407408E-2</v>
      </c>
    </row>
    <row r="67" spans="1:8" x14ac:dyDescent="0.25">
      <c r="A67" s="55">
        <v>61</v>
      </c>
      <c r="B67" s="9">
        <v>4725</v>
      </c>
      <c r="C67" s="55">
        <f>IFERROR((VLOOKUP(B67,INSCRITOS!A:B,2,0)),"")</f>
        <v>102326</v>
      </c>
      <c r="D67" s="38" t="str">
        <f>IFERROR((VLOOKUP(B67,INSCRITOS!A:C,3,0)),"")</f>
        <v>VET 2</v>
      </c>
      <c r="E67" s="56" t="str">
        <f>IFERROR((VLOOKUP(B67,INSCRITOS!A:D,4,0)),"")</f>
        <v>José Ricardo Pina</v>
      </c>
      <c r="F67" s="55" t="str">
        <f>IFERROR((VLOOKUP(B67,INSCRITOS!A:F,6,0)),"")</f>
        <v>M</v>
      </c>
      <c r="G67" s="56" t="str">
        <f>IFERROR((VLOOKUP(B67,INSCRITOS!A:H,8,0)),"")</f>
        <v>Portinado</v>
      </c>
      <c r="H67" s="64">
        <v>4.0074074074074074E-2</v>
      </c>
    </row>
    <row r="68" spans="1:8" x14ac:dyDescent="0.25">
      <c r="A68" s="55">
        <v>62</v>
      </c>
      <c r="B68" s="9">
        <v>5628</v>
      </c>
      <c r="C68" s="55">
        <f>IFERROR((VLOOKUP(B68,INSCRITOS!A:B,2,0)),"")</f>
        <v>102124</v>
      </c>
      <c r="D68" s="38" t="str">
        <f>IFERROR((VLOOKUP(B68,INSCRITOS!A:C,3,0)),"")</f>
        <v>VET 2</v>
      </c>
      <c r="E68" s="56" t="str">
        <f>IFERROR((VLOOKUP(B68,INSCRITOS!A:D,4,0)),"")</f>
        <v>Carlos Cardona</v>
      </c>
      <c r="F68" s="55" t="str">
        <f>IFERROR((VLOOKUP(B68,INSCRITOS!A:F,6,0)),"")</f>
        <v>M</v>
      </c>
      <c r="G68" s="56" t="str">
        <f>IFERROR((VLOOKUP(B68,INSCRITOS!A:H,8,0)),"")</f>
        <v>ATLETIS - CLUBE DE ATLETISMO DE TUNES</v>
      </c>
      <c r="H68" s="64">
        <v>4.0201388888888891E-2</v>
      </c>
    </row>
    <row r="69" spans="1:8" x14ac:dyDescent="0.25">
      <c r="A69" s="55">
        <v>63</v>
      </c>
      <c r="B69" s="9">
        <v>4725</v>
      </c>
      <c r="C69" s="55">
        <f>IFERROR((VLOOKUP(B69,INSCRITOS!A:B,2,0)),"")</f>
        <v>102326</v>
      </c>
      <c r="D69" s="38" t="str">
        <f>IFERROR((VLOOKUP(B69,INSCRITOS!A:C,3,0)),"")</f>
        <v>VET 2</v>
      </c>
      <c r="E69" s="56" t="str">
        <f>IFERROR((VLOOKUP(B69,INSCRITOS!A:D,4,0)),"")</f>
        <v>José Ricardo Pina</v>
      </c>
      <c r="F69" s="55" t="str">
        <f>IFERROR((VLOOKUP(B69,INSCRITOS!A:F,6,0)),"")</f>
        <v>M</v>
      </c>
      <c r="G69" s="56" t="str">
        <f>IFERROR((VLOOKUP(B69,INSCRITOS!A:H,8,0)),"")</f>
        <v>Portinado</v>
      </c>
      <c r="H69" s="59">
        <v>4.3429398148148148E-2</v>
      </c>
    </row>
    <row r="70" spans="1:8" x14ac:dyDescent="0.25">
      <c r="A70" s="55">
        <v>64</v>
      </c>
      <c r="B70" s="9">
        <v>4183</v>
      </c>
      <c r="C70" s="55">
        <f>IFERROR((VLOOKUP(B70,INSCRITOS!A:B,2,0)),"")</f>
        <v>103589</v>
      </c>
      <c r="D70" s="38" t="str">
        <f>IFERROR((VLOOKUP(B70,INSCRITOS!A:C,3,0)),"")</f>
        <v>VET 2</v>
      </c>
      <c r="E70" s="56" t="str">
        <f>IFERROR((VLOOKUP(B70,INSCRITOS!A:D,4,0)),"")</f>
        <v>Paulo Geadas</v>
      </c>
      <c r="F70" s="55" t="str">
        <f>IFERROR((VLOOKUP(B70,INSCRITOS!A:F,6,0)),"")</f>
        <v>M</v>
      </c>
      <c r="G70" s="56" t="str">
        <f>IFERROR((VLOOKUP(B70,INSCRITOS!A:H,8,0)),"")</f>
        <v>O2 Triatlo-S'Look</v>
      </c>
      <c r="H70" s="59">
        <v>4.4947916666666671E-2</v>
      </c>
    </row>
    <row r="71" spans="1:8" x14ac:dyDescent="0.25">
      <c r="A71" s="55">
        <v>65</v>
      </c>
      <c r="B71" s="9">
        <v>5145</v>
      </c>
      <c r="C71" s="55">
        <f>IFERROR((VLOOKUP(B71,INSCRITOS!A:B,2,0)),"")</f>
        <v>105235</v>
      </c>
      <c r="D71" s="38" t="str">
        <f>IFERROR((VLOOKUP(B71,INSCRITOS!A:C,3,0)),"")</f>
        <v>VET 2</v>
      </c>
      <c r="E71" s="56" t="str">
        <f>IFERROR((VLOOKUP(B71,INSCRITOS!A:D,4,0)),"")</f>
        <v>Joaquim Lopes</v>
      </c>
      <c r="F71" s="55" t="str">
        <f>IFERROR((VLOOKUP(B71,INSCRITOS!A:F,6,0)),"")</f>
        <v>M</v>
      </c>
      <c r="G71" s="56" t="str">
        <f>IFERROR((VLOOKUP(B71,INSCRITOS!A:H,8,0)),"")</f>
        <v>ATLETIS - CLUBE DE ATLETISMO DE TUNES</v>
      </c>
      <c r="H71" s="59">
        <v>4.521412037037037E-2</v>
      </c>
    </row>
    <row r="72" spans="1:8" x14ac:dyDescent="0.25">
      <c r="A72" s="55">
        <v>66</v>
      </c>
      <c r="B72" s="9">
        <v>4639</v>
      </c>
      <c r="C72" s="55">
        <f>IFERROR((VLOOKUP(B72,INSCRITOS!A:B,2,0)),"")</f>
        <v>102234</v>
      </c>
      <c r="D72" s="38" t="str">
        <f>IFERROR((VLOOKUP(B72,INSCRITOS!A:C,3,0)),"")</f>
        <v>VET 3</v>
      </c>
      <c r="E72" s="56" t="str">
        <f>IFERROR((VLOOKUP(B72,INSCRITOS!A:D,4,0)),"")</f>
        <v>Mário Torrinha</v>
      </c>
      <c r="F72" s="55" t="str">
        <f>IFERROR((VLOOKUP(B72,INSCRITOS!A:F,6,0)),"")</f>
        <v>M</v>
      </c>
      <c r="G72" s="56" t="str">
        <f>IFERROR((VLOOKUP(B72,INSCRITOS!A:H,8,0)),"")</f>
        <v>Clube Vela de Tavira</v>
      </c>
      <c r="H72" s="64">
        <v>3.7850694444444451E-2</v>
      </c>
    </row>
    <row r="73" spans="1:8" x14ac:dyDescent="0.25">
      <c r="A73" s="55">
        <v>67</v>
      </c>
      <c r="B73" s="9">
        <v>4500</v>
      </c>
      <c r="C73" s="55">
        <f>IFERROR((VLOOKUP(B73,INSCRITOS!A:B,2,0)),"")</f>
        <v>102035</v>
      </c>
      <c r="D73" s="38" t="str">
        <f>IFERROR((VLOOKUP(B73,INSCRITOS!A:C,3,0)),"")</f>
        <v>VET 3</v>
      </c>
      <c r="E73" s="56" t="str">
        <f>IFERROR((VLOOKUP(B73,INSCRITOS!A:D,4,0)),"")</f>
        <v>Luís Trindade</v>
      </c>
      <c r="F73" s="55" t="str">
        <f>IFERROR((VLOOKUP(B73,INSCRITOS!A:F,6,0)),"")</f>
        <v>M</v>
      </c>
      <c r="G73" s="56" t="str">
        <f>IFERROR((VLOOKUP(B73,INSCRITOS!A:H,8,0)),"")</f>
        <v>Louletano DC</v>
      </c>
      <c r="H73" s="64">
        <v>4.016666666666667E-2</v>
      </c>
    </row>
    <row r="74" spans="1:8" x14ac:dyDescent="0.25">
      <c r="A74" s="55">
        <v>68</v>
      </c>
      <c r="B74" s="9">
        <v>4089</v>
      </c>
      <c r="C74" s="55">
        <f>IFERROR((VLOOKUP(B74,INSCRITOS!A:B,2,0)),"")</f>
        <v>102232</v>
      </c>
      <c r="D74" s="38" t="str">
        <f>IFERROR((VLOOKUP(B74,INSCRITOS!A:C,3,0)),"")</f>
        <v>VET 3</v>
      </c>
      <c r="E74" s="56" t="str">
        <f>IFERROR((VLOOKUP(B74,INSCRITOS!A:D,4,0)),"")</f>
        <v>João Catarino</v>
      </c>
      <c r="F74" s="55" t="str">
        <f>IFERROR((VLOOKUP(B74,INSCRITOS!A:F,6,0)),"")</f>
        <v>M</v>
      </c>
      <c r="G74" s="56" t="str">
        <f>IFERROR((VLOOKUP(B74,INSCRITOS!A:H,8,0)),"")</f>
        <v>Clube Vela de Tavira</v>
      </c>
      <c r="H74" s="64">
        <v>4.0643287037037033E-2</v>
      </c>
    </row>
    <row r="75" spans="1:8" x14ac:dyDescent="0.25">
      <c r="A75" s="55">
        <v>69</v>
      </c>
      <c r="B75" s="9">
        <v>5676</v>
      </c>
      <c r="C75" s="55">
        <f>IFERROR((VLOOKUP(B75,INSCRITOS!A:B,2,0)),"")</f>
        <v>101414</v>
      </c>
      <c r="D75" s="38" t="str">
        <f>IFERROR((VLOOKUP(B75,INSCRITOS!A:C,3,0)),"")</f>
        <v>VET 3</v>
      </c>
      <c r="E75" s="56" t="str">
        <f>IFERROR((VLOOKUP(B75,INSCRITOS!A:D,4,0)),"")</f>
        <v>Paulo Silva</v>
      </c>
      <c r="F75" s="55" t="str">
        <f>IFERROR((VLOOKUP(B75,INSCRITOS!A:F,6,0)),"")</f>
        <v>M</v>
      </c>
      <c r="G75" s="56" t="str">
        <f>IFERROR((VLOOKUP(B75,INSCRITOS!A:H,8,0)),"")</f>
        <v>Louletano DC</v>
      </c>
      <c r="H75" s="64">
        <v>4.084837962962963E-2</v>
      </c>
    </row>
    <row r="76" spans="1:8" x14ac:dyDescent="0.25">
      <c r="A76" s="55">
        <v>70</v>
      </c>
      <c r="B76" s="9">
        <v>4805</v>
      </c>
      <c r="C76" s="55">
        <f>IFERROR((VLOOKUP(B76,INSCRITOS!A:B,2,0)),"")</f>
        <v>103194</v>
      </c>
      <c r="D76" s="38" t="str">
        <f>IFERROR((VLOOKUP(B76,INSCRITOS!A:C,3,0)),"")</f>
        <v>VET 3</v>
      </c>
      <c r="E76" s="56" t="str">
        <f>IFERROR((VLOOKUP(B76,INSCRITOS!A:D,4,0)),"")</f>
        <v>Luis Guimarães da Costa</v>
      </c>
      <c r="F76" s="55" t="str">
        <f>IFERROR((VLOOKUP(B76,INSCRITOS!A:F,6,0)),"")</f>
        <v>M</v>
      </c>
      <c r="G76" s="56" t="str">
        <f>IFERROR((VLOOKUP(B76,INSCRITOS!A:H,8,0)),"")</f>
        <v>Lusitano F.C. Frusoal</v>
      </c>
      <c r="H76" s="64">
        <v>4.1399305555555557E-2</v>
      </c>
    </row>
    <row r="77" spans="1:8" x14ac:dyDescent="0.25">
      <c r="A77" s="55">
        <v>71</v>
      </c>
      <c r="B77" s="9">
        <v>5142</v>
      </c>
      <c r="C77" s="55">
        <f>IFERROR((VLOOKUP(B77,INSCRITOS!A:B,2,0)),"")</f>
        <v>105229</v>
      </c>
      <c r="D77" s="38" t="str">
        <f>IFERROR((VLOOKUP(B77,INSCRITOS!A:C,3,0)),"")</f>
        <v>VET 3</v>
      </c>
      <c r="E77" s="56" t="str">
        <f>IFERROR((VLOOKUP(B77,INSCRITOS!A:D,4,0)),"")</f>
        <v>Luis Faustino Santos</v>
      </c>
      <c r="F77" s="55" t="str">
        <f>IFERROR((VLOOKUP(B77,INSCRITOS!A:F,6,0)),"")</f>
        <v>M</v>
      </c>
      <c r="G77" s="56" t="str">
        <f>IFERROR((VLOOKUP(B77,INSCRITOS!A:H,8,0)),"")</f>
        <v>Lusitano F.C. Frusoal</v>
      </c>
      <c r="H77" s="59">
        <v>4.1956018518518517E-2</v>
      </c>
    </row>
    <row r="78" spans="1:8" x14ac:dyDescent="0.25">
      <c r="A78" s="55">
        <v>72</v>
      </c>
      <c r="B78" s="9">
        <v>4235</v>
      </c>
      <c r="C78" s="55">
        <f>IFERROR((VLOOKUP(B78,INSCRITOS!A:B,2,0)),"")</f>
        <v>102697</v>
      </c>
      <c r="D78" s="38" t="str">
        <f>IFERROR((VLOOKUP(B78,INSCRITOS!A:C,3,0)),"")</f>
        <v>VET 3</v>
      </c>
      <c r="E78" s="56" t="str">
        <f>IFERROR((VLOOKUP(B78,INSCRITOS!A:D,4,0)),"")</f>
        <v>João Centeno Barroso</v>
      </c>
      <c r="F78" s="55" t="str">
        <f>IFERROR((VLOOKUP(B78,INSCRITOS!A:F,6,0)),"")</f>
        <v>M</v>
      </c>
      <c r="G78" s="56" t="str">
        <f>IFERROR((VLOOKUP(B78,INSCRITOS!A:H,8,0)),"")</f>
        <v>Lusitano F.C. Frusoal</v>
      </c>
      <c r="H78" s="59">
        <v>4.3826388888888894E-2</v>
      </c>
    </row>
    <row r="79" spans="1:8" x14ac:dyDescent="0.25">
      <c r="A79" s="55">
        <v>73</v>
      </c>
      <c r="B79" s="55">
        <v>5109</v>
      </c>
      <c r="C79" s="55">
        <f>IFERROR((VLOOKUP(B79,INSCRITOS!A:B,2,0)),"")</f>
        <v>105098</v>
      </c>
      <c r="D79" s="38" t="str">
        <f>IFERROR((VLOOKUP(B79,INSCRITOS!A:C,3,0)),"")</f>
        <v>VET 3</v>
      </c>
      <c r="E79" s="56" t="str">
        <f>IFERROR((VLOOKUP(B79,INSCRITOS!A:D,4,0)),"")</f>
        <v>José Cereja</v>
      </c>
      <c r="F79" s="55" t="str">
        <f>IFERROR((VLOOKUP(B79,INSCRITOS!A:F,6,0)),"")</f>
        <v>M</v>
      </c>
      <c r="G79" s="56" t="str">
        <f>IFERROR((VLOOKUP(B79,INSCRITOS!A:H,8,0)),"")</f>
        <v>ADEC de Tunes</v>
      </c>
      <c r="H79" s="59">
        <v>5.9763888888888887E-2</v>
      </c>
    </row>
    <row r="80" spans="1:8" x14ac:dyDescent="0.25">
      <c r="A80" s="55">
        <v>74</v>
      </c>
      <c r="B80" s="9">
        <v>4622</v>
      </c>
      <c r="C80" s="55">
        <f>IFERROR((VLOOKUP(B80,INSCRITOS!A:B,2,0)),"")</f>
        <v>103046</v>
      </c>
      <c r="D80" s="38" t="str">
        <f>IFERROR((VLOOKUP(B80,INSCRITOS!A:C,3,0)),"")</f>
        <v>VET 4</v>
      </c>
      <c r="E80" s="56" t="str">
        <f>IFERROR((VLOOKUP(B80,INSCRITOS!A:D,4,0)),"")</f>
        <v>Américo Sequeira</v>
      </c>
      <c r="F80" s="55" t="str">
        <f>IFERROR((VLOOKUP(B80,INSCRITOS!A:F,6,0)),"")</f>
        <v>M</v>
      </c>
      <c r="G80" s="56" t="str">
        <f>IFERROR((VLOOKUP(B80,INSCRITOS!A:H,8,0)),"")</f>
        <v>O2 Triatlo-S'Look</v>
      </c>
      <c r="H80" s="64">
        <v>4.0819444444444443E-2</v>
      </c>
    </row>
    <row r="81" spans="1:1025" x14ac:dyDescent="0.25">
      <c r="A81" s="55">
        <v>75</v>
      </c>
      <c r="B81" s="9">
        <v>4351</v>
      </c>
      <c r="C81" s="55">
        <f>IFERROR((VLOOKUP(B81,INSCRITOS!A:B,2,0)),"")</f>
        <v>102127</v>
      </c>
      <c r="D81" s="38" t="str">
        <f>IFERROR((VLOOKUP(B81,INSCRITOS!A:C,3,0)),"")</f>
        <v>VET 4</v>
      </c>
      <c r="E81" s="56" t="str">
        <f>IFERROR((VLOOKUP(B81,INSCRITOS!A:D,4,0)),"")</f>
        <v>João Rodrigues</v>
      </c>
      <c r="F81" s="55" t="str">
        <f>IFERROR((VLOOKUP(B81,INSCRITOS!A:F,6,0)),"")</f>
        <v>M</v>
      </c>
      <c r="G81" s="56" t="str">
        <f>IFERROR((VLOOKUP(B81,INSCRITOS!A:H,8,0)),"")</f>
        <v>ATLETIS - CLUBE DE ATLETISMO DE TUNES</v>
      </c>
      <c r="H81" s="59">
        <v>4.438541666666667E-2</v>
      </c>
    </row>
    <row r="82" spans="1:1025" x14ac:dyDescent="0.25">
      <c r="A82" s="55">
        <v>76</v>
      </c>
      <c r="B82" s="9">
        <v>4192</v>
      </c>
      <c r="C82" s="55">
        <f>IFERROR((VLOOKUP(B82,INSCRITOS!A:B,2,0)),"")</f>
        <v>103593</v>
      </c>
      <c r="D82" s="38" t="str">
        <f>IFERROR((VLOOKUP(B82,INSCRITOS!A:C,3,0)),"")</f>
        <v>VET 4</v>
      </c>
      <c r="E82" s="56" t="str">
        <f>IFERROR((VLOOKUP(B82,INSCRITOS!A:D,4,0)),"")</f>
        <v>Carlos Branco Valente</v>
      </c>
      <c r="F82" s="55" t="str">
        <f>IFERROR((VLOOKUP(B82,INSCRITOS!A:F,6,0)),"")</f>
        <v>M</v>
      </c>
      <c r="G82" s="56" t="str">
        <f>IFERROR((VLOOKUP(B82,INSCRITOS!A:H,8,0)),"")</f>
        <v>Lusitano F.C. Frusoal</v>
      </c>
      <c r="H82" s="59">
        <v>4.4436342592592597E-2</v>
      </c>
    </row>
    <row r="83" spans="1:1025" x14ac:dyDescent="0.25">
      <c r="A83" s="55">
        <v>77</v>
      </c>
      <c r="B83" s="9">
        <v>4040</v>
      </c>
      <c r="C83" s="55">
        <f>IFERROR((VLOOKUP(B83,INSCRITOS!A:B,2,0)),"")</f>
        <v>101970</v>
      </c>
      <c r="D83" s="38" t="str">
        <f>IFERROR((VLOOKUP(B83,INSCRITOS!A:C,3,0)),"")</f>
        <v>VET 5</v>
      </c>
      <c r="E83" s="56" t="str">
        <f>IFERROR((VLOOKUP(B83,INSCRITOS!A:D,4,0)),"")</f>
        <v>António Raposo</v>
      </c>
      <c r="F83" s="55" t="str">
        <f>IFERROR((VLOOKUP(B83,INSCRITOS!A:F,6,0)),"")</f>
        <v>M</v>
      </c>
      <c r="G83" s="56" t="str">
        <f>IFERROR((VLOOKUP(B83,INSCRITOS!A:H,8,0)),"")</f>
        <v>O2 Triatlo-S'Look</v>
      </c>
      <c r="H83" s="64">
        <v>3.9364583333333335E-2</v>
      </c>
    </row>
    <row r="84" spans="1:1025" x14ac:dyDescent="0.25">
      <c r="A84" s="55">
        <v>78</v>
      </c>
      <c r="B84" s="9">
        <v>4039</v>
      </c>
      <c r="C84" s="55">
        <f>IFERROR((VLOOKUP(B84,INSCRITOS!A:B,2,0)),"")</f>
        <v>101410</v>
      </c>
      <c r="D84" s="38" t="str">
        <f>IFERROR((VLOOKUP(B84,INSCRITOS!A:C,3,0)),"")</f>
        <v>VET 5</v>
      </c>
      <c r="E84" s="56" t="str">
        <f>IFERROR((VLOOKUP(B84,INSCRITOS!A:D,4,0)),"")</f>
        <v>José Varela</v>
      </c>
      <c r="F84" s="55" t="str">
        <f>IFERROR((VLOOKUP(B84,INSCRITOS!A:F,6,0)),"")</f>
        <v>M</v>
      </c>
      <c r="G84" s="56" t="str">
        <f>IFERROR((VLOOKUP(B84,INSCRITOS!A:H,8,0)),"")</f>
        <v>Louletano DC</v>
      </c>
      <c r="H84" s="64">
        <v>4.0106481481481479E-2</v>
      </c>
    </row>
    <row r="85" spans="1:1025" x14ac:dyDescent="0.25">
      <c r="A85" s="55">
        <v>79</v>
      </c>
      <c r="B85" s="9">
        <v>4571</v>
      </c>
      <c r="C85" s="55">
        <f>IFERROR((VLOOKUP(B85,INSCRITOS!A:B,2,0)),"")</f>
        <v>101957</v>
      </c>
      <c r="D85" s="38" t="str">
        <f>IFERROR((VLOOKUP(B85,INSCRITOS!A:C,3,0)),"")</f>
        <v>VET 5</v>
      </c>
      <c r="E85" s="56" t="str">
        <f>IFERROR((VLOOKUP(B85,INSCRITOS!A:D,4,0)),"")</f>
        <v>Amândio Norberto</v>
      </c>
      <c r="F85" s="55" t="str">
        <f>IFERROR((VLOOKUP(B85,INSCRITOS!A:F,6,0)),"")</f>
        <v>M</v>
      </c>
      <c r="G85" s="56" t="str">
        <f>IFERROR((VLOOKUP(B85,INSCRITOS!A:H,8,0)),"")</f>
        <v>Leões do Sul</v>
      </c>
      <c r="H85" s="59">
        <v>4.487384259259259E-2</v>
      </c>
    </row>
    <row r="86" spans="1:1025" x14ac:dyDescent="0.25">
      <c r="A86" s="55">
        <v>80</v>
      </c>
      <c r="B86" s="9">
        <v>4536</v>
      </c>
      <c r="C86" s="55">
        <f>IFERROR((VLOOKUP(B86,INSCRITOS!A:B,2,0)),"")</f>
        <v>104730</v>
      </c>
      <c r="D86" s="38" t="str">
        <f>IFERROR((VLOOKUP(B86,INSCRITOS!A:C,3,0)),"")</f>
        <v>VET 5</v>
      </c>
      <c r="E86" s="56" t="str">
        <f>IFERROR((VLOOKUP(B86,INSCRITOS!A:D,4,0)),"")</f>
        <v>Pierre Daniels</v>
      </c>
      <c r="F86" s="55" t="str">
        <f>IFERROR((VLOOKUP(B86,INSCRITOS!A:F,6,0)),"")</f>
        <v>M</v>
      </c>
      <c r="G86" s="56" t="str">
        <f>IFERROR((VLOOKUP(B86,INSCRITOS!A:H,8,0)),"")</f>
        <v>Clube Vela de Tavira</v>
      </c>
      <c r="H86" s="59">
        <v>4.5128472222222223E-2</v>
      </c>
    </row>
    <row r="87" spans="1:1025" x14ac:dyDescent="0.25">
      <c r="A87" s="55">
        <v>81</v>
      </c>
      <c r="B87" s="55">
        <v>4087</v>
      </c>
      <c r="C87" s="55">
        <f>IFERROR((VLOOKUP(B87,INSCRITOS!A:B,2,0)),"")</f>
        <v>102230</v>
      </c>
      <c r="D87" s="38" t="str">
        <f>IFERROR((VLOOKUP(B87,INSCRITOS!A:C,3,0)),"")</f>
        <v>VET 5</v>
      </c>
      <c r="E87" s="56" t="str">
        <f>IFERROR((VLOOKUP(B87,INSCRITOS!A:D,4,0)),"")</f>
        <v>João Gonçalves</v>
      </c>
      <c r="F87" s="55" t="str">
        <f>IFERROR((VLOOKUP(B87,INSCRITOS!A:F,6,0)),"")</f>
        <v>M</v>
      </c>
      <c r="G87" s="56" t="str">
        <f>IFERROR((VLOOKUP(B87,INSCRITOS!A:H,8,0)),"")</f>
        <v>Clube Vela de Tavira</v>
      </c>
      <c r="H87" s="59">
        <v>4.6495370370370374E-2</v>
      </c>
    </row>
    <row r="88" spans="1:1025" x14ac:dyDescent="0.25">
      <c r="A88" s="55">
        <v>82</v>
      </c>
      <c r="B88" s="55">
        <v>5110</v>
      </c>
      <c r="C88" s="55">
        <f>IFERROR((VLOOKUP(B88,INSCRITOS!A:B,2,0)),"")</f>
        <v>105110</v>
      </c>
      <c r="D88" s="38" t="str">
        <f>IFERROR((VLOOKUP(B88,INSCRITOS!A:C,3,0)),"")</f>
        <v>VET 5</v>
      </c>
      <c r="E88" s="56" t="str">
        <f>IFERROR((VLOOKUP(B88,INSCRITOS!A:D,4,0)),"")</f>
        <v>Carlos Henriques</v>
      </c>
      <c r="F88" s="55" t="str">
        <f>IFERROR((VLOOKUP(B88,INSCRITOS!A:F,6,0)),"")</f>
        <v>M</v>
      </c>
      <c r="G88" s="56" t="str">
        <f>IFERROR((VLOOKUP(B88,INSCRITOS!A:H,8,0)),"")</f>
        <v>Associação BTT Baixo Guadiana</v>
      </c>
      <c r="H88" s="59">
        <v>4.654282407407407E-2</v>
      </c>
    </row>
    <row r="89" spans="1:1025" x14ac:dyDescent="0.25">
      <c r="A89" s="55">
        <v>83</v>
      </c>
      <c r="B89" s="55">
        <v>4601</v>
      </c>
      <c r="C89" s="55">
        <f>IFERROR((VLOOKUP(B89,INSCRITOS!A:B,2,0)),"")</f>
        <v>105229</v>
      </c>
      <c r="D89" s="38" t="str">
        <f>IFERROR((VLOOKUP(B89,INSCRITOS!A:C,3,0)),"")</f>
        <v>VET 5</v>
      </c>
      <c r="E89" s="56" t="str">
        <f>IFERROR((VLOOKUP(B89,INSCRITOS!A:D,4,0)),"")</f>
        <v>José Alberto Domingos</v>
      </c>
      <c r="F89" s="55" t="str">
        <f>IFERROR((VLOOKUP(B89,INSCRITOS!A:F,6,0)),"")</f>
        <v>M</v>
      </c>
      <c r="G89" s="56" t="str">
        <f>IFERROR((VLOOKUP(B89,INSCRITOS!A:H,8,0)),"")</f>
        <v>Lusitano F.C. Frusoal</v>
      </c>
      <c r="H89" s="59">
        <v>4.8890046296296293E-2</v>
      </c>
    </row>
    <row r="90" spans="1:1025" x14ac:dyDescent="0.25">
      <c r="A90" s="55">
        <v>84</v>
      </c>
      <c r="B90" s="68"/>
      <c r="C90" s="69"/>
      <c r="D90" s="70"/>
      <c r="E90" s="71"/>
      <c r="F90" s="69"/>
      <c r="G90" s="56" t="str">
        <f>IFERROR((VLOOKUP(B90,INSCRITOS!A:H,8,0)),"")</f>
        <v/>
      </c>
      <c r="H90" s="64"/>
    </row>
    <row r="91" spans="1:1025" x14ac:dyDescent="0.25">
      <c r="A91" s="57"/>
      <c r="B91" s="72"/>
      <c r="C91" s="73"/>
      <c r="D91" s="74"/>
      <c r="E91" s="75"/>
      <c r="F91" s="73"/>
      <c r="G91" s="58"/>
      <c r="H91" s="67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/>
      <c r="AI91" s="54"/>
      <c r="AJ91" s="54"/>
      <c r="AK91" s="54"/>
      <c r="AL91" s="54"/>
      <c r="AM91" s="54"/>
      <c r="AN91" s="54"/>
      <c r="AO91" s="54"/>
      <c r="AP91" s="54"/>
      <c r="AQ91" s="54"/>
      <c r="AR91" s="54"/>
      <c r="AS91" s="54"/>
      <c r="AT91" s="54"/>
      <c r="AU91" s="54"/>
      <c r="AV91" s="54"/>
      <c r="AW91" s="54"/>
      <c r="AX91" s="54"/>
      <c r="AY91" s="54"/>
      <c r="AZ91" s="54"/>
      <c r="BA91" s="54"/>
      <c r="BB91" s="54"/>
      <c r="BC91" s="54"/>
      <c r="BD91" s="54"/>
      <c r="BE91" s="54"/>
      <c r="BF91" s="54"/>
      <c r="BG91" s="54"/>
      <c r="BH91" s="54"/>
      <c r="BI91" s="54"/>
      <c r="BJ91" s="54"/>
      <c r="BK91" s="54"/>
      <c r="BL91" s="54"/>
      <c r="BM91" s="54"/>
      <c r="BN91" s="54"/>
      <c r="BO91" s="54"/>
      <c r="BP91" s="54"/>
      <c r="BQ91" s="54"/>
      <c r="BR91" s="54"/>
      <c r="BS91" s="54"/>
      <c r="BT91" s="54"/>
      <c r="BU91" s="54"/>
      <c r="BV91" s="54"/>
      <c r="BW91" s="54"/>
      <c r="BX91" s="54"/>
      <c r="BY91" s="54"/>
      <c r="BZ91" s="54"/>
      <c r="CA91" s="54"/>
      <c r="CB91" s="54"/>
      <c r="CC91" s="54"/>
      <c r="CD91" s="54"/>
      <c r="CE91" s="54"/>
      <c r="CF91" s="54"/>
      <c r="CG91" s="54"/>
      <c r="CH91" s="54"/>
      <c r="CI91" s="54"/>
      <c r="CJ91" s="54"/>
      <c r="CK91" s="54"/>
      <c r="CL91" s="54"/>
      <c r="CM91" s="54"/>
      <c r="CN91" s="54"/>
      <c r="CO91" s="54"/>
      <c r="CP91" s="54"/>
      <c r="CQ91" s="54"/>
      <c r="CR91" s="54"/>
      <c r="CS91" s="54"/>
      <c r="CT91" s="54"/>
      <c r="CU91" s="54"/>
      <c r="CV91" s="54"/>
      <c r="CW91" s="54"/>
      <c r="CX91" s="54"/>
      <c r="CY91" s="54"/>
      <c r="CZ91" s="54"/>
      <c r="DA91" s="54"/>
      <c r="DB91" s="54"/>
      <c r="DC91" s="54"/>
      <c r="DD91" s="54"/>
      <c r="DE91" s="54"/>
      <c r="DF91" s="54"/>
      <c r="DG91" s="54"/>
      <c r="DH91" s="54"/>
      <c r="DI91" s="54"/>
      <c r="DJ91" s="54"/>
      <c r="DK91" s="54"/>
      <c r="DL91" s="54"/>
      <c r="DM91" s="54"/>
      <c r="DN91" s="54"/>
      <c r="DO91" s="54"/>
      <c r="DP91" s="54"/>
      <c r="DQ91" s="54"/>
      <c r="DR91" s="54"/>
      <c r="DS91" s="54"/>
      <c r="DT91" s="54"/>
      <c r="DU91" s="54"/>
      <c r="DV91" s="54"/>
      <c r="DW91" s="54"/>
      <c r="DX91" s="54"/>
      <c r="DY91" s="54"/>
      <c r="DZ91" s="54"/>
      <c r="EA91" s="54"/>
      <c r="EB91" s="54"/>
      <c r="EC91" s="54"/>
      <c r="ED91" s="54"/>
      <c r="EE91" s="54"/>
      <c r="EF91" s="54"/>
      <c r="EG91" s="54"/>
      <c r="EH91" s="54"/>
      <c r="EI91" s="54"/>
      <c r="EJ91" s="54"/>
      <c r="EK91" s="54"/>
      <c r="EL91" s="54"/>
      <c r="EM91" s="54"/>
      <c r="EN91" s="54"/>
      <c r="EO91" s="54"/>
      <c r="EP91" s="54"/>
      <c r="EQ91" s="54"/>
      <c r="ER91" s="54"/>
      <c r="ES91" s="54"/>
      <c r="ET91" s="54"/>
      <c r="EU91" s="54"/>
      <c r="EV91" s="54"/>
      <c r="EW91" s="54"/>
      <c r="EX91" s="54"/>
      <c r="EY91" s="54"/>
      <c r="EZ91" s="54"/>
      <c r="FA91" s="54"/>
      <c r="FB91" s="54"/>
      <c r="FC91" s="54"/>
      <c r="FD91" s="54"/>
      <c r="FE91" s="54"/>
      <c r="FF91" s="54"/>
      <c r="FG91" s="54"/>
      <c r="FH91" s="54"/>
      <c r="FI91" s="54"/>
      <c r="FJ91" s="54"/>
      <c r="FK91" s="54"/>
      <c r="FL91" s="54"/>
      <c r="FM91" s="54"/>
      <c r="FN91" s="54"/>
      <c r="FO91" s="54"/>
      <c r="FP91" s="54"/>
      <c r="FQ91" s="54"/>
      <c r="FR91" s="54"/>
      <c r="FS91" s="54"/>
      <c r="FT91" s="54"/>
      <c r="FU91" s="54"/>
      <c r="FV91" s="54"/>
      <c r="FW91" s="54"/>
      <c r="FX91" s="54"/>
      <c r="FY91" s="54"/>
      <c r="FZ91" s="54"/>
      <c r="GA91" s="54"/>
      <c r="GB91" s="54"/>
      <c r="GC91" s="54"/>
      <c r="GD91" s="54"/>
      <c r="GE91" s="54"/>
      <c r="GF91" s="54"/>
      <c r="GG91" s="54"/>
      <c r="GH91" s="54"/>
      <c r="GI91" s="54"/>
      <c r="GJ91" s="54"/>
      <c r="GK91" s="54"/>
      <c r="GL91" s="54"/>
      <c r="GM91" s="54"/>
      <c r="GN91" s="54"/>
      <c r="GO91" s="54"/>
      <c r="GP91" s="54"/>
      <c r="GQ91" s="54"/>
      <c r="GR91" s="54"/>
      <c r="GS91" s="54"/>
      <c r="GT91" s="54"/>
      <c r="GU91" s="54"/>
      <c r="GV91" s="54"/>
      <c r="GW91" s="54"/>
      <c r="GX91" s="54"/>
      <c r="GY91" s="54"/>
      <c r="GZ91" s="54"/>
      <c r="HA91" s="54"/>
      <c r="HB91" s="54"/>
      <c r="HC91" s="54"/>
      <c r="HD91" s="54"/>
      <c r="HE91" s="54"/>
      <c r="HF91" s="54"/>
      <c r="HG91" s="54"/>
      <c r="HH91" s="54"/>
      <c r="HI91" s="54"/>
      <c r="HJ91" s="54"/>
      <c r="HK91" s="54"/>
      <c r="HL91" s="54"/>
      <c r="HM91" s="54"/>
      <c r="HN91" s="54"/>
      <c r="HO91" s="54"/>
      <c r="HP91" s="54"/>
      <c r="HQ91" s="54"/>
      <c r="HR91" s="54"/>
      <c r="HS91" s="54"/>
      <c r="HT91" s="54"/>
      <c r="HU91" s="54"/>
      <c r="HV91" s="54"/>
      <c r="HW91" s="54"/>
      <c r="HX91" s="54"/>
      <c r="HY91" s="54"/>
      <c r="HZ91" s="54"/>
      <c r="IA91" s="54"/>
      <c r="IB91" s="54"/>
      <c r="IC91" s="54"/>
      <c r="ID91" s="54"/>
      <c r="IE91" s="54"/>
      <c r="IF91" s="54"/>
      <c r="IG91" s="54"/>
      <c r="IH91" s="54"/>
      <c r="II91" s="54"/>
      <c r="IJ91" s="54"/>
      <c r="IK91" s="54"/>
      <c r="IL91" s="54"/>
      <c r="IM91" s="54"/>
      <c r="IN91" s="54"/>
      <c r="IO91" s="54"/>
      <c r="IP91" s="54"/>
      <c r="IQ91" s="54"/>
      <c r="IR91" s="54"/>
      <c r="IS91" s="54"/>
      <c r="IT91" s="54"/>
      <c r="IU91" s="54"/>
      <c r="IV91" s="54"/>
      <c r="IW91" s="54"/>
      <c r="IX91" s="54"/>
      <c r="IY91" s="54"/>
      <c r="IZ91" s="54"/>
      <c r="JA91" s="54"/>
      <c r="JB91" s="54"/>
      <c r="JC91" s="54"/>
      <c r="JD91" s="54"/>
      <c r="JE91" s="54"/>
      <c r="JF91" s="54"/>
      <c r="JG91" s="54"/>
      <c r="JH91" s="54"/>
      <c r="JI91" s="54"/>
      <c r="JJ91" s="54"/>
      <c r="JK91" s="54"/>
      <c r="JL91" s="54"/>
      <c r="JM91" s="54"/>
      <c r="JN91" s="54"/>
      <c r="JO91" s="54"/>
      <c r="JP91" s="54"/>
      <c r="JQ91" s="54"/>
      <c r="JR91" s="54"/>
      <c r="JS91" s="54"/>
      <c r="JT91" s="54"/>
      <c r="JU91" s="54"/>
      <c r="JV91" s="54"/>
      <c r="JW91" s="54"/>
      <c r="JX91" s="54"/>
      <c r="JY91" s="54"/>
      <c r="JZ91" s="54"/>
      <c r="KA91" s="54"/>
      <c r="KB91" s="54"/>
      <c r="KC91" s="54"/>
      <c r="KD91" s="54"/>
      <c r="KE91" s="54"/>
      <c r="KF91" s="54"/>
      <c r="KG91" s="54"/>
      <c r="KH91" s="54"/>
      <c r="KI91" s="54"/>
      <c r="KJ91" s="54"/>
      <c r="KK91" s="54"/>
      <c r="KL91" s="54"/>
      <c r="KM91" s="54"/>
      <c r="KN91" s="54"/>
      <c r="KO91" s="54"/>
      <c r="KP91" s="54"/>
      <c r="KQ91" s="54"/>
      <c r="KR91" s="54"/>
      <c r="KS91" s="54"/>
      <c r="KT91" s="54"/>
      <c r="KU91" s="54"/>
      <c r="KV91" s="54"/>
      <c r="KW91" s="54"/>
      <c r="KX91" s="54"/>
      <c r="KY91" s="54"/>
      <c r="KZ91" s="54"/>
      <c r="LA91" s="54"/>
      <c r="LB91" s="54"/>
      <c r="LC91" s="54"/>
      <c r="LD91" s="54"/>
      <c r="LE91" s="54"/>
      <c r="LF91" s="54"/>
      <c r="LG91" s="54"/>
      <c r="LH91" s="54"/>
      <c r="LI91" s="54"/>
      <c r="LJ91" s="54"/>
      <c r="LK91" s="54"/>
      <c r="LL91" s="54"/>
      <c r="LM91" s="54"/>
      <c r="LN91" s="54"/>
      <c r="LO91" s="54"/>
      <c r="LP91" s="54"/>
      <c r="LQ91" s="54"/>
      <c r="LR91" s="54"/>
      <c r="LS91" s="54"/>
      <c r="LT91" s="54"/>
      <c r="LU91" s="54"/>
      <c r="LV91" s="54"/>
      <c r="LW91" s="54"/>
      <c r="LX91" s="54"/>
      <c r="LY91" s="54"/>
      <c r="LZ91" s="54"/>
      <c r="MA91" s="54"/>
      <c r="MB91" s="54"/>
      <c r="MC91" s="54"/>
      <c r="MD91" s="54"/>
      <c r="ME91" s="54"/>
      <c r="MF91" s="54"/>
      <c r="MG91" s="54"/>
      <c r="MH91" s="54"/>
      <c r="MI91" s="54"/>
      <c r="MJ91" s="54"/>
      <c r="MK91" s="54"/>
      <c r="ML91" s="54"/>
      <c r="MM91" s="54"/>
      <c r="MN91" s="54"/>
      <c r="MO91" s="54"/>
      <c r="MP91" s="54"/>
      <c r="MQ91" s="54"/>
      <c r="MR91" s="54"/>
      <c r="MS91" s="54"/>
      <c r="MT91" s="54"/>
      <c r="MU91" s="54"/>
      <c r="MV91" s="54"/>
      <c r="MW91" s="54"/>
      <c r="MX91" s="54"/>
      <c r="MY91" s="54"/>
      <c r="MZ91" s="54"/>
      <c r="NA91" s="54"/>
      <c r="NB91" s="54"/>
      <c r="NC91" s="54"/>
      <c r="ND91" s="54"/>
      <c r="NE91" s="54"/>
      <c r="NF91" s="54"/>
      <c r="NG91" s="54"/>
      <c r="NH91" s="54"/>
      <c r="NI91" s="54"/>
      <c r="NJ91" s="54"/>
      <c r="NK91" s="54"/>
      <c r="NL91" s="54"/>
      <c r="NM91" s="54"/>
      <c r="NN91" s="54"/>
      <c r="NO91" s="54"/>
      <c r="NP91" s="54"/>
      <c r="NQ91" s="54"/>
      <c r="NR91" s="54"/>
      <c r="NS91" s="54"/>
      <c r="NT91" s="54"/>
      <c r="NU91" s="54"/>
      <c r="NV91" s="54"/>
      <c r="NW91" s="54"/>
      <c r="NX91" s="54"/>
      <c r="NY91" s="54"/>
      <c r="NZ91" s="54"/>
      <c r="OA91" s="54"/>
      <c r="OB91" s="54"/>
      <c r="OC91" s="54"/>
      <c r="OD91" s="54"/>
      <c r="OE91" s="54"/>
      <c r="OF91" s="54"/>
      <c r="OG91" s="54"/>
      <c r="OH91" s="54"/>
      <c r="OI91" s="54"/>
      <c r="OJ91" s="54"/>
      <c r="OK91" s="54"/>
      <c r="OL91" s="54"/>
      <c r="OM91" s="54"/>
      <c r="ON91" s="54"/>
      <c r="OO91" s="54"/>
      <c r="OP91" s="54"/>
      <c r="OQ91" s="54"/>
      <c r="OR91" s="54"/>
      <c r="OS91" s="54"/>
      <c r="OT91" s="54"/>
      <c r="OU91" s="54"/>
      <c r="OV91" s="54"/>
      <c r="OW91" s="54"/>
      <c r="OX91" s="54"/>
      <c r="OY91" s="54"/>
      <c r="OZ91" s="54"/>
      <c r="PA91" s="54"/>
      <c r="PB91" s="54"/>
      <c r="PC91" s="54"/>
      <c r="PD91" s="54"/>
      <c r="PE91" s="54"/>
      <c r="PF91" s="54"/>
      <c r="PG91" s="54"/>
      <c r="PH91" s="54"/>
      <c r="PI91" s="54"/>
      <c r="PJ91" s="54"/>
      <c r="PK91" s="54"/>
      <c r="PL91" s="54"/>
      <c r="PM91" s="54"/>
      <c r="PN91" s="54"/>
      <c r="PO91" s="54"/>
      <c r="PP91" s="54"/>
      <c r="PQ91" s="54"/>
      <c r="PR91" s="54"/>
      <c r="PS91" s="54"/>
      <c r="PT91" s="54"/>
      <c r="PU91" s="54"/>
      <c r="PV91" s="54"/>
      <c r="PW91" s="54"/>
      <c r="PX91" s="54"/>
      <c r="PY91" s="54"/>
      <c r="PZ91" s="54"/>
      <c r="QA91" s="54"/>
      <c r="QB91" s="54"/>
      <c r="QC91" s="54"/>
      <c r="QD91" s="54"/>
      <c r="QE91" s="54"/>
      <c r="QF91" s="54"/>
      <c r="QG91" s="54"/>
      <c r="QH91" s="54"/>
      <c r="QI91" s="54"/>
      <c r="QJ91" s="54"/>
      <c r="QK91" s="54"/>
      <c r="QL91" s="54"/>
      <c r="QM91" s="54"/>
      <c r="QN91" s="54"/>
      <c r="QO91" s="54"/>
      <c r="QP91" s="54"/>
      <c r="QQ91" s="54"/>
      <c r="QR91" s="54"/>
      <c r="QS91" s="54"/>
      <c r="QT91" s="54"/>
      <c r="QU91" s="54"/>
      <c r="QV91" s="54"/>
      <c r="QW91" s="54"/>
      <c r="QX91" s="54"/>
      <c r="QY91" s="54"/>
      <c r="QZ91" s="54"/>
      <c r="RA91" s="54"/>
      <c r="RB91" s="54"/>
      <c r="RC91" s="54"/>
      <c r="RD91" s="54"/>
      <c r="RE91" s="54"/>
      <c r="RF91" s="54"/>
      <c r="RG91" s="54"/>
      <c r="RH91" s="54"/>
      <c r="RI91" s="54"/>
      <c r="RJ91" s="54"/>
      <c r="RK91" s="54"/>
      <c r="RL91" s="54"/>
      <c r="RM91" s="54"/>
      <c r="RN91" s="54"/>
      <c r="RO91" s="54"/>
      <c r="RP91" s="54"/>
      <c r="RQ91" s="54"/>
      <c r="RR91" s="54"/>
      <c r="RS91" s="54"/>
      <c r="RT91" s="54"/>
      <c r="RU91" s="54"/>
      <c r="RV91" s="54"/>
      <c r="RW91" s="54"/>
      <c r="RX91" s="54"/>
      <c r="RY91" s="54"/>
      <c r="RZ91" s="54"/>
      <c r="SA91" s="54"/>
      <c r="SB91" s="54"/>
      <c r="SC91" s="54"/>
      <c r="SD91" s="54"/>
      <c r="SE91" s="54"/>
      <c r="SF91" s="54"/>
      <c r="SG91" s="54"/>
      <c r="SH91" s="54"/>
      <c r="SI91" s="54"/>
      <c r="SJ91" s="54"/>
      <c r="SK91" s="54"/>
      <c r="SL91" s="54"/>
      <c r="SM91" s="54"/>
      <c r="SN91" s="54"/>
      <c r="SO91" s="54"/>
      <c r="SP91" s="54"/>
      <c r="SQ91" s="54"/>
      <c r="SR91" s="54"/>
      <c r="SS91" s="54"/>
      <c r="ST91" s="54"/>
      <c r="SU91" s="54"/>
      <c r="SV91" s="54"/>
      <c r="SW91" s="54"/>
      <c r="SX91" s="54"/>
      <c r="SY91" s="54"/>
      <c r="SZ91" s="54"/>
      <c r="TA91" s="54"/>
      <c r="TB91" s="54"/>
      <c r="TC91" s="54"/>
      <c r="TD91" s="54"/>
      <c r="TE91" s="54"/>
      <c r="TF91" s="54"/>
      <c r="TG91" s="54"/>
      <c r="TH91" s="54"/>
      <c r="TI91" s="54"/>
      <c r="TJ91" s="54"/>
      <c r="TK91" s="54"/>
      <c r="TL91" s="54"/>
      <c r="TM91" s="54"/>
      <c r="TN91" s="54"/>
      <c r="TO91" s="54"/>
      <c r="TP91" s="54"/>
      <c r="TQ91" s="54"/>
      <c r="TR91" s="54"/>
      <c r="TS91" s="54"/>
      <c r="TT91" s="54"/>
      <c r="TU91" s="54"/>
      <c r="TV91" s="54"/>
      <c r="TW91" s="54"/>
      <c r="TX91" s="54"/>
      <c r="TY91" s="54"/>
      <c r="TZ91" s="54"/>
      <c r="UA91" s="54"/>
      <c r="UB91" s="54"/>
      <c r="UC91" s="54"/>
      <c r="UD91" s="54"/>
      <c r="UE91" s="54"/>
      <c r="UF91" s="54"/>
      <c r="UG91" s="54"/>
      <c r="UH91" s="54"/>
      <c r="UI91" s="54"/>
      <c r="UJ91" s="54"/>
      <c r="UK91" s="54"/>
      <c r="UL91" s="54"/>
      <c r="UM91" s="54"/>
      <c r="UN91" s="54"/>
      <c r="UO91" s="54"/>
      <c r="UP91" s="54"/>
      <c r="UQ91" s="54"/>
      <c r="UR91" s="54"/>
      <c r="US91" s="54"/>
      <c r="UT91" s="54"/>
      <c r="UU91" s="54"/>
      <c r="UV91" s="54"/>
      <c r="UW91" s="54"/>
      <c r="UX91" s="54"/>
      <c r="UY91" s="54"/>
      <c r="UZ91" s="54"/>
      <c r="VA91" s="54"/>
      <c r="VB91" s="54"/>
      <c r="VC91" s="54"/>
      <c r="VD91" s="54"/>
      <c r="VE91" s="54"/>
      <c r="VF91" s="54"/>
      <c r="VG91" s="54"/>
      <c r="VH91" s="54"/>
      <c r="VI91" s="54"/>
      <c r="VJ91" s="54"/>
      <c r="VK91" s="54"/>
      <c r="VL91" s="54"/>
      <c r="VM91" s="54"/>
      <c r="VN91" s="54"/>
      <c r="VO91" s="54"/>
      <c r="VP91" s="54"/>
      <c r="VQ91" s="54"/>
      <c r="VR91" s="54"/>
      <c r="VS91" s="54"/>
      <c r="VT91" s="54"/>
      <c r="VU91" s="54"/>
      <c r="VV91" s="54"/>
      <c r="VW91" s="54"/>
      <c r="VX91" s="54"/>
      <c r="VY91" s="54"/>
      <c r="VZ91" s="54"/>
      <c r="WA91" s="54"/>
      <c r="WB91" s="54"/>
      <c r="WC91" s="54"/>
      <c r="WD91" s="54"/>
      <c r="WE91" s="54"/>
      <c r="WF91" s="54"/>
      <c r="WG91" s="54"/>
      <c r="WH91" s="54"/>
      <c r="WI91" s="54"/>
      <c r="WJ91" s="54"/>
      <c r="WK91" s="54"/>
      <c r="WL91" s="54"/>
      <c r="WM91" s="54"/>
      <c r="WN91" s="54"/>
      <c r="WO91" s="54"/>
      <c r="WP91" s="54"/>
      <c r="WQ91" s="54"/>
      <c r="WR91" s="54"/>
      <c r="WS91" s="54"/>
      <c r="WT91" s="54"/>
      <c r="WU91" s="54"/>
      <c r="WV91" s="54"/>
      <c r="WW91" s="54"/>
      <c r="WX91" s="54"/>
      <c r="WY91" s="54"/>
      <c r="WZ91" s="54"/>
      <c r="XA91" s="54"/>
      <c r="XB91" s="54"/>
      <c r="XC91" s="54"/>
      <c r="XD91" s="54"/>
      <c r="XE91" s="54"/>
      <c r="XF91" s="54"/>
      <c r="XG91" s="54"/>
      <c r="XH91" s="54"/>
      <c r="XI91" s="54"/>
      <c r="XJ91" s="54"/>
      <c r="XK91" s="54"/>
      <c r="XL91" s="54"/>
      <c r="XM91" s="54"/>
      <c r="XN91" s="54"/>
      <c r="XO91" s="54"/>
      <c r="XP91" s="54"/>
      <c r="XQ91" s="54"/>
      <c r="XR91" s="54"/>
      <c r="XS91" s="54"/>
      <c r="XT91" s="54"/>
      <c r="XU91" s="54"/>
      <c r="XV91" s="54"/>
      <c r="XW91" s="54"/>
      <c r="XX91" s="54"/>
      <c r="XY91" s="54"/>
      <c r="XZ91" s="54"/>
      <c r="YA91" s="54"/>
      <c r="YB91" s="54"/>
      <c r="YC91" s="54"/>
      <c r="YD91" s="54"/>
      <c r="YE91" s="54"/>
      <c r="YF91" s="54"/>
      <c r="YG91" s="54"/>
      <c r="YH91" s="54"/>
      <c r="YI91" s="54"/>
      <c r="YJ91" s="54"/>
      <c r="YK91" s="54"/>
      <c r="YL91" s="54"/>
      <c r="YM91" s="54"/>
      <c r="YN91" s="54"/>
      <c r="YO91" s="54"/>
      <c r="YP91" s="54"/>
      <c r="YQ91" s="54"/>
      <c r="YR91" s="54"/>
      <c r="YS91" s="54"/>
      <c r="YT91" s="54"/>
      <c r="YU91" s="54"/>
      <c r="YV91" s="54"/>
      <c r="YW91" s="54"/>
      <c r="YX91" s="54"/>
      <c r="YY91" s="54"/>
      <c r="YZ91" s="54"/>
      <c r="ZA91" s="54"/>
      <c r="ZB91" s="54"/>
      <c r="ZC91" s="54"/>
      <c r="ZD91" s="54"/>
      <c r="ZE91" s="54"/>
      <c r="ZF91" s="54"/>
      <c r="ZG91" s="54"/>
      <c r="ZH91" s="54"/>
      <c r="ZI91" s="54"/>
      <c r="ZJ91" s="54"/>
      <c r="ZK91" s="54"/>
      <c r="ZL91" s="54"/>
      <c r="ZM91" s="54"/>
      <c r="ZN91" s="54"/>
      <c r="ZO91" s="54"/>
      <c r="ZP91" s="54"/>
      <c r="ZQ91" s="54"/>
      <c r="ZR91" s="54"/>
      <c r="ZS91" s="54"/>
      <c r="ZT91" s="54"/>
      <c r="ZU91" s="54"/>
      <c r="ZV91" s="54"/>
      <c r="ZW91" s="54"/>
      <c r="ZX91" s="54"/>
      <c r="ZY91" s="54"/>
      <c r="ZZ91" s="54"/>
      <c r="AAA91" s="54"/>
      <c r="AAB91" s="54"/>
      <c r="AAC91" s="54"/>
      <c r="AAD91" s="54"/>
      <c r="AAE91" s="54"/>
      <c r="AAF91" s="54"/>
      <c r="AAG91" s="54"/>
      <c r="AAH91" s="54"/>
      <c r="AAI91" s="54"/>
      <c r="AAJ91" s="54"/>
      <c r="AAK91" s="54"/>
      <c r="AAL91" s="54"/>
      <c r="AAM91" s="54"/>
      <c r="AAN91" s="54"/>
      <c r="AAO91" s="54"/>
      <c r="AAP91" s="54"/>
      <c r="AAQ91" s="54"/>
      <c r="AAR91" s="54"/>
      <c r="AAS91" s="54"/>
      <c r="AAT91" s="54"/>
      <c r="AAU91" s="54"/>
      <c r="AAV91" s="54"/>
      <c r="AAW91" s="54"/>
      <c r="AAX91" s="54"/>
      <c r="AAY91" s="54"/>
      <c r="AAZ91" s="54"/>
      <c r="ABA91" s="54"/>
      <c r="ABB91" s="54"/>
      <c r="ABC91" s="54"/>
      <c r="ABD91" s="54"/>
      <c r="ABE91" s="54"/>
      <c r="ABF91" s="54"/>
      <c r="ABG91" s="54"/>
      <c r="ABH91" s="54"/>
      <c r="ABI91" s="54"/>
      <c r="ABJ91" s="54"/>
      <c r="ABK91" s="54"/>
      <c r="ABL91" s="54"/>
      <c r="ABM91" s="54"/>
      <c r="ABN91" s="54"/>
      <c r="ABO91" s="54"/>
      <c r="ABP91" s="54"/>
      <c r="ABQ91" s="54"/>
      <c r="ABR91" s="54"/>
      <c r="ABS91" s="54"/>
      <c r="ABT91" s="54"/>
      <c r="ABU91" s="54"/>
      <c r="ABV91" s="54"/>
      <c r="ABW91" s="54"/>
      <c r="ABX91" s="54"/>
      <c r="ABY91" s="54"/>
      <c r="ABZ91" s="54"/>
      <c r="ACA91" s="54"/>
      <c r="ACB91" s="54"/>
      <c r="ACC91" s="54"/>
      <c r="ACD91" s="54"/>
      <c r="ACE91" s="54"/>
      <c r="ACF91" s="54"/>
      <c r="ACG91" s="54"/>
      <c r="ACH91" s="54"/>
      <c r="ACI91" s="54"/>
      <c r="ACJ91" s="54"/>
      <c r="ACK91" s="54"/>
      <c r="ACL91" s="54"/>
      <c r="ACM91" s="54"/>
      <c r="ACN91" s="54"/>
      <c r="ACO91" s="54"/>
      <c r="ACP91" s="54"/>
      <c r="ACQ91" s="54"/>
      <c r="ACR91" s="54"/>
      <c r="ACS91" s="54"/>
      <c r="ACT91" s="54"/>
      <c r="ACU91" s="54"/>
      <c r="ACV91" s="54"/>
      <c r="ACW91" s="54"/>
      <c r="ACX91" s="54"/>
      <c r="ACY91" s="54"/>
      <c r="ACZ91" s="54"/>
      <c r="ADA91" s="54"/>
      <c r="ADB91" s="54"/>
      <c r="ADC91" s="54"/>
      <c r="ADD91" s="54"/>
      <c r="ADE91" s="54"/>
      <c r="ADF91" s="54"/>
      <c r="ADG91" s="54"/>
      <c r="ADH91" s="54"/>
      <c r="ADI91" s="54"/>
      <c r="ADJ91" s="54"/>
      <c r="ADK91" s="54"/>
      <c r="ADL91" s="54"/>
      <c r="ADM91" s="54"/>
      <c r="ADN91" s="54"/>
      <c r="ADO91" s="54"/>
      <c r="ADP91" s="54"/>
      <c r="ADQ91" s="54"/>
      <c r="ADR91" s="54"/>
      <c r="ADS91" s="54"/>
      <c r="ADT91" s="54"/>
      <c r="ADU91" s="54"/>
      <c r="ADV91" s="54"/>
      <c r="ADW91" s="54"/>
      <c r="ADX91" s="54"/>
      <c r="ADY91" s="54"/>
      <c r="ADZ91" s="54"/>
      <c r="AEA91" s="54"/>
      <c r="AEB91" s="54"/>
      <c r="AEC91" s="54"/>
      <c r="AED91" s="54"/>
      <c r="AEE91" s="54"/>
      <c r="AEF91" s="54"/>
      <c r="AEG91" s="54"/>
      <c r="AEH91" s="54"/>
      <c r="AEI91" s="54"/>
      <c r="AEJ91" s="54"/>
      <c r="AEK91" s="54"/>
      <c r="AEL91" s="54"/>
      <c r="AEM91" s="54"/>
      <c r="AEN91" s="54"/>
      <c r="AEO91" s="54"/>
      <c r="AEP91" s="54"/>
      <c r="AEQ91" s="54"/>
      <c r="AER91" s="54"/>
      <c r="AES91" s="54"/>
      <c r="AET91" s="54"/>
      <c r="AEU91" s="54"/>
      <c r="AEV91" s="54"/>
      <c r="AEW91" s="54"/>
      <c r="AEX91" s="54"/>
      <c r="AEY91" s="54"/>
      <c r="AEZ91" s="54"/>
      <c r="AFA91" s="54"/>
      <c r="AFB91" s="54"/>
      <c r="AFC91" s="54"/>
      <c r="AFD91" s="54"/>
      <c r="AFE91" s="54"/>
      <c r="AFF91" s="54"/>
      <c r="AFG91" s="54"/>
      <c r="AFH91" s="54"/>
      <c r="AFI91" s="54"/>
      <c r="AFJ91" s="54"/>
      <c r="AFK91" s="54"/>
      <c r="AFL91" s="54"/>
      <c r="AFM91" s="54"/>
      <c r="AFN91" s="54"/>
      <c r="AFO91" s="54"/>
      <c r="AFP91" s="54"/>
      <c r="AFQ91" s="54"/>
      <c r="AFR91" s="54"/>
      <c r="AFS91" s="54"/>
      <c r="AFT91" s="54"/>
      <c r="AFU91" s="54"/>
      <c r="AFV91" s="54"/>
      <c r="AFW91" s="54"/>
      <c r="AFX91" s="54"/>
      <c r="AFY91" s="54"/>
      <c r="AFZ91" s="54"/>
      <c r="AGA91" s="54"/>
      <c r="AGB91" s="54"/>
      <c r="AGC91" s="54"/>
      <c r="AGD91" s="54"/>
      <c r="AGE91" s="54"/>
      <c r="AGF91" s="54"/>
      <c r="AGG91" s="54"/>
      <c r="AGH91" s="54"/>
      <c r="AGI91" s="54"/>
      <c r="AGJ91" s="54"/>
      <c r="AGK91" s="54"/>
      <c r="AGL91" s="54"/>
      <c r="AGM91" s="54"/>
      <c r="AGN91" s="54"/>
      <c r="AGO91" s="54"/>
      <c r="AGP91" s="54"/>
      <c r="AGQ91" s="54"/>
      <c r="AGR91" s="54"/>
      <c r="AGS91" s="54"/>
      <c r="AGT91" s="54"/>
      <c r="AGU91" s="54"/>
      <c r="AGV91" s="54"/>
      <c r="AGW91" s="54"/>
      <c r="AGX91" s="54"/>
      <c r="AGY91" s="54"/>
      <c r="AGZ91" s="54"/>
      <c r="AHA91" s="54"/>
      <c r="AHB91" s="54"/>
      <c r="AHC91" s="54"/>
      <c r="AHD91" s="54"/>
      <c r="AHE91" s="54"/>
      <c r="AHF91" s="54"/>
      <c r="AHG91" s="54"/>
      <c r="AHH91" s="54"/>
      <c r="AHI91" s="54"/>
      <c r="AHJ91" s="54"/>
      <c r="AHK91" s="54"/>
      <c r="AHL91" s="54"/>
      <c r="AHM91" s="54"/>
      <c r="AHN91" s="54"/>
      <c r="AHO91" s="54"/>
      <c r="AHP91" s="54"/>
      <c r="AHQ91" s="54"/>
      <c r="AHR91" s="54"/>
      <c r="AHS91" s="54"/>
      <c r="AHT91" s="54"/>
      <c r="AHU91" s="54"/>
      <c r="AHV91" s="54"/>
      <c r="AHW91" s="54"/>
      <c r="AHX91" s="54"/>
      <c r="AHY91" s="54"/>
      <c r="AHZ91" s="54"/>
      <c r="AIA91" s="54"/>
      <c r="AIB91" s="54"/>
      <c r="AIC91" s="54"/>
      <c r="AID91" s="54"/>
      <c r="AIE91" s="54"/>
      <c r="AIF91" s="54"/>
      <c r="AIG91" s="54"/>
      <c r="AIH91" s="54"/>
      <c r="AII91" s="54"/>
      <c r="AIJ91" s="54"/>
      <c r="AIK91" s="54"/>
      <c r="AIL91" s="54"/>
      <c r="AIM91" s="54"/>
      <c r="AIN91" s="54"/>
      <c r="AIO91" s="54"/>
      <c r="AIP91" s="54"/>
      <c r="AIQ91" s="54"/>
      <c r="AIR91" s="54"/>
      <c r="AIS91" s="54"/>
      <c r="AIT91" s="54"/>
      <c r="AIU91" s="54"/>
      <c r="AIV91" s="54"/>
      <c r="AIW91" s="54"/>
      <c r="AIX91" s="54"/>
      <c r="AIY91" s="54"/>
      <c r="AIZ91" s="54"/>
      <c r="AJA91" s="54"/>
      <c r="AJB91" s="54"/>
      <c r="AJC91" s="54"/>
      <c r="AJD91" s="54"/>
      <c r="AJE91" s="54"/>
      <c r="AJF91" s="54"/>
      <c r="AJG91" s="54"/>
      <c r="AJH91" s="54"/>
      <c r="AJI91" s="54"/>
      <c r="AJJ91" s="54"/>
      <c r="AJK91" s="54"/>
      <c r="AJL91" s="54"/>
      <c r="AJM91" s="54"/>
      <c r="AJN91" s="54"/>
      <c r="AJO91" s="54"/>
      <c r="AJP91" s="54"/>
      <c r="AJQ91" s="54"/>
      <c r="AJR91" s="54"/>
      <c r="AJS91" s="54"/>
      <c r="AJT91" s="54"/>
      <c r="AJU91" s="54"/>
      <c r="AJV91" s="54"/>
      <c r="AJW91" s="54"/>
      <c r="AJX91" s="54"/>
      <c r="AJY91" s="54"/>
      <c r="AJZ91" s="54"/>
      <c r="AKA91" s="54"/>
      <c r="AKB91" s="54"/>
      <c r="AKC91" s="54"/>
      <c r="AKD91" s="54"/>
      <c r="AKE91" s="54"/>
      <c r="AKF91" s="54"/>
      <c r="AKG91" s="54"/>
      <c r="AKH91" s="54"/>
      <c r="AKI91" s="54"/>
      <c r="AKJ91" s="54"/>
      <c r="AKK91" s="54"/>
      <c r="AKL91" s="54"/>
      <c r="AKM91" s="54"/>
      <c r="AKN91" s="54"/>
      <c r="AKO91" s="54"/>
      <c r="AKP91" s="54"/>
      <c r="AKQ91" s="54"/>
      <c r="AKR91" s="54"/>
      <c r="AKS91" s="54"/>
      <c r="AKT91" s="54"/>
      <c r="AKU91" s="54"/>
      <c r="AKV91" s="54"/>
      <c r="AKW91" s="54"/>
      <c r="AKX91" s="54"/>
      <c r="AKY91" s="54"/>
      <c r="AKZ91" s="54"/>
      <c r="ALA91" s="54"/>
      <c r="ALB91" s="54"/>
      <c r="ALC91" s="54"/>
      <c r="ALD91" s="54"/>
      <c r="ALE91" s="54"/>
      <c r="ALF91" s="54"/>
      <c r="ALG91" s="54"/>
      <c r="ALH91" s="54"/>
      <c r="ALI91" s="54"/>
      <c r="ALJ91" s="54"/>
      <c r="ALK91" s="54"/>
      <c r="ALL91" s="54"/>
      <c r="ALM91" s="54"/>
      <c r="ALN91" s="54"/>
      <c r="ALO91" s="54"/>
      <c r="ALP91" s="54"/>
      <c r="ALQ91" s="54"/>
      <c r="ALR91" s="54"/>
      <c r="ALS91" s="54"/>
      <c r="ALT91" s="54"/>
      <c r="ALU91" s="54"/>
      <c r="ALV91" s="54"/>
      <c r="ALW91" s="54"/>
      <c r="ALX91" s="54"/>
      <c r="ALY91" s="54"/>
      <c r="ALZ91" s="54"/>
      <c r="AMA91" s="54"/>
      <c r="AMB91" s="54"/>
      <c r="AMC91" s="54"/>
      <c r="AMD91" s="54"/>
      <c r="AME91" s="54"/>
      <c r="AMF91" s="54"/>
      <c r="AMG91" s="54"/>
      <c r="AMH91" s="54"/>
      <c r="AMI91" s="54"/>
      <c r="AMJ91" s="54"/>
      <c r="AMK91" s="54"/>
    </row>
    <row r="92" spans="1:1025" x14ac:dyDescent="0.25">
      <c r="A92" s="57"/>
      <c r="B92" s="72"/>
      <c r="C92" s="73"/>
      <c r="D92" s="74"/>
      <c r="E92" s="75"/>
      <c r="F92" s="73"/>
      <c r="G92" s="58"/>
      <c r="H92" s="67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54"/>
      <c r="AI92" s="54"/>
      <c r="AJ92" s="54"/>
      <c r="AK92" s="54"/>
      <c r="AL92" s="54"/>
      <c r="AM92" s="54"/>
      <c r="AN92" s="54"/>
      <c r="AO92" s="54"/>
      <c r="AP92" s="54"/>
      <c r="AQ92" s="54"/>
      <c r="AR92" s="54"/>
      <c r="AS92" s="54"/>
      <c r="AT92" s="54"/>
      <c r="AU92" s="54"/>
      <c r="AV92" s="54"/>
      <c r="AW92" s="54"/>
      <c r="AX92" s="54"/>
      <c r="AY92" s="54"/>
      <c r="AZ92" s="54"/>
      <c r="BA92" s="54"/>
      <c r="BB92" s="54"/>
      <c r="BC92" s="54"/>
      <c r="BD92" s="54"/>
      <c r="BE92" s="54"/>
      <c r="BF92" s="54"/>
      <c r="BG92" s="54"/>
      <c r="BH92" s="54"/>
      <c r="BI92" s="54"/>
      <c r="BJ92" s="54"/>
      <c r="BK92" s="54"/>
      <c r="BL92" s="54"/>
      <c r="BM92" s="54"/>
      <c r="BN92" s="54"/>
      <c r="BO92" s="54"/>
      <c r="BP92" s="54"/>
      <c r="BQ92" s="54"/>
      <c r="BR92" s="54"/>
      <c r="BS92" s="54"/>
      <c r="BT92" s="54"/>
      <c r="BU92" s="54"/>
      <c r="BV92" s="54"/>
      <c r="BW92" s="54"/>
      <c r="BX92" s="54"/>
      <c r="BY92" s="54"/>
      <c r="BZ92" s="54"/>
      <c r="CA92" s="54"/>
      <c r="CB92" s="54"/>
      <c r="CC92" s="54"/>
      <c r="CD92" s="54"/>
      <c r="CE92" s="54"/>
      <c r="CF92" s="54"/>
      <c r="CG92" s="54"/>
      <c r="CH92" s="54"/>
      <c r="CI92" s="54"/>
      <c r="CJ92" s="54"/>
      <c r="CK92" s="54"/>
      <c r="CL92" s="54"/>
      <c r="CM92" s="54"/>
      <c r="CN92" s="54"/>
      <c r="CO92" s="54"/>
      <c r="CP92" s="54"/>
      <c r="CQ92" s="54"/>
      <c r="CR92" s="54"/>
      <c r="CS92" s="54"/>
      <c r="CT92" s="54"/>
      <c r="CU92" s="54"/>
      <c r="CV92" s="54"/>
      <c r="CW92" s="54"/>
      <c r="CX92" s="54"/>
      <c r="CY92" s="54"/>
      <c r="CZ92" s="54"/>
      <c r="DA92" s="54"/>
      <c r="DB92" s="54"/>
      <c r="DC92" s="54"/>
      <c r="DD92" s="54"/>
      <c r="DE92" s="54"/>
      <c r="DF92" s="54"/>
      <c r="DG92" s="54"/>
      <c r="DH92" s="54"/>
      <c r="DI92" s="54"/>
      <c r="DJ92" s="54"/>
      <c r="DK92" s="54"/>
      <c r="DL92" s="54"/>
      <c r="DM92" s="54"/>
      <c r="DN92" s="54"/>
      <c r="DO92" s="54"/>
      <c r="DP92" s="54"/>
      <c r="DQ92" s="54"/>
      <c r="DR92" s="54"/>
      <c r="DS92" s="54"/>
      <c r="DT92" s="54"/>
      <c r="DU92" s="54"/>
      <c r="DV92" s="54"/>
      <c r="DW92" s="54"/>
      <c r="DX92" s="54"/>
      <c r="DY92" s="54"/>
      <c r="DZ92" s="54"/>
      <c r="EA92" s="54"/>
      <c r="EB92" s="54"/>
      <c r="EC92" s="54"/>
      <c r="ED92" s="54"/>
      <c r="EE92" s="54"/>
      <c r="EF92" s="54"/>
      <c r="EG92" s="54"/>
      <c r="EH92" s="54"/>
      <c r="EI92" s="54"/>
      <c r="EJ92" s="54"/>
      <c r="EK92" s="54"/>
      <c r="EL92" s="54"/>
      <c r="EM92" s="54"/>
      <c r="EN92" s="54"/>
      <c r="EO92" s="54"/>
      <c r="EP92" s="54"/>
      <c r="EQ92" s="54"/>
      <c r="ER92" s="54"/>
      <c r="ES92" s="54"/>
      <c r="ET92" s="54"/>
      <c r="EU92" s="54"/>
      <c r="EV92" s="54"/>
      <c r="EW92" s="54"/>
      <c r="EX92" s="54"/>
      <c r="EY92" s="54"/>
      <c r="EZ92" s="54"/>
      <c r="FA92" s="54"/>
      <c r="FB92" s="54"/>
      <c r="FC92" s="54"/>
      <c r="FD92" s="54"/>
      <c r="FE92" s="54"/>
      <c r="FF92" s="54"/>
      <c r="FG92" s="54"/>
      <c r="FH92" s="54"/>
      <c r="FI92" s="54"/>
      <c r="FJ92" s="54"/>
      <c r="FK92" s="54"/>
      <c r="FL92" s="54"/>
      <c r="FM92" s="54"/>
      <c r="FN92" s="54"/>
      <c r="FO92" s="54"/>
      <c r="FP92" s="54"/>
      <c r="FQ92" s="54"/>
      <c r="FR92" s="54"/>
      <c r="FS92" s="54"/>
      <c r="FT92" s="54"/>
      <c r="FU92" s="54"/>
      <c r="FV92" s="54"/>
      <c r="FW92" s="54"/>
      <c r="FX92" s="54"/>
      <c r="FY92" s="54"/>
      <c r="FZ92" s="54"/>
      <c r="GA92" s="54"/>
      <c r="GB92" s="54"/>
      <c r="GC92" s="54"/>
      <c r="GD92" s="54"/>
      <c r="GE92" s="54"/>
      <c r="GF92" s="54"/>
      <c r="GG92" s="54"/>
      <c r="GH92" s="54"/>
      <c r="GI92" s="54"/>
      <c r="GJ92" s="54"/>
      <c r="GK92" s="54"/>
      <c r="GL92" s="54"/>
      <c r="GM92" s="54"/>
      <c r="GN92" s="54"/>
      <c r="GO92" s="54"/>
      <c r="GP92" s="54"/>
      <c r="GQ92" s="54"/>
      <c r="GR92" s="54"/>
      <c r="GS92" s="54"/>
      <c r="GT92" s="54"/>
      <c r="GU92" s="54"/>
      <c r="GV92" s="54"/>
      <c r="GW92" s="54"/>
      <c r="GX92" s="54"/>
      <c r="GY92" s="54"/>
      <c r="GZ92" s="54"/>
      <c r="HA92" s="54"/>
      <c r="HB92" s="54"/>
      <c r="HC92" s="54"/>
      <c r="HD92" s="54"/>
      <c r="HE92" s="54"/>
      <c r="HF92" s="54"/>
      <c r="HG92" s="54"/>
      <c r="HH92" s="54"/>
      <c r="HI92" s="54"/>
      <c r="HJ92" s="54"/>
      <c r="HK92" s="54"/>
      <c r="HL92" s="54"/>
      <c r="HM92" s="54"/>
      <c r="HN92" s="54"/>
      <c r="HO92" s="54"/>
      <c r="HP92" s="54"/>
      <c r="HQ92" s="54"/>
      <c r="HR92" s="54"/>
      <c r="HS92" s="54"/>
      <c r="HT92" s="54"/>
      <c r="HU92" s="54"/>
      <c r="HV92" s="54"/>
      <c r="HW92" s="54"/>
      <c r="HX92" s="54"/>
      <c r="HY92" s="54"/>
      <c r="HZ92" s="54"/>
      <c r="IA92" s="54"/>
      <c r="IB92" s="54"/>
      <c r="IC92" s="54"/>
      <c r="ID92" s="54"/>
      <c r="IE92" s="54"/>
      <c r="IF92" s="54"/>
      <c r="IG92" s="54"/>
      <c r="IH92" s="54"/>
      <c r="II92" s="54"/>
      <c r="IJ92" s="54"/>
      <c r="IK92" s="54"/>
      <c r="IL92" s="54"/>
      <c r="IM92" s="54"/>
      <c r="IN92" s="54"/>
      <c r="IO92" s="54"/>
      <c r="IP92" s="54"/>
      <c r="IQ92" s="54"/>
      <c r="IR92" s="54"/>
      <c r="IS92" s="54"/>
      <c r="IT92" s="54"/>
      <c r="IU92" s="54"/>
      <c r="IV92" s="54"/>
      <c r="IW92" s="54"/>
      <c r="IX92" s="54"/>
      <c r="IY92" s="54"/>
      <c r="IZ92" s="54"/>
      <c r="JA92" s="54"/>
      <c r="JB92" s="54"/>
      <c r="JC92" s="54"/>
      <c r="JD92" s="54"/>
      <c r="JE92" s="54"/>
      <c r="JF92" s="54"/>
      <c r="JG92" s="54"/>
      <c r="JH92" s="54"/>
      <c r="JI92" s="54"/>
      <c r="JJ92" s="54"/>
      <c r="JK92" s="54"/>
      <c r="JL92" s="54"/>
      <c r="JM92" s="54"/>
      <c r="JN92" s="54"/>
      <c r="JO92" s="54"/>
      <c r="JP92" s="54"/>
      <c r="JQ92" s="54"/>
      <c r="JR92" s="54"/>
      <c r="JS92" s="54"/>
      <c r="JT92" s="54"/>
      <c r="JU92" s="54"/>
      <c r="JV92" s="54"/>
      <c r="JW92" s="54"/>
      <c r="JX92" s="54"/>
      <c r="JY92" s="54"/>
      <c r="JZ92" s="54"/>
      <c r="KA92" s="54"/>
      <c r="KB92" s="54"/>
      <c r="KC92" s="54"/>
      <c r="KD92" s="54"/>
      <c r="KE92" s="54"/>
      <c r="KF92" s="54"/>
      <c r="KG92" s="54"/>
      <c r="KH92" s="54"/>
      <c r="KI92" s="54"/>
      <c r="KJ92" s="54"/>
      <c r="KK92" s="54"/>
      <c r="KL92" s="54"/>
      <c r="KM92" s="54"/>
      <c r="KN92" s="54"/>
      <c r="KO92" s="54"/>
      <c r="KP92" s="54"/>
      <c r="KQ92" s="54"/>
      <c r="KR92" s="54"/>
      <c r="KS92" s="54"/>
      <c r="KT92" s="54"/>
      <c r="KU92" s="54"/>
      <c r="KV92" s="54"/>
      <c r="KW92" s="54"/>
      <c r="KX92" s="54"/>
      <c r="KY92" s="54"/>
      <c r="KZ92" s="54"/>
      <c r="LA92" s="54"/>
      <c r="LB92" s="54"/>
      <c r="LC92" s="54"/>
      <c r="LD92" s="54"/>
      <c r="LE92" s="54"/>
      <c r="LF92" s="54"/>
      <c r="LG92" s="54"/>
      <c r="LH92" s="54"/>
      <c r="LI92" s="54"/>
      <c r="LJ92" s="54"/>
      <c r="LK92" s="54"/>
      <c r="LL92" s="54"/>
      <c r="LM92" s="54"/>
      <c r="LN92" s="54"/>
      <c r="LO92" s="54"/>
      <c r="LP92" s="54"/>
      <c r="LQ92" s="54"/>
      <c r="LR92" s="54"/>
      <c r="LS92" s="54"/>
      <c r="LT92" s="54"/>
      <c r="LU92" s="54"/>
      <c r="LV92" s="54"/>
      <c r="LW92" s="54"/>
      <c r="LX92" s="54"/>
      <c r="LY92" s="54"/>
      <c r="LZ92" s="54"/>
      <c r="MA92" s="54"/>
      <c r="MB92" s="54"/>
      <c r="MC92" s="54"/>
      <c r="MD92" s="54"/>
      <c r="ME92" s="54"/>
      <c r="MF92" s="54"/>
      <c r="MG92" s="54"/>
      <c r="MH92" s="54"/>
      <c r="MI92" s="54"/>
      <c r="MJ92" s="54"/>
      <c r="MK92" s="54"/>
      <c r="ML92" s="54"/>
      <c r="MM92" s="54"/>
      <c r="MN92" s="54"/>
      <c r="MO92" s="54"/>
      <c r="MP92" s="54"/>
      <c r="MQ92" s="54"/>
      <c r="MR92" s="54"/>
      <c r="MS92" s="54"/>
      <c r="MT92" s="54"/>
      <c r="MU92" s="54"/>
      <c r="MV92" s="54"/>
      <c r="MW92" s="54"/>
      <c r="MX92" s="54"/>
      <c r="MY92" s="54"/>
      <c r="MZ92" s="54"/>
      <c r="NA92" s="54"/>
      <c r="NB92" s="54"/>
      <c r="NC92" s="54"/>
      <c r="ND92" s="54"/>
      <c r="NE92" s="54"/>
      <c r="NF92" s="54"/>
      <c r="NG92" s="54"/>
      <c r="NH92" s="54"/>
      <c r="NI92" s="54"/>
      <c r="NJ92" s="54"/>
      <c r="NK92" s="54"/>
      <c r="NL92" s="54"/>
      <c r="NM92" s="54"/>
      <c r="NN92" s="54"/>
      <c r="NO92" s="54"/>
      <c r="NP92" s="54"/>
      <c r="NQ92" s="54"/>
      <c r="NR92" s="54"/>
      <c r="NS92" s="54"/>
      <c r="NT92" s="54"/>
      <c r="NU92" s="54"/>
      <c r="NV92" s="54"/>
      <c r="NW92" s="54"/>
      <c r="NX92" s="54"/>
      <c r="NY92" s="54"/>
      <c r="NZ92" s="54"/>
      <c r="OA92" s="54"/>
      <c r="OB92" s="54"/>
      <c r="OC92" s="54"/>
      <c r="OD92" s="54"/>
      <c r="OE92" s="54"/>
      <c r="OF92" s="54"/>
      <c r="OG92" s="54"/>
      <c r="OH92" s="54"/>
      <c r="OI92" s="54"/>
      <c r="OJ92" s="54"/>
      <c r="OK92" s="54"/>
      <c r="OL92" s="54"/>
      <c r="OM92" s="54"/>
      <c r="ON92" s="54"/>
      <c r="OO92" s="54"/>
      <c r="OP92" s="54"/>
      <c r="OQ92" s="54"/>
      <c r="OR92" s="54"/>
      <c r="OS92" s="54"/>
      <c r="OT92" s="54"/>
      <c r="OU92" s="54"/>
      <c r="OV92" s="54"/>
      <c r="OW92" s="54"/>
      <c r="OX92" s="54"/>
      <c r="OY92" s="54"/>
      <c r="OZ92" s="54"/>
      <c r="PA92" s="54"/>
      <c r="PB92" s="54"/>
      <c r="PC92" s="54"/>
      <c r="PD92" s="54"/>
      <c r="PE92" s="54"/>
      <c r="PF92" s="54"/>
      <c r="PG92" s="54"/>
      <c r="PH92" s="54"/>
      <c r="PI92" s="54"/>
      <c r="PJ92" s="54"/>
      <c r="PK92" s="54"/>
      <c r="PL92" s="54"/>
      <c r="PM92" s="54"/>
      <c r="PN92" s="54"/>
      <c r="PO92" s="54"/>
      <c r="PP92" s="54"/>
      <c r="PQ92" s="54"/>
      <c r="PR92" s="54"/>
      <c r="PS92" s="54"/>
      <c r="PT92" s="54"/>
      <c r="PU92" s="54"/>
      <c r="PV92" s="54"/>
      <c r="PW92" s="54"/>
      <c r="PX92" s="54"/>
      <c r="PY92" s="54"/>
      <c r="PZ92" s="54"/>
      <c r="QA92" s="54"/>
      <c r="QB92" s="54"/>
      <c r="QC92" s="54"/>
      <c r="QD92" s="54"/>
      <c r="QE92" s="54"/>
      <c r="QF92" s="54"/>
      <c r="QG92" s="54"/>
      <c r="QH92" s="54"/>
      <c r="QI92" s="54"/>
      <c r="QJ92" s="54"/>
      <c r="QK92" s="54"/>
      <c r="QL92" s="54"/>
      <c r="QM92" s="54"/>
      <c r="QN92" s="54"/>
      <c r="QO92" s="54"/>
      <c r="QP92" s="54"/>
      <c r="QQ92" s="54"/>
      <c r="QR92" s="54"/>
      <c r="QS92" s="54"/>
      <c r="QT92" s="54"/>
      <c r="QU92" s="54"/>
      <c r="QV92" s="54"/>
      <c r="QW92" s="54"/>
      <c r="QX92" s="54"/>
      <c r="QY92" s="54"/>
      <c r="QZ92" s="54"/>
      <c r="RA92" s="54"/>
      <c r="RB92" s="54"/>
      <c r="RC92" s="54"/>
      <c r="RD92" s="54"/>
      <c r="RE92" s="54"/>
      <c r="RF92" s="54"/>
      <c r="RG92" s="54"/>
      <c r="RH92" s="54"/>
      <c r="RI92" s="54"/>
      <c r="RJ92" s="54"/>
      <c r="RK92" s="54"/>
      <c r="RL92" s="54"/>
      <c r="RM92" s="54"/>
      <c r="RN92" s="54"/>
      <c r="RO92" s="54"/>
      <c r="RP92" s="54"/>
      <c r="RQ92" s="54"/>
      <c r="RR92" s="54"/>
      <c r="RS92" s="54"/>
      <c r="RT92" s="54"/>
      <c r="RU92" s="54"/>
      <c r="RV92" s="54"/>
      <c r="RW92" s="54"/>
      <c r="RX92" s="54"/>
      <c r="RY92" s="54"/>
      <c r="RZ92" s="54"/>
      <c r="SA92" s="54"/>
      <c r="SB92" s="54"/>
      <c r="SC92" s="54"/>
      <c r="SD92" s="54"/>
      <c r="SE92" s="54"/>
      <c r="SF92" s="54"/>
      <c r="SG92" s="54"/>
      <c r="SH92" s="54"/>
      <c r="SI92" s="54"/>
      <c r="SJ92" s="54"/>
      <c r="SK92" s="54"/>
      <c r="SL92" s="54"/>
      <c r="SM92" s="54"/>
      <c r="SN92" s="54"/>
      <c r="SO92" s="54"/>
      <c r="SP92" s="54"/>
      <c r="SQ92" s="54"/>
      <c r="SR92" s="54"/>
      <c r="SS92" s="54"/>
      <c r="ST92" s="54"/>
      <c r="SU92" s="54"/>
      <c r="SV92" s="54"/>
      <c r="SW92" s="54"/>
      <c r="SX92" s="54"/>
      <c r="SY92" s="54"/>
      <c r="SZ92" s="54"/>
      <c r="TA92" s="54"/>
      <c r="TB92" s="54"/>
      <c r="TC92" s="54"/>
      <c r="TD92" s="54"/>
      <c r="TE92" s="54"/>
      <c r="TF92" s="54"/>
      <c r="TG92" s="54"/>
      <c r="TH92" s="54"/>
      <c r="TI92" s="54"/>
      <c r="TJ92" s="54"/>
      <c r="TK92" s="54"/>
      <c r="TL92" s="54"/>
      <c r="TM92" s="54"/>
      <c r="TN92" s="54"/>
      <c r="TO92" s="54"/>
      <c r="TP92" s="54"/>
      <c r="TQ92" s="54"/>
      <c r="TR92" s="54"/>
      <c r="TS92" s="54"/>
      <c r="TT92" s="54"/>
      <c r="TU92" s="54"/>
      <c r="TV92" s="54"/>
      <c r="TW92" s="54"/>
      <c r="TX92" s="54"/>
      <c r="TY92" s="54"/>
      <c r="TZ92" s="54"/>
      <c r="UA92" s="54"/>
      <c r="UB92" s="54"/>
      <c r="UC92" s="54"/>
      <c r="UD92" s="54"/>
      <c r="UE92" s="54"/>
      <c r="UF92" s="54"/>
      <c r="UG92" s="54"/>
      <c r="UH92" s="54"/>
      <c r="UI92" s="54"/>
      <c r="UJ92" s="54"/>
      <c r="UK92" s="54"/>
      <c r="UL92" s="54"/>
      <c r="UM92" s="54"/>
      <c r="UN92" s="54"/>
      <c r="UO92" s="54"/>
      <c r="UP92" s="54"/>
      <c r="UQ92" s="54"/>
      <c r="UR92" s="54"/>
      <c r="US92" s="54"/>
      <c r="UT92" s="54"/>
      <c r="UU92" s="54"/>
      <c r="UV92" s="54"/>
      <c r="UW92" s="54"/>
      <c r="UX92" s="54"/>
      <c r="UY92" s="54"/>
      <c r="UZ92" s="54"/>
      <c r="VA92" s="54"/>
      <c r="VB92" s="54"/>
      <c r="VC92" s="54"/>
      <c r="VD92" s="54"/>
      <c r="VE92" s="54"/>
      <c r="VF92" s="54"/>
      <c r="VG92" s="54"/>
      <c r="VH92" s="54"/>
      <c r="VI92" s="54"/>
      <c r="VJ92" s="54"/>
      <c r="VK92" s="54"/>
      <c r="VL92" s="54"/>
      <c r="VM92" s="54"/>
      <c r="VN92" s="54"/>
      <c r="VO92" s="54"/>
      <c r="VP92" s="54"/>
      <c r="VQ92" s="54"/>
      <c r="VR92" s="54"/>
      <c r="VS92" s="54"/>
      <c r="VT92" s="54"/>
      <c r="VU92" s="54"/>
      <c r="VV92" s="54"/>
      <c r="VW92" s="54"/>
      <c r="VX92" s="54"/>
      <c r="VY92" s="54"/>
      <c r="VZ92" s="54"/>
      <c r="WA92" s="54"/>
      <c r="WB92" s="54"/>
      <c r="WC92" s="54"/>
      <c r="WD92" s="54"/>
      <c r="WE92" s="54"/>
      <c r="WF92" s="54"/>
      <c r="WG92" s="54"/>
      <c r="WH92" s="54"/>
      <c r="WI92" s="54"/>
      <c r="WJ92" s="54"/>
      <c r="WK92" s="54"/>
      <c r="WL92" s="54"/>
      <c r="WM92" s="54"/>
      <c r="WN92" s="54"/>
      <c r="WO92" s="54"/>
      <c r="WP92" s="54"/>
      <c r="WQ92" s="54"/>
      <c r="WR92" s="54"/>
      <c r="WS92" s="54"/>
      <c r="WT92" s="54"/>
      <c r="WU92" s="54"/>
      <c r="WV92" s="54"/>
      <c r="WW92" s="54"/>
      <c r="WX92" s="54"/>
      <c r="WY92" s="54"/>
      <c r="WZ92" s="54"/>
      <c r="XA92" s="54"/>
      <c r="XB92" s="54"/>
      <c r="XC92" s="54"/>
      <c r="XD92" s="54"/>
      <c r="XE92" s="54"/>
      <c r="XF92" s="54"/>
      <c r="XG92" s="54"/>
      <c r="XH92" s="54"/>
      <c r="XI92" s="54"/>
      <c r="XJ92" s="54"/>
      <c r="XK92" s="54"/>
      <c r="XL92" s="54"/>
      <c r="XM92" s="54"/>
      <c r="XN92" s="54"/>
      <c r="XO92" s="54"/>
      <c r="XP92" s="54"/>
      <c r="XQ92" s="54"/>
      <c r="XR92" s="54"/>
      <c r="XS92" s="54"/>
      <c r="XT92" s="54"/>
      <c r="XU92" s="54"/>
      <c r="XV92" s="54"/>
      <c r="XW92" s="54"/>
      <c r="XX92" s="54"/>
      <c r="XY92" s="54"/>
      <c r="XZ92" s="54"/>
      <c r="YA92" s="54"/>
      <c r="YB92" s="54"/>
      <c r="YC92" s="54"/>
      <c r="YD92" s="54"/>
      <c r="YE92" s="54"/>
      <c r="YF92" s="54"/>
      <c r="YG92" s="54"/>
      <c r="YH92" s="54"/>
      <c r="YI92" s="54"/>
      <c r="YJ92" s="54"/>
      <c r="YK92" s="54"/>
      <c r="YL92" s="54"/>
      <c r="YM92" s="54"/>
      <c r="YN92" s="54"/>
      <c r="YO92" s="54"/>
      <c r="YP92" s="54"/>
      <c r="YQ92" s="54"/>
      <c r="YR92" s="54"/>
      <c r="YS92" s="54"/>
      <c r="YT92" s="54"/>
      <c r="YU92" s="54"/>
      <c r="YV92" s="54"/>
      <c r="YW92" s="54"/>
      <c r="YX92" s="54"/>
      <c r="YY92" s="54"/>
      <c r="YZ92" s="54"/>
      <c r="ZA92" s="54"/>
      <c r="ZB92" s="54"/>
      <c r="ZC92" s="54"/>
      <c r="ZD92" s="54"/>
      <c r="ZE92" s="54"/>
      <c r="ZF92" s="54"/>
      <c r="ZG92" s="54"/>
      <c r="ZH92" s="54"/>
      <c r="ZI92" s="54"/>
      <c r="ZJ92" s="54"/>
      <c r="ZK92" s="54"/>
      <c r="ZL92" s="54"/>
      <c r="ZM92" s="54"/>
      <c r="ZN92" s="54"/>
      <c r="ZO92" s="54"/>
      <c r="ZP92" s="54"/>
      <c r="ZQ92" s="54"/>
      <c r="ZR92" s="54"/>
      <c r="ZS92" s="54"/>
      <c r="ZT92" s="54"/>
      <c r="ZU92" s="54"/>
      <c r="ZV92" s="54"/>
      <c r="ZW92" s="54"/>
      <c r="ZX92" s="54"/>
      <c r="ZY92" s="54"/>
      <c r="ZZ92" s="54"/>
      <c r="AAA92" s="54"/>
      <c r="AAB92" s="54"/>
      <c r="AAC92" s="54"/>
      <c r="AAD92" s="54"/>
      <c r="AAE92" s="54"/>
      <c r="AAF92" s="54"/>
      <c r="AAG92" s="54"/>
      <c r="AAH92" s="54"/>
      <c r="AAI92" s="54"/>
      <c r="AAJ92" s="54"/>
      <c r="AAK92" s="54"/>
      <c r="AAL92" s="54"/>
      <c r="AAM92" s="54"/>
      <c r="AAN92" s="54"/>
      <c r="AAO92" s="54"/>
      <c r="AAP92" s="54"/>
      <c r="AAQ92" s="54"/>
      <c r="AAR92" s="54"/>
      <c r="AAS92" s="54"/>
      <c r="AAT92" s="54"/>
      <c r="AAU92" s="54"/>
      <c r="AAV92" s="54"/>
      <c r="AAW92" s="54"/>
      <c r="AAX92" s="54"/>
      <c r="AAY92" s="54"/>
      <c r="AAZ92" s="54"/>
      <c r="ABA92" s="54"/>
      <c r="ABB92" s="54"/>
      <c r="ABC92" s="54"/>
      <c r="ABD92" s="54"/>
      <c r="ABE92" s="54"/>
      <c r="ABF92" s="54"/>
      <c r="ABG92" s="54"/>
      <c r="ABH92" s="54"/>
      <c r="ABI92" s="54"/>
      <c r="ABJ92" s="54"/>
      <c r="ABK92" s="54"/>
      <c r="ABL92" s="54"/>
      <c r="ABM92" s="54"/>
      <c r="ABN92" s="54"/>
      <c r="ABO92" s="54"/>
      <c r="ABP92" s="54"/>
      <c r="ABQ92" s="54"/>
      <c r="ABR92" s="54"/>
      <c r="ABS92" s="54"/>
      <c r="ABT92" s="54"/>
      <c r="ABU92" s="54"/>
      <c r="ABV92" s="54"/>
      <c r="ABW92" s="54"/>
      <c r="ABX92" s="54"/>
      <c r="ABY92" s="54"/>
      <c r="ABZ92" s="54"/>
      <c r="ACA92" s="54"/>
      <c r="ACB92" s="54"/>
      <c r="ACC92" s="54"/>
      <c r="ACD92" s="54"/>
      <c r="ACE92" s="54"/>
      <c r="ACF92" s="54"/>
      <c r="ACG92" s="54"/>
      <c r="ACH92" s="54"/>
      <c r="ACI92" s="54"/>
      <c r="ACJ92" s="54"/>
      <c r="ACK92" s="54"/>
      <c r="ACL92" s="54"/>
      <c r="ACM92" s="54"/>
      <c r="ACN92" s="54"/>
      <c r="ACO92" s="54"/>
      <c r="ACP92" s="54"/>
      <c r="ACQ92" s="54"/>
      <c r="ACR92" s="54"/>
      <c r="ACS92" s="54"/>
      <c r="ACT92" s="54"/>
      <c r="ACU92" s="54"/>
      <c r="ACV92" s="54"/>
      <c r="ACW92" s="54"/>
      <c r="ACX92" s="54"/>
      <c r="ACY92" s="54"/>
      <c r="ACZ92" s="54"/>
      <c r="ADA92" s="54"/>
      <c r="ADB92" s="54"/>
      <c r="ADC92" s="54"/>
      <c r="ADD92" s="54"/>
      <c r="ADE92" s="54"/>
      <c r="ADF92" s="54"/>
      <c r="ADG92" s="54"/>
      <c r="ADH92" s="54"/>
      <c r="ADI92" s="54"/>
      <c r="ADJ92" s="54"/>
      <c r="ADK92" s="54"/>
      <c r="ADL92" s="54"/>
      <c r="ADM92" s="54"/>
      <c r="ADN92" s="54"/>
      <c r="ADO92" s="54"/>
      <c r="ADP92" s="54"/>
      <c r="ADQ92" s="54"/>
      <c r="ADR92" s="54"/>
      <c r="ADS92" s="54"/>
      <c r="ADT92" s="54"/>
      <c r="ADU92" s="54"/>
      <c r="ADV92" s="54"/>
      <c r="ADW92" s="54"/>
      <c r="ADX92" s="54"/>
      <c r="ADY92" s="54"/>
      <c r="ADZ92" s="54"/>
      <c r="AEA92" s="54"/>
      <c r="AEB92" s="54"/>
      <c r="AEC92" s="54"/>
      <c r="AED92" s="54"/>
      <c r="AEE92" s="54"/>
      <c r="AEF92" s="54"/>
      <c r="AEG92" s="54"/>
      <c r="AEH92" s="54"/>
      <c r="AEI92" s="54"/>
      <c r="AEJ92" s="54"/>
      <c r="AEK92" s="54"/>
      <c r="AEL92" s="54"/>
      <c r="AEM92" s="54"/>
      <c r="AEN92" s="54"/>
      <c r="AEO92" s="54"/>
      <c r="AEP92" s="54"/>
      <c r="AEQ92" s="54"/>
      <c r="AER92" s="54"/>
      <c r="AES92" s="54"/>
      <c r="AET92" s="54"/>
      <c r="AEU92" s="54"/>
      <c r="AEV92" s="54"/>
      <c r="AEW92" s="54"/>
      <c r="AEX92" s="54"/>
      <c r="AEY92" s="54"/>
      <c r="AEZ92" s="54"/>
      <c r="AFA92" s="54"/>
      <c r="AFB92" s="54"/>
      <c r="AFC92" s="54"/>
      <c r="AFD92" s="54"/>
      <c r="AFE92" s="54"/>
      <c r="AFF92" s="54"/>
      <c r="AFG92" s="54"/>
      <c r="AFH92" s="54"/>
      <c r="AFI92" s="54"/>
      <c r="AFJ92" s="54"/>
      <c r="AFK92" s="54"/>
      <c r="AFL92" s="54"/>
      <c r="AFM92" s="54"/>
      <c r="AFN92" s="54"/>
      <c r="AFO92" s="54"/>
      <c r="AFP92" s="54"/>
      <c r="AFQ92" s="54"/>
      <c r="AFR92" s="54"/>
      <c r="AFS92" s="54"/>
      <c r="AFT92" s="54"/>
      <c r="AFU92" s="54"/>
      <c r="AFV92" s="54"/>
      <c r="AFW92" s="54"/>
      <c r="AFX92" s="54"/>
      <c r="AFY92" s="54"/>
      <c r="AFZ92" s="54"/>
      <c r="AGA92" s="54"/>
      <c r="AGB92" s="54"/>
      <c r="AGC92" s="54"/>
      <c r="AGD92" s="54"/>
      <c r="AGE92" s="54"/>
      <c r="AGF92" s="54"/>
      <c r="AGG92" s="54"/>
      <c r="AGH92" s="54"/>
      <c r="AGI92" s="54"/>
      <c r="AGJ92" s="54"/>
      <c r="AGK92" s="54"/>
      <c r="AGL92" s="54"/>
      <c r="AGM92" s="54"/>
      <c r="AGN92" s="54"/>
      <c r="AGO92" s="54"/>
      <c r="AGP92" s="54"/>
      <c r="AGQ92" s="54"/>
      <c r="AGR92" s="54"/>
      <c r="AGS92" s="54"/>
      <c r="AGT92" s="54"/>
      <c r="AGU92" s="54"/>
      <c r="AGV92" s="54"/>
      <c r="AGW92" s="54"/>
      <c r="AGX92" s="54"/>
      <c r="AGY92" s="54"/>
      <c r="AGZ92" s="54"/>
      <c r="AHA92" s="54"/>
      <c r="AHB92" s="54"/>
      <c r="AHC92" s="54"/>
      <c r="AHD92" s="54"/>
      <c r="AHE92" s="54"/>
      <c r="AHF92" s="54"/>
      <c r="AHG92" s="54"/>
      <c r="AHH92" s="54"/>
      <c r="AHI92" s="54"/>
      <c r="AHJ92" s="54"/>
      <c r="AHK92" s="54"/>
      <c r="AHL92" s="54"/>
      <c r="AHM92" s="54"/>
      <c r="AHN92" s="54"/>
      <c r="AHO92" s="54"/>
      <c r="AHP92" s="54"/>
      <c r="AHQ92" s="54"/>
      <c r="AHR92" s="54"/>
      <c r="AHS92" s="54"/>
      <c r="AHT92" s="54"/>
      <c r="AHU92" s="54"/>
      <c r="AHV92" s="54"/>
      <c r="AHW92" s="54"/>
      <c r="AHX92" s="54"/>
      <c r="AHY92" s="54"/>
      <c r="AHZ92" s="54"/>
      <c r="AIA92" s="54"/>
      <c r="AIB92" s="54"/>
      <c r="AIC92" s="54"/>
      <c r="AID92" s="54"/>
      <c r="AIE92" s="54"/>
      <c r="AIF92" s="54"/>
      <c r="AIG92" s="54"/>
      <c r="AIH92" s="54"/>
      <c r="AII92" s="54"/>
      <c r="AIJ92" s="54"/>
      <c r="AIK92" s="54"/>
      <c r="AIL92" s="54"/>
      <c r="AIM92" s="54"/>
      <c r="AIN92" s="54"/>
      <c r="AIO92" s="54"/>
      <c r="AIP92" s="54"/>
      <c r="AIQ92" s="54"/>
      <c r="AIR92" s="54"/>
      <c r="AIS92" s="54"/>
      <c r="AIT92" s="54"/>
      <c r="AIU92" s="54"/>
      <c r="AIV92" s="54"/>
      <c r="AIW92" s="54"/>
      <c r="AIX92" s="54"/>
      <c r="AIY92" s="54"/>
      <c r="AIZ92" s="54"/>
      <c r="AJA92" s="54"/>
      <c r="AJB92" s="54"/>
      <c r="AJC92" s="54"/>
      <c r="AJD92" s="54"/>
      <c r="AJE92" s="54"/>
      <c r="AJF92" s="54"/>
      <c r="AJG92" s="54"/>
      <c r="AJH92" s="54"/>
      <c r="AJI92" s="54"/>
      <c r="AJJ92" s="54"/>
      <c r="AJK92" s="54"/>
      <c r="AJL92" s="54"/>
      <c r="AJM92" s="54"/>
      <c r="AJN92" s="54"/>
      <c r="AJO92" s="54"/>
      <c r="AJP92" s="54"/>
      <c r="AJQ92" s="54"/>
      <c r="AJR92" s="54"/>
      <c r="AJS92" s="54"/>
      <c r="AJT92" s="54"/>
      <c r="AJU92" s="54"/>
      <c r="AJV92" s="54"/>
      <c r="AJW92" s="54"/>
      <c r="AJX92" s="54"/>
      <c r="AJY92" s="54"/>
      <c r="AJZ92" s="54"/>
      <c r="AKA92" s="54"/>
      <c r="AKB92" s="54"/>
      <c r="AKC92" s="54"/>
      <c r="AKD92" s="54"/>
      <c r="AKE92" s="54"/>
      <c r="AKF92" s="54"/>
      <c r="AKG92" s="54"/>
      <c r="AKH92" s="54"/>
      <c r="AKI92" s="54"/>
      <c r="AKJ92" s="54"/>
      <c r="AKK92" s="54"/>
      <c r="AKL92" s="54"/>
      <c r="AKM92" s="54"/>
      <c r="AKN92" s="54"/>
      <c r="AKO92" s="54"/>
      <c r="AKP92" s="54"/>
      <c r="AKQ92" s="54"/>
      <c r="AKR92" s="54"/>
      <c r="AKS92" s="54"/>
      <c r="AKT92" s="54"/>
      <c r="AKU92" s="54"/>
      <c r="AKV92" s="54"/>
      <c r="AKW92" s="54"/>
      <c r="AKX92" s="54"/>
      <c r="AKY92" s="54"/>
      <c r="AKZ92" s="54"/>
      <c r="ALA92" s="54"/>
      <c r="ALB92" s="54"/>
      <c r="ALC92" s="54"/>
      <c r="ALD92" s="54"/>
      <c r="ALE92" s="54"/>
      <c r="ALF92" s="54"/>
      <c r="ALG92" s="54"/>
      <c r="ALH92" s="54"/>
      <c r="ALI92" s="54"/>
      <c r="ALJ92" s="54"/>
      <c r="ALK92" s="54"/>
      <c r="ALL92" s="54"/>
      <c r="ALM92" s="54"/>
      <c r="ALN92" s="54"/>
      <c r="ALO92" s="54"/>
      <c r="ALP92" s="54"/>
      <c r="ALQ92" s="54"/>
      <c r="ALR92" s="54"/>
      <c r="ALS92" s="54"/>
      <c r="ALT92" s="54"/>
      <c r="ALU92" s="54"/>
      <c r="ALV92" s="54"/>
      <c r="ALW92" s="54"/>
      <c r="ALX92" s="54"/>
      <c r="ALY92" s="54"/>
      <c r="ALZ92" s="54"/>
      <c r="AMA92" s="54"/>
      <c r="AMB92" s="54"/>
      <c r="AMC92" s="54"/>
      <c r="AMD92" s="54"/>
      <c r="AME92" s="54"/>
      <c r="AMF92" s="54"/>
      <c r="AMG92" s="54"/>
      <c r="AMH92" s="54"/>
      <c r="AMI92" s="54"/>
      <c r="AMJ92" s="54"/>
      <c r="AMK92" s="54"/>
    </row>
    <row r="93" spans="1:1025" x14ac:dyDescent="0.25">
      <c r="A93" s="57"/>
      <c r="B93" s="57"/>
      <c r="C93" s="57"/>
      <c r="D93" s="41"/>
      <c r="E93" s="58"/>
      <c r="F93" s="57"/>
      <c r="G93" s="58"/>
      <c r="H93" s="65"/>
    </row>
    <row r="94" spans="1:1025" ht="15.75" x14ac:dyDescent="0.25">
      <c r="A94" s="87" t="s">
        <v>269</v>
      </c>
      <c r="B94" s="87"/>
      <c r="C94" s="87"/>
      <c r="D94" s="87"/>
      <c r="E94" s="87"/>
      <c r="F94" s="87"/>
      <c r="G94" s="87"/>
      <c r="H94" s="87"/>
    </row>
    <row r="95" spans="1:1025" x14ac:dyDescent="0.25">
      <c r="A95" s="57"/>
      <c r="B95" s="57"/>
      <c r="C95" s="57"/>
      <c r="D95" s="41"/>
      <c r="E95" s="58"/>
      <c r="F95" s="57"/>
      <c r="G95" s="58"/>
      <c r="H95" s="65"/>
    </row>
    <row r="96" spans="1:1025" ht="15.75" x14ac:dyDescent="0.25">
      <c r="A96" s="35" t="s">
        <v>255</v>
      </c>
      <c r="B96" s="35" t="s">
        <v>256</v>
      </c>
      <c r="C96" s="35" t="s">
        <v>1</v>
      </c>
      <c r="D96" s="35" t="s">
        <v>2</v>
      </c>
      <c r="E96" s="35" t="s">
        <v>3</v>
      </c>
      <c r="F96" s="35" t="s">
        <v>5</v>
      </c>
      <c r="G96" s="35" t="s">
        <v>7</v>
      </c>
      <c r="H96" s="63" t="s">
        <v>257</v>
      </c>
    </row>
    <row r="97" spans="1:12" x14ac:dyDescent="0.25">
      <c r="A97" s="55">
        <v>1</v>
      </c>
      <c r="B97" s="68">
        <v>1613</v>
      </c>
      <c r="C97" s="69">
        <f>IFERROR((VLOOKUP(B97,INSCRITOS!A:B,2,0)),"")</f>
        <v>104347</v>
      </c>
      <c r="D97" s="70" t="str">
        <f>IFERROR((VLOOKUP(B97,INSCRITOS!A:C,3,0)),"")</f>
        <v>CAD</v>
      </c>
      <c r="E97" s="71" t="str">
        <f>IFERROR((VLOOKUP(B97,INSCRITOS!A:D,4,0)),"")</f>
        <v>Maria Sofia Romão</v>
      </c>
      <c r="F97" s="69" t="str">
        <f>IFERROR((VLOOKUP(B97,INSCRITOS!A:F,6,0)),"")</f>
        <v>F</v>
      </c>
      <c r="G97" s="71" t="str">
        <f>IFERROR((VLOOKUP(B97,INSCRITOS!A:H,8,0)),"")</f>
        <v>Lusitano F.C. Frusoal</v>
      </c>
      <c r="H97" s="81">
        <v>4.396180555555556E-2</v>
      </c>
      <c r="I97" s="82"/>
      <c r="J97" s="82"/>
      <c r="K97" s="82"/>
      <c r="L97" s="82"/>
    </row>
    <row r="98" spans="1:12" x14ac:dyDescent="0.25">
      <c r="A98" s="55">
        <v>2</v>
      </c>
      <c r="B98" s="69">
        <v>1617</v>
      </c>
      <c r="C98" s="69">
        <f>IFERROR((VLOOKUP(B98,INSCRITOS!A:B,2,0)),"")</f>
        <v>104679</v>
      </c>
      <c r="D98" s="70" t="str">
        <f>IFERROR((VLOOKUP(B98,INSCRITOS!A:C,3,0)),"")</f>
        <v>CAD</v>
      </c>
      <c r="E98" s="71" t="str">
        <f>IFERROR((VLOOKUP(B98,INSCRITOS!A:D,4,0)),"")</f>
        <v>Clara de Carvalho Rodrigues</v>
      </c>
      <c r="F98" s="69" t="str">
        <f>IFERROR((VLOOKUP(B98,INSCRITOS!A:F,6,0)),"")</f>
        <v>F</v>
      </c>
      <c r="G98" s="71" t="str">
        <f>IFERROR((VLOOKUP(B98,INSCRITOS!A:H,8,0)),"")</f>
        <v>Lusitano F.C. Frusoal</v>
      </c>
      <c r="H98" s="81">
        <v>4.9104166666666671E-2</v>
      </c>
      <c r="I98" s="82"/>
      <c r="J98" s="82"/>
      <c r="K98" s="82"/>
      <c r="L98" s="82"/>
    </row>
    <row r="99" spans="1:12" x14ac:dyDescent="0.25">
      <c r="A99" s="55">
        <v>3</v>
      </c>
      <c r="B99" s="69">
        <v>1614</v>
      </c>
      <c r="C99" s="69">
        <f>IFERROR((VLOOKUP(B99,INSCRITOS!A:B,2,0)),"")</f>
        <v>104351</v>
      </c>
      <c r="D99" s="70" t="str">
        <f>IFERROR((VLOOKUP(B99,INSCRITOS!A:C,3,0)),"")</f>
        <v>CAD</v>
      </c>
      <c r="E99" s="71" t="str">
        <f>IFERROR((VLOOKUP(B99,INSCRITOS!A:D,4,0)),"")</f>
        <v>Angela Mendez</v>
      </c>
      <c r="F99" s="69" t="str">
        <f>IFERROR((VLOOKUP(B99,INSCRITOS!A:F,6,0)),"")</f>
        <v>F</v>
      </c>
      <c r="G99" s="71" t="str">
        <f>IFERROR((VLOOKUP(B99,INSCRITOS!A:H,8,0)),"")</f>
        <v>Lusitano F.C. Frusoal</v>
      </c>
      <c r="H99" s="81">
        <v>5.3825231481481474E-2</v>
      </c>
      <c r="I99" s="82"/>
      <c r="J99" s="82"/>
      <c r="K99" s="82"/>
      <c r="L99" s="82"/>
    </row>
    <row r="100" spans="1:12" x14ac:dyDescent="0.25">
      <c r="A100" s="55">
        <v>4</v>
      </c>
      <c r="B100" s="69">
        <v>2063</v>
      </c>
      <c r="C100" s="69">
        <f>IFERROR((VLOOKUP(B100,INSCRITOS!A:B,2,0)),"")</f>
        <v>104251</v>
      </c>
      <c r="D100" s="70" t="str">
        <f>IFERROR((VLOOKUP(B100,INSCRITOS!A:C,3,0)),"")</f>
        <v>JUN</v>
      </c>
      <c r="E100" s="71" t="str">
        <f>IFERROR((VLOOKUP(B100,INSCRITOS!A:D,4,0)),"")</f>
        <v>Marta Ferreira dos Santos</v>
      </c>
      <c r="F100" s="69" t="str">
        <f>IFERROR((VLOOKUP(B100,INSCRITOS!A:F,6,0)),"")</f>
        <v>F</v>
      </c>
      <c r="G100" s="71" t="str">
        <f>IFERROR((VLOOKUP(B100,INSCRITOS!A:H,8,0)),"")</f>
        <v>Lusitano F.C. Frusoal</v>
      </c>
      <c r="H100" s="81">
        <v>4.8440972222222219E-2</v>
      </c>
      <c r="I100" s="82"/>
      <c r="J100" s="82"/>
      <c r="K100" s="82"/>
      <c r="L100" s="82"/>
    </row>
    <row r="101" spans="1:12" x14ac:dyDescent="0.25">
      <c r="A101" s="55">
        <v>5</v>
      </c>
      <c r="B101" s="68">
        <v>3281</v>
      </c>
      <c r="C101" s="69">
        <f>IFERROR((VLOOKUP(B101,INSCRITOS!A:B,2,0)),"")</f>
        <v>103381</v>
      </c>
      <c r="D101" s="70" t="str">
        <f>IFERROR((VLOOKUP(B101,INSCRITOS!A:C,3,0)),"")</f>
        <v>SEN</v>
      </c>
      <c r="E101" s="71" t="str">
        <f>IFERROR((VLOOKUP(B101,INSCRITOS!A:D,4,0)),"")</f>
        <v>Isabel Gonçalves</v>
      </c>
      <c r="F101" s="69" t="str">
        <f>IFERROR((VLOOKUP(B101,INSCRITOS!A:F,6,0)),"")</f>
        <v>F</v>
      </c>
      <c r="G101" s="71" t="str">
        <f>IFERROR((VLOOKUP(B101,INSCRITOS!A:H,8,0)),"")</f>
        <v>Clube Vela de Tavira</v>
      </c>
      <c r="H101" s="83">
        <v>4.0696759259259259E-2</v>
      </c>
      <c r="I101" s="82"/>
      <c r="J101" s="82"/>
      <c r="K101" s="82"/>
      <c r="L101" s="82"/>
    </row>
    <row r="102" spans="1:12" x14ac:dyDescent="0.25">
      <c r="A102" s="55">
        <v>6</v>
      </c>
      <c r="B102" s="9">
        <v>3539</v>
      </c>
      <c r="C102" s="55">
        <f>IFERROR((VLOOKUP(B102,INSCRITOS!A:B,2,0)),"")</f>
        <v>104302</v>
      </c>
      <c r="D102" s="38" t="str">
        <f>IFERROR((VLOOKUP(B102,INSCRITOS!A:C,3,0)),"")</f>
        <v>SEN</v>
      </c>
      <c r="E102" s="56" t="str">
        <f>IFERROR((VLOOKUP(B102,INSCRITOS!A:D,4,0)),"")</f>
        <v>Marina Zaborskaya</v>
      </c>
      <c r="F102" s="55" t="str">
        <f>IFERROR((VLOOKUP(B102,INSCRITOS!A:F,6,0)),"")</f>
        <v>F</v>
      </c>
      <c r="G102" s="56" t="str">
        <f>IFERROR((VLOOKUP(B102,INSCRITOS!A:H,8,0)),"")</f>
        <v>Louletano DC</v>
      </c>
      <c r="H102" s="64">
        <v>4.105787037037037E-2</v>
      </c>
    </row>
    <row r="103" spans="1:12" x14ac:dyDescent="0.25">
      <c r="A103" s="55">
        <v>7</v>
      </c>
      <c r="B103" s="9">
        <v>3091</v>
      </c>
      <c r="C103" s="55">
        <f>IFERROR((VLOOKUP(B103,INSCRITOS!A:B,2,0)),"")</f>
        <v>100420</v>
      </c>
      <c r="D103" s="38" t="str">
        <f>IFERROR((VLOOKUP(B103,INSCRITOS!A:C,3,0)),"")</f>
        <v>SEN</v>
      </c>
      <c r="E103" s="56" t="str">
        <f>IFERROR((VLOOKUP(B103,INSCRITOS!A:D,4,0)),"")</f>
        <v>Cristina Pereira</v>
      </c>
      <c r="F103" s="55" t="str">
        <f>IFERROR((VLOOKUP(B103,INSCRITOS!A:F,6,0)),"")</f>
        <v>F</v>
      </c>
      <c r="G103" s="56" t="str">
        <f>IFERROR((VLOOKUP(B103,INSCRITOS!A:H,8,0)),"")</f>
        <v>Portinado</v>
      </c>
      <c r="H103" s="59">
        <v>4.4209490740740737E-2</v>
      </c>
    </row>
    <row r="104" spans="1:12" x14ac:dyDescent="0.25">
      <c r="A104" s="55">
        <v>8</v>
      </c>
      <c r="B104" s="9">
        <v>3664</v>
      </c>
      <c r="C104" s="55">
        <f>IFERROR((VLOOKUP(B104,INSCRITOS!A:B,2,0)),"")</f>
        <v>102452</v>
      </c>
      <c r="D104" s="38" t="str">
        <f>IFERROR((VLOOKUP(B104,INSCRITOS!A:C,3,0)),"")</f>
        <v>SEN</v>
      </c>
      <c r="E104" s="56" t="str">
        <f>IFERROR((VLOOKUP(B104,INSCRITOS!A:D,4,0)),"")</f>
        <v>Joana Hipólito</v>
      </c>
      <c r="F104" s="55" t="str">
        <f>IFERROR((VLOOKUP(B104,INSCRITOS!A:F,6,0)),"")</f>
        <v>F</v>
      </c>
      <c r="G104" s="56" t="str">
        <f>IFERROR((VLOOKUP(B104,INSCRITOS!A:H,8,0)),"")</f>
        <v>Clube Vela de Tavira</v>
      </c>
      <c r="H104" s="59">
        <v>4.4322916666666663E-2</v>
      </c>
    </row>
    <row r="105" spans="1:12" x14ac:dyDescent="0.25">
      <c r="A105" s="55">
        <v>9</v>
      </c>
      <c r="B105" s="9">
        <v>3287</v>
      </c>
      <c r="C105" s="55">
        <f>IFERROR((VLOOKUP(B105,INSCRITOS!A:B,2,0)),"")</f>
        <v>103531</v>
      </c>
      <c r="D105" s="38" t="str">
        <f>IFERROR((VLOOKUP(B105,INSCRITOS!A:C,3,0)),"")</f>
        <v>SEN</v>
      </c>
      <c r="E105" s="56" t="str">
        <f>IFERROR((VLOOKUP(B105,INSCRITOS!A:D,4,0)),"")</f>
        <v>Sara Sá</v>
      </c>
      <c r="F105" s="55" t="str">
        <f>IFERROR((VLOOKUP(B105,INSCRITOS!A:F,6,0)),"")</f>
        <v>F</v>
      </c>
      <c r="G105" s="56" t="str">
        <f>IFERROR((VLOOKUP(B105,INSCRITOS!A:H,8,0)),"")</f>
        <v>Louletano DC</v>
      </c>
      <c r="H105" s="59">
        <v>4.4663194444444443E-2</v>
      </c>
    </row>
    <row r="106" spans="1:12" x14ac:dyDescent="0.25">
      <c r="A106" s="55">
        <v>10</v>
      </c>
      <c r="B106" s="9">
        <v>3638</v>
      </c>
      <c r="C106" s="55">
        <f>IFERROR((VLOOKUP(B106,INSCRITOS!A:B,2,0)),"")</f>
        <v>103777</v>
      </c>
      <c r="D106" s="38" t="str">
        <f>IFERROR((VLOOKUP(B106,INSCRITOS!A:C,3,0)),"")</f>
        <v>SEN</v>
      </c>
      <c r="E106" s="56" t="str">
        <f>IFERROR((VLOOKUP(B106,INSCRITOS!A:D,4,0)),"")</f>
        <v>Cinara Martins</v>
      </c>
      <c r="F106" s="55" t="str">
        <f>IFERROR((VLOOKUP(B106,INSCRITOS!A:F,6,0)),"")</f>
        <v>F</v>
      </c>
      <c r="G106" s="56" t="str">
        <f>IFERROR((VLOOKUP(B106,INSCRITOS!A:H,8,0)),"")</f>
        <v>Portinado</v>
      </c>
      <c r="H106" s="59">
        <v>4.4694444444444446E-2</v>
      </c>
    </row>
    <row r="107" spans="1:12" x14ac:dyDescent="0.25">
      <c r="A107" s="55">
        <v>11</v>
      </c>
      <c r="B107" s="9">
        <v>3468</v>
      </c>
      <c r="C107" s="55">
        <f>IFERROR((VLOOKUP(B107,INSCRITOS!A:B,2,0)),"")</f>
        <v>103045</v>
      </c>
      <c r="D107" s="38" t="str">
        <f>IFERROR((VLOOKUP(B107,INSCRITOS!A:C,3,0)),"")</f>
        <v>SEN</v>
      </c>
      <c r="E107" s="56" t="str">
        <f>IFERROR((VLOOKUP(B107,INSCRITOS!A:D,4,0)),"")</f>
        <v>Colette Kent</v>
      </c>
      <c r="F107" s="55" t="str">
        <f>IFERROR((VLOOKUP(B107,INSCRITOS!A:F,6,0)),"")</f>
        <v>F</v>
      </c>
      <c r="G107" s="56" t="str">
        <f>IFERROR((VLOOKUP(B107,INSCRITOS!A:H,8,0)),"")</f>
        <v>CCD Intermarché de Lagos</v>
      </c>
      <c r="H107" s="59">
        <v>4.4795138888888891E-2</v>
      </c>
    </row>
    <row r="108" spans="1:12" x14ac:dyDescent="0.25">
      <c r="A108" s="55">
        <v>12</v>
      </c>
      <c r="B108" s="9">
        <v>3179</v>
      </c>
      <c r="C108" s="55">
        <f>IFERROR((VLOOKUP(B108,INSCRITOS!A:B,2,0)),"")</f>
        <v>102129</v>
      </c>
      <c r="D108" s="38" t="str">
        <f>IFERROR((VLOOKUP(B108,INSCRITOS!A:C,3,0)),"")</f>
        <v>SEN</v>
      </c>
      <c r="E108" s="56" t="str">
        <f>IFERROR((VLOOKUP(B108,INSCRITOS!A:D,4,0)),"")</f>
        <v>Mariana Cabrita</v>
      </c>
      <c r="F108" s="55" t="str">
        <f>IFERROR((VLOOKUP(B108,INSCRITOS!A:F,6,0)),"")</f>
        <v>F</v>
      </c>
      <c r="G108" s="56" t="str">
        <f>IFERROR((VLOOKUP(B108,INSCRITOS!A:H,8,0)),"")</f>
        <v>ADEC de Tunes</v>
      </c>
      <c r="H108" s="59">
        <v>4.4884259259259263E-2</v>
      </c>
    </row>
    <row r="109" spans="1:12" x14ac:dyDescent="0.25">
      <c r="A109" s="55">
        <v>13</v>
      </c>
      <c r="B109" s="9">
        <v>3007</v>
      </c>
      <c r="C109" s="55">
        <f>IFERROR((VLOOKUP(B109,INSCRITOS!A:B,2,0)),"")</f>
        <v>103157</v>
      </c>
      <c r="D109" s="38" t="str">
        <f>IFERROR((VLOOKUP(B109,INSCRITOS!A:C,3,0)),"")</f>
        <v>SEN</v>
      </c>
      <c r="E109" s="56" t="str">
        <f>IFERROR((VLOOKUP(B109,INSCRITOS!A:D,4,0)),"")</f>
        <v>Ana Fernandes Agueda</v>
      </c>
      <c r="F109" s="55" t="str">
        <f>IFERROR((VLOOKUP(B109,INSCRITOS!A:F,6,0)),"")</f>
        <v>F</v>
      </c>
      <c r="G109" s="56" t="str">
        <f>IFERROR((VLOOKUP(B109,INSCRITOS!A:H,8,0)),"")</f>
        <v>Lusitano F.C. Frusoal</v>
      </c>
      <c r="H109" s="59">
        <v>4.5243055555555557E-2</v>
      </c>
    </row>
    <row r="110" spans="1:12" x14ac:dyDescent="0.25">
      <c r="A110" s="55">
        <v>14</v>
      </c>
      <c r="B110" s="55">
        <v>5637</v>
      </c>
      <c r="C110" s="55">
        <f>IFERROR((VLOOKUP(B110,INSCRITOS!A:B,2,0)),"")</f>
        <v>102122</v>
      </c>
      <c r="D110" s="38" t="str">
        <f>IFERROR((VLOOKUP(B110,INSCRITOS!A:C,3,0)),"")</f>
        <v>SEN</v>
      </c>
      <c r="E110" s="56" t="str">
        <f>IFERROR((VLOOKUP(B110,INSCRITOS!A:D,4,0)),"")</f>
        <v>Ana Roque</v>
      </c>
      <c r="F110" s="55" t="str">
        <f>IFERROR((VLOOKUP(B110,INSCRITOS!A:F,6,0)),"")</f>
        <v>F</v>
      </c>
      <c r="G110" s="56" t="str">
        <f>IFERROR((VLOOKUP(B110,INSCRITOS!A:H,8,0)),"")</f>
        <v>Clube Vela de Tavira</v>
      </c>
      <c r="H110" s="59">
        <v>5.1614583333333332E-2</v>
      </c>
    </row>
    <row r="111" spans="1:12" x14ac:dyDescent="0.25">
      <c r="A111" s="55">
        <v>15</v>
      </c>
      <c r="B111" s="9">
        <v>4768</v>
      </c>
      <c r="C111" s="55">
        <f>IFERROR((VLOOKUP(B111,INSCRITOS!A:B,2,0)),"")</f>
        <v>104434</v>
      </c>
      <c r="D111" s="38" t="str">
        <f>IFERROR((VLOOKUP(B111,INSCRITOS!A:C,3,0)),"")</f>
        <v>VET 1</v>
      </c>
      <c r="E111" s="56" t="str">
        <f>IFERROR((VLOOKUP(B111,INSCRITOS!A:D,4,0)),"")</f>
        <v>Dina Santos</v>
      </c>
      <c r="F111" s="55" t="str">
        <f>IFERROR((VLOOKUP(B111,INSCRITOS!A:F,6,0)),"")</f>
        <v>F</v>
      </c>
      <c r="G111" s="56" t="str">
        <f>IFERROR((VLOOKUP(B111,INSCRITOS!A:H,8,0)),"")</f>
        <v>Futebol Clube de Ferreiras</v>
      </c>
      <c r="H111" s="64">
        <v>4.1415509259259263E-2</v>
      </c>
    </row>
    <row r="112" spans="1:12" x14ac:dyDescent="0.25">
      <c r="A112" s="55">
        <v>16</v>
      </c>
      <c r="B112" s="9">
        <v>4932</v>
      </c>
      <c r="C112" s="55">
        <f>IFERROR((VLOOKUP(B112,INSCRITOS!A:B,2,0)),"")</f>
        <v>103516</v>
      </c>
      <c r="D112" s="38" t="str">
        <f>IFERROR((VLOOKUP(B112,INSCRITOS!A:C,3,0)),"")</f>
        <v>VET 1</v>
      </c>
      <c r="E112" s="56" t="str">
        <f>IFERROR((VLOOKUP(B112,INSCRITOS!A:D,4,0)),"")</f>
        <v>Vanda Oliveira Munhoz</v>
      </c>
      <c r="F112" s="55" t="str">
        <f>IFERROR((VLOOKUP(B112,INSCRITOS!A:F,6,0)),"")</f>
        <v>F</v>
      </c>
      <c r="G112" s="56" t="str">
        <f>IFERROR((VLOOKUP(B112,INSCRITOS!A:H,8,0)),"")</f>
        <v>Lusitano F.C. Frusoal</v>
      </c>
      <c r="H112" s="59">
        <v>4.420370370370371E-2</v>
      </c>
    </row>
    <row r="113" spans="1:1025" x14ac:dyDescent="0.25">
      <c r="A113" s="55">
        <v>17</v>
      </c>
      <c r="B113" s="9">
        <v>4144</v>
      </c>
      <c r="C113" s="55">
        <f>IFERROR((VLOOKUP(B113,INSCRITOS!A:B,2,0)),"")</f>
        <v>101969</v>
      </c>
      <c r="D113" s="38" t="str">
        <f>IFERROR((VLOOKUP(B113,INSCRITOS!A:C,3,0)),"")</f>
        <v>VET 1</v>
      </c>
      <c r="E113" s="56" t="str">
        <f>IFERROR((VLOOKUP(B113,INSCRITOS!A:D,4,0)),"")</f>
        <v>Ana Sanches</v>
      </c>
      <c r="F113" s="55" t="str">
        <f>IFERROR((VLOOKUP(B113,INSCRITOS!A:F,6,0)),"")</f>
        <v>F</v>
      </c>
      <c r="G113" s="56" t="str">
        <f>IFERROR((VLOOKUP(B113,INSCRITOS!A:H,8,0)),"")</f>
        <v>Futebol Clube de Ferreiras</v>
      </c>
      <c r="H113" s="59">
        <v>4.5017361111111105E-2</v>
      </c>
    </row>
    <row r="114" spans="1:1025" x14ac:dyDescent="0.25">
      <c r="A114" s="55">
        <v>18</v>
      </c>
      <c r="B114" s="55">
        <v>4934</v>
      </c>
      <c r="C114" s="55">
        <f>IFERROR((VLOOKUP(B114,INSCRITOS!A:B,2,0)),"")</f>
        <v>101413</v>
      </c>
      <c r="D114" s="38" t="str">
        <f>IFERROR((VLOOKUP(B114,INSCRITOS!A:C,3,0)),"")</f>
        <v>VET 1</v>
      </c>
      <c r="E114" s="56" t="str">
        <f>IFERROR((VLOOKUP(B114,INSCRITOS!A:D,4,0)),"")</f>
        <v>Lenia Gamito</v>
      </c>
      <c r="F114" s="55" t="str">
        <f>IFERROR((VLOOKUP(B114,INSCRITOS!A:F,6,0)),"")</f>
        <v>F</v>
      </c>
      <c r="G114" s="56" t="str">
        <f>IFERROR((VLOOKUP(B114,INSCRITOS!A:H,8,0)),"")</f>
        <v>Louletano DC</v>
      </c>
      <c r="H114" s="59">
        <v>4.859837962962963E-2</v>
      </c>
    </row>
    <row r="115" spans="1:1025" x14ac:dyDescent="0.25">
      <c r="A115" s="55">
        <v>19</v>
      </c>
      <c r="B115" s="55">
        <v>5180</v>
      </c>
      <c r="C115" s="55">
        <f>IFERROR((VLOOKUP(B115,INSCRITOS!A:B,2,0)),"")</f>
        <v>105330</v>
      </c>
      <c r="D115" s="38" t="str">
        <f>IFERROR((VLOOKUP(B115,INSCRITOS!A:C,3,0)),"")</f>
        <v>VET 1</v>
      </c>
      <c r="E115" s="56" t="str">
        <f>IFERROR((VLOOKUP(B115,INSCRITOS!A:D,4,0)),"")</f>
        <v>Talita Soares</v>
      </c>
      <c r="F115" s="55" t="str">
        <f>IFERROR((VLOOKUP(B115,INSCRITOS!A:F,6,0)),"")</f>
        <v>F</v>
      </c>
      <c r="G115" s="56" t="str">
        <f>IFERROR((VLOOKUP(B115,INSCRITOS!A:H,8,0)),"")</f>
        <v>Futebol Clube de Ferreiras</v>
      </c>
      <c r="H115" s="59">
        <v>5.1028935185185191E-2</v>
      </c>
    </row>
    <row r="116" spans="1:1025" x14ac:dyDescent="0.25">
      <c r="A116" s="55">
        <v>20</v>
      </c>
      <c r="B116" s="55">
        <v>4899</v>
      </c>
      <c r="C116" s="55">
        <f>IFERROR((VLOOKUP(B116,INSCRITOS!A:B,2,0)),"")</f>
        <v>104455</v>
      </c>
      <c r="D116" s="38" t="str">
        <f>IFERROR((VLOOKUP(B116,INSCRITOS!A:C,3,0)),"")</f>
        <v>VET 1</v>
      </c>
      <c r="E116" s="56" t="str">
        <f>IFERROR((VLOOKUP(B116,INSCRITOS!A:D,4,0)),"")</f>
        <v>Jana Advani</v>
      </c>
      <c r="F116" s="55" t="str">
        <f>IFERROR((VLOOKUP(B116,INSCRITOS!A:F,6,0)),"")</f>
        <v>F</v>
      </c>
      <c r="G116" s="56" t="str">
        <f>IFERROR((VLOOKUP(B116,INSCRITOS!A:H,8,0)),"")</f>
        <v>Portinado</v>
      </c>
      <c r="H116" s="59">
        <v>5.3918981481481477E-2</v>
      </c>
    </row>
    <row r="117" spans="1:1025" x14ac:dyDescent="0.25">
      <c r="A117" s="55">
        <v>21</v>
      </c>
      <c r="B117" s="9">
        <v>4952</v>
      </c>
      <c r="C117" s="55">
        <f>IFERROR((VLOOKUP(B117,INSCRITOS!A:B,2,0)),"")</f>
        <v>103939</v>
      </c>
      <c r="D117" s="38" t="str">
        <f>IFERROR((VLOOKUP(B117,INSCRITOS!A:C,3,0)),"")</f>
        <v>VET 2</v>
      </c>
      <c r="E117" s="56" t="str">
        <f>IFERROR((VLOOKUP(B117,INSCRITOS!A:D,4,0)),"")</f>
        <v>Natália Mendes</v>
      </c>
      <c r="F117" s="55" t="str">
        <f>IFERROR((VLOOKUP(B117,INSCRITOS!A:F,6,0)),"")</f>
        <v>F</v>
      </c>
      <c r="G117" s="56" t="str">
        <f>IFERROR((VLOOKUP(B117,INSCRITOS!A:H,8,0)),"")</f>
        <v>Bike Clube S. Brás</v>
      </c>
      <c r="H117" s="59">
        <v>4.572800925925926E-2</v>
      </c>
    </row>
    <row r="118" spans="1:1025" x14ac:dyDescent="0.25">
      <c r="A118" s="55">
        <v>22</v>
      </c>
      <c r="B118" s="9">
        <v>4300</v>
      </c>
      <c r="C118" s="55">
        <f>IFERROR((VLOOKUP(B118,INSCRITOS!A:B,2,0)),"")</f>
        <v>101973</v>
      </c>
      <c r="D118" s="38" t="str">
        <f>IFERROR((VLOOKUP(B118,INSCRITOS!A:C,3,0)),"")</f>
        <v>VET 2</v>
      </c>
      <c r="E118" s="56" t="str">
        <f>IFERROR((VLOOKUP(B118,INSCRITOS!A:D,4,0)),"")</f>
        <v>Emma Yates</v>
      </c>
      <c r="F118" s="55" t="str">
        <f>IFERROR((VLOOKUP(B118,INSCRITOS!A:F,6,0)),"")</f>
        <v>F</v>
      </c>
      <c r="G118" s="56" t="str">
        <f>IFERROR((VLOOKUP(B118,INSCRITOS!A:H,8,0)),"")</f>
        <v>CCD Intermarché de Lagos</v>
      </c>
      <c r="H118" s="59">
        <v>4.644907407407408E-2</v>
      </c>
    </row>
    <row r="119" spans="1:1025" x14ac:dyDescent="0.25">
      <c r="A119" s="55">
        <v>23</v>
      </c>
      <c r="B119" s="9">
        <v>4809</v>
      </c>
      <c r="C119" s="55">
        <f>IFERROR((VLOOKUP(B119,INSCRITOS!A:B,2,0)),"")</f>
        <v>103200</v>
      </c>
      <c r="D119" s="38" t="str">
        <f>IFERROR((VLOOKUP(B119,INSCRITOS!A:C,3,0)),"")</f>
        <v>VET 2</v>
      </c>
      <c r="E119" s="56" t="str">
        <f>IFERROR((VLOOKUP(B119,INSCRITOS!A:D,4,0)),"")</f>
        <v>Claudia Ferreira</v>
      </c>
      <c r="F119" s="55" t="str">
        <f>IFERROR((VLOOKUP(B119,INSCRITOS!A:F,6,0)),"")</f>
        <v>F</v>
      </c>
      <c r="G119" s="56" t="str">
        <f>IFERROR((VLOOKUP(B119,INSCRITOS!A:H,8,0)),"")</f>
        <v>Lusitano F.C. Frusoal</v>
      </c>
      <c r="H119" s="59">
        <v>5.393518518518519E-2</v>
      </c>
    </row>
    <row r="120" spans="1:1025" x14ac:dyDescent="0.25">
      <c r="A120" s="55">
        <v>24</v>
      </c>
      <c r="B120" s="9">
        <v>4595</v>
      </c>
      <c r="C120" s="55">
        <f>IFERROR((VLOOKUP(B120,INSCRITOS!A:B,2,0)),"")</f>
        <v>104292</v>
      </c>
      <c r="D120" s="38" t="str">
        <f>IFERROR((VLOOKUP(B120,INSCRITOS!A:C,3,0)),"")</f>
        <v>VET 3</v>
      </c>
      <c r="E120" s="56" t="str">
        <f>IFERROR((VLOOKUP(B120,INSCRITOS!A:D,4,0)),"")</f>
        <v>Gail King</v>
      </c>
      <c r="F120" s="55" t="str">
        <f>IFERROR((VLOOKUP(B120,INSCRITOS!A:F,6,0)),"")</f>
        <v>F</v>
      </c>
      <c r="G120" s="56" t="str">
        <f>IFERROR((VLOOKUP(B120,INSCRITOS!A:H,8,0)),"")</f>
        <v>CCD Intermarché de Lagos</v>
      </c>
      <c r="H120" s="59">
        <v>4.4634259259259262E-2</v>
      </c>
    </row>
    <row r="121" spans="1:1025" x14ac:dyDescent="0.25">
      <c r="A121" s="55">
        <v>25</v>
      </c>
      <c r="B121" s="55">
        <v>4974</v>
      </c>
      <c r="C121" s="55">
        <f>IFERROR((VLOOKUP(B121,INSCRITOS!A:B,2,0)),"")</f>
        <v>103983</v>
      </c>
      <c r="D121" s="38" t="str">
        <f>IFERROR((VLOOKUP(B121,INSCRITOS!A:C,3,0)),"")</f>
        <v>VET 4</v>
      </c>
      <c r="E121" s="56" t="str">
        <f>IFERROR((VLOOKUP(B121,INSCRITOS!A:D,4,0)),"")</f>
        <v>Graça Corvinho</v>
      </c>
      <c r="F121" s="55" t="str">
        <f>IFERROR((VLOOKUP(B121,INSCRITOS!A:F,6,0)),"")</f>
        <v>F</v>
      </c>
      <c r="G121" s="56" t="str">
        <f>IFERROR((VLOOKUP(B121,INSCRITOS!A:H,8,0)),"")</f>
        <v>Clube Vela de Tavira</v>
      </c>
      <c r="H121" s="59">
        <v>5.4550925925925926E-2</v>
      </c>
    </row>
    <row r="122" spans="1:1025" x14ac:dyDescent="0.25">
      <c r="A122" s="55">
        <v>26</v>
      </c>
      <c r="B122" s="9"/>
      <c r="C122" s="55"/>
      <c r="D122" s="38"/>
      <c r="E122" s="56"/>
      <c r="F122" s="55"/>
      <c r="G122" s="56"/>
      <c r="H122" s="64"/>
      <c r="I122" s="54"/>
      <c r="J122" s="54"/>
      <c r="K122" s="54"/>
      <c r="L122" s="54"/>
      <c r="M122" s="54"/>
      <c r="N122" s="54"/>
      <c r="O122" s="54"/>
      <c r="P122" s="54"/>
      <c r="Q122" s="54"/>
      <c r="R122" s="54"/>
      <c r="S122" s="54"/>
      <c r="T122" s="54"/>
      <c r="U122" s="54"/>
      <c r="V122" s="54"/>
      <c r="W122" s="54"/>
      <c r="X122" s="54"/>
      <c r="Y122" s="54"/>
      <c r="Z122" s="54"/>
      <c r="AA122" s="54"/>
      <c r="AB122" s="54"/>
      <c r="AC122" s="54"/>
      <c r="AD122" s="54"/>
      <c r="AE122" s="54"/>
      <c r="AF122" s="54"/>
      <c r="AG122" s="54"/>
      <c r="AH122" s="54"/>
      <c r="AI122" s="54"/>
      <c r="AJ122" s="54"/>
      <c r="AK122" s="54"/>
      <c r="AL122" s="54"/>
      <c r="AM122" s="54"/>
      <c r="AN122" s="54"/>
      <c r="AO122" s="54"/>
      <c r="AP122" s="54"/>
      <c r="AQ122" s="54"/>
      <c r="AR122" s="54"/>
      <c r="AS122" s="54"/>
      <c r="AT122" s="54"/>
      <c r="AU122" s="54"/>
      <c r="AV122" s="54"/>
      <c r="AW122" s="54"/>
      <c r="AX122" s="54"/>
      <c r="AY122" s="54"/>
      <c r="AZ122" s="54"/>
      <c r="BA122" s="54"/>
      <c r="BB122" s="54"/>
      <c r="BC122" s="54"/>
      <c r="BD122" s="54"/>
      <c r="BE122" s="54"/>
      <c r="BF122" s="54"/>
      <c r="BG122" s="54"/>
      <c r="BH122" s="54"/>
      <c r="BI122" s="54"/>
      <c r="BJ122" s="54"/>
      <c r="BK122" s="54"/>
      <c r="BL122" s="54"/>
      <c r="BM122" s="54"/>
      <c r="BN122" s="54"/>
      <c r="BO122" s="54"/>
      <c r="BP122" s="54"/>
      <c r="BQ122" s="54"/>
      <c r="BR122" s="54"/>
      <c r="BS122" s="54"/>
      <c r="BT122" s="54"/>
      <c r="BU122" s="54"/>
      <c r="BV122" s="54"/>
      <c r="BW122" s="54"/>
      <c r="BX122" s="54"/>
      <c r="BY122" s="54"/>
      <c r="BZ122" s="54"/>
      <c r="CA122" s="54"/>
      <c r="CB122" s="54"/>
      <c r="CC122" s="54"/>
      <c r="CD122" s="54"/>
      <c r="CE122" s="54"/>
      <c r="CF122" s="54"/>
      <c r="CG122" s="54"/>
      <c r="CH122" s="54"/>
      <c r="CI122" s="54"/>
      <c r="CJ122" s="54"/>
      <c r="CK122" s="54"/>
      <c r="CL122" s="54"/>
      <c r="CM122" s="54"/>
      <c r="CN122" s="54"/>
      <c r="CO122" s="54"/>
      <c r="CP122" s="54"/>
      <c r="CQ122" s="54"/>
      <c r="CR122" s="54"/>
      <c r="CS122" s="54"/>
      <c r="CT122" s="54"/>
      <c r="CU122" s="54"/>
      <c r="CV122" s="54"/>
      <c r="CW122" s="54"/>
      <c r="CX122" s="54"/>
      <c r="CY122" s="54"/>
      <c r="CZ122" s="54"/>
      <c r="DA122" s="54"/>
      <c r="DB122" s="54"/>
      <c r="DC122" s="54"/>
      <c r="DD122" s="54"/>
      <c r="DE122" s="54"/>
      <c r="DF122" s="54"/>
      <c r="DG122" s="54"/>
      <c r="DH122" s="54"/>
      <c r="DI122" s="54"/>
      <c r="DJ122" s="54"/>
      <c r="DK122" s="54"/>
      <c r="DL122" s="54"/>
      <c r="DM122" s="54"/>
      <c r="DN122" s="54"/>
      <c r="DO122" s="54"/>
      <c r="DP122" s="54"/>
      <c r="DQ122" s="54"/>
      <c r="DR122" s="54"/>
      <c r="DS122" s="54"/>
      <c r="DT122" s="54"/>
      <c r="DU122" s="54"/>
      <c r="DV122" s="54"/>
      <c r="DW122" s="54"/>
      <c r="DX122" s="54"/>
      <c r="DY122" s="54"/>
      <c r="DZ122" s="54"/>
      <c r="EA122" s="54"/>
      <c r="EB122" s="54"/>
      <c r="EC122" s="54"/>
      <c r="ED122" s="54"/>
      <c r="EE122" s="54"/>
      <c r="EF122" s="54"/>
      <c r="EG122" s="54"/>
      <c r="EH122" s="54"/>
      <c r="EI122" s="54"/>
      <c r="EJ122" s="54"/>
      <c r="EK122" s="54"/>
      <c r="EL122" s="54"/>
      <c r="EM122" s="54"/>
      <c r="EN122" s="54"/>
      <c r="EO122" s="54"/>
      <c r="EP122" s="54"/>
      <c r="EQ122" s="54"/>
      <c r="ER122" s="54"/>
      <c r="ES122" s="54"/>
      <c r="ET122" s="54"/>
      <c r="EU122" s="54"/>
      <c r="EV122" s="54"/>
      <c r="EW122" s="54"/>
      <c r="EX122" s="54"/>
      <c r="EY122" s="54"/>
      <c r="EZ122" s="54"/>
      <c r="FA122" s="54"/>
      <c r="FB122" s="54"/>
      <c r="FC122" s="54"/>
      <c r="FD122" s="54"/>
      <c r="FE122" s="54"/>
      <c r="FF122" s="54"/>
      <c r="FG122" s="54"/>
      <c r="FH122" s="54"/>
      <c r="FI122" s="54"/>
      <c r="FJ122" s="54"/>
      <c r="FK122" s="54"/>
      <c r="FL122" s="54"/>
      <c r="FM122" s="54"/>
      <c r="FN122" s="54"/>
      <c r="FO122" s="54"/>
      <c r="FP122" s="54"/>
      <c r="FQ122" s="54"/>
      <c r="FR122" s="54"/>
      <c r="FS122" s="54"/>
      <c r="FT122" s="54"/>
      <c r="FU122" s="54"/>
      <c r="FV122" s="54"/>
      <c r="FW122" s="54"/>
      <c r="FX122" s="54"/>
      <c r="FY122" s="54"/>
      <c r="FZ122" s="54"/>
      <c r="GA122" s="54"/>
      <c r="GB122" s="54"/>
      <c r="GC122" s="54"/>
      <c r="GD122" s="54"/>
      <c r="GE122" s="54"/>
      <c r="GF122" s="54"/>
      <c r="GG122" s="54"/>
      <c r="GH122" s="54"/>
      <c r="GI122" s="54"/>
      <c r="GJ122" s="54"/>
      <c r="GK122" s="54"/>
      <c r="GL122" s="54"/>
      <c r="GM122" s="54"/>
      <c r="GN122" s="54"/>
      <c r="GO122" s="54"/>
      <c r="GP122" s="54"/>
      <c r="GQ122" s="54"/>
      <c r="GR122" s="54"/>
      <c r="GS122" s="54"/>
      <c r="GT122" s="54"/>
      <c r="GU122" s="54"/>
      <c r="GV122" s="54"/>
      <c r="GW122" s="54"/>
      <c r="GX122" s="54"/>
      <c r="GY122" s="54"/>
      <c r="GZ122" s="54"/>
      <c r="HA122" s="54"/>
      <c r="HB122" s="54"/>
      <c r="HC122" s="54"/>
      <c r="HD122" s="54"/>
      <c r="HE122" s="54"/>
      <c r="HF122" s="54"/>
      <c r="HG122" s="54"/>
      <c r="HH122" s="54"/>
      <c r="HI122" s="54"/>
      <c r="HJ122" s="54"/>
      <c r="HK122" s="54"/>
      <c r="HL122" s="54"/>
      <c r="HM122" s="54"/>
      <c r="HN122" s="54"/>
      <c r="HO122" s="54"/>
      <c r="HP122" s="54"/>
      <c r="HQ122" s="54"/>
      <c r="HR122" s="54"/>
      <c r="HS122" s="54"/>
      <c r="HT122" s="54"/>
      <c r="HU122" s="54"/>
      <c r="HV122" s="54"/>
      <c r="HW122" s="54"/>
      <c r="HX122" s="54"/>
      <c r="HY122" s="54"/>
      <c r="HZ122" s="54"/>
      <c r="IA122" s="54"/>
      <c r="IB122" s="54"/>
      <c r="IC122" s="54"/>
      <c r="ID122" s="54"/>
      <c r="IE122" s="54"/>
      <c r="IF122" s="54"/>
      <c r="IG122" s="54"/>
      <c r="IH122" s="54"/>
      <c r="II122" s="54"/>
      <c r="IJ122" s="54"/>
      <c r="IK122" s="54"/>
      <c r="IL122" s="54"/>
      <c r="IM122" s="54"/>
      <c r="IN122" s="54"/>
      <c r="IO122" s="54"/>
      <c r="IP122" s="54"/>
      <c r="IQ122" s="54"/>
      <c r="IR122" s="54"/>
      <c r="IS122" s="54"/>
      <c r="IT122" s="54"/>
      <c r="IU122" s="54"/>
      <c r="IV122" s="54"/>
      <c r="IW122" s="54"/>
      <c r="IX122" s="54"/>
      <c r="IY122" s="54"/>
      <c r="IZ122" s="54"/>
      <c r="JA122" s="54"/>
      <c r="JB122" s="54"/>
      <c r="JC122" s="54"/>
      <c r="JD122" s="54"/>
      <c r="JE122" s="54"/>
      <c r="JF122" s="54"/>
      <c r="JG122" s="54"/>
      <c r="JH122" s="54"/>
      <c r="JI122" s="54"/>
      <c r="JJ122" s="54"/>
      <c r="JK122" s="54"/>
      <c r="JL122" s="54"/>
      <c r="JM122" s="54"/>
      <c r="JN122" s="54"/>
      <c r="JO122" s="54"/>
      <c r="JP122" s="54"/>
      <c r="JQ122" s="54"/>
      <c r="JR122" s="54"/>
      <c r="JS122" s="54"/>
      <c r="JT122" s="54"/>
      <c r="JU122" s="54"/>
      <c r="JV122" s="54"/>
      <c r="JW122" s="54"/>
      <c r="JX122" s="54"/>
      <c r="JY122" s="54"/>
      <c r="JZ122" s="54"/>
      <c r="KA122" s="54"/>
      <c r="KB122" s="54"/>
      <c r="KC122" s="54"/>
      <c r="KD122" s="54"/>
      <c r="KE122" s="54"/>
      <c r="KF122" s="54"/>
      <c r="KG122" s="54"/>
      <c r="KH122" s="54"/>
      <c r="KI122" s="54"/>
      <c r="KJ122" s="54"/>
      <c r="KK122" s="54"/>
      <c r="KL122" s="54"/>
      <c r="KM122" s="54"/>
      <c r="KN122" s="54"/>
      <c r="KO122" s="54"/>
      <c r="KP122" s="54"/>
      <c r="KQ122" s="54"/>
      <c r="KR122" s="54"/>
      <c r="KS122" s="54"/>
      <c r="KT122" s="54"/>
      <c r="KU122" s="54"/>
      <c r="KV122" s="54"/>
      <c r="KW122" s="54"/>
      <c r="KX122" s="54"/>
      <c r="KY122" s="54"/>
      <c r="KZ122" s="54"/>
      <c r="LA122" s="54"/>
      <c r="LB122" s="54"/>
      <c r="LC122" s="54"/>
      <c r="LD122" s="54"/>
      <c r="LE122" s="54"/>
      <c r="LF122" s="54"/>
      <c r="LG122" s="54"/>
      <c r="LH122" s="54"/>
      <c r="LI122" s="54"/>
      <c r="LJ122" s="54"/>
      <c r="LK122" s="54"/>
      <c r="LL122" s="54"/>
      <c r="LM122" s="54"/>
      <c r="LN122" s="54"/>
      <c r="LO122" s="54"/>
      <c r="LP122" s="54"/>
      <c r="LQ122" s="54"/>
      <c r="LR122" s="54"/>
      <c r="LS122" s="54"/>
      <c r="LT122" s="54"/>
      <c r="LU122" s="54"/>
      <c r="LV122" s="54"/>
      <c r="LW122" s="54"/>
      <c r="LX122" s="54"/>
      <c r="LY122" s="54"/>
      <c r="LZ122" s="54"/>
      <c r="MA122" s="54"/>
      <c r="MB122" s="54"/>
      <c r="MC122" s="54"/>
      <c r="MD122" s="54"/>
      <c r="ME122" s="54"/>
      <c r="MF122" s="54"/>
      <c r="MG122" s="54"/>
      <c r="MH122" s="54"/>
      <c r="MI122" s="54"/>
      <c r="MJ122" s="54"/>
      <c r="MK122" s="54"/>
      <c r="ML122" s="54"/>
      <c r="MM122" s="54"/>
      <c r="MN122" s="54"/>
      <c r="MO122" s="54"/>
      <c r="MP122" s="54"/>
      <c r="MQ122" s="54"/>
      <c r="MR122" s="54"/>
      <c r="MS122" s="54"/>
      <c r="MT122" s="54"/>
      <c r="MU122" s="54"/>
      <c r="MV122" s="54"/>
      <c r="MW122" s="54"/>
      <c r="MX122" s="54"/>
      <c r="MY122" s="54"/>
      <c r="MZ122" s="54"/>
      <c r="NA122" s="54"/>
      <c r="NB122" s="54"/>
      <c r="NC122" s="54"/>
      <c r="ND122" s="54"/>
      <c r="NE122" s="54"/>
      <c r="NF122" s="54"/>
      <c r="NG122" s="54"/>
      <c r="NH122" s="54"/>
      <c r="NI122" s="54"/>
      <c r="NJ122" s="54"/>
      <c r="NK122" s="54"/>
      <c r="NL122" s="54"/>
      <c r="NM122" s="54"/>
      <c r="NN122" s="54"/>
      <c r="NO122" s="54"/>
      <c r="NP122" s="54"/>
      <c r="NQ122" s="54"/>
      <c r="NR122" s="54"/>
      <c r="NS122" s="54"/>
      <c r="NT122" s="54"/>
      <c r="NU122" s="54"/>
      <c r="NV122" s="54"/>
      <c r="NW122" s="54"/>
      <c r="NX122" s="54"/>
      <c r="NY122" s="54"/>
      <c r="NZ122" s="54"/>
      <c r="OA122" s="54"/>
      <c r="OB122" s="54"/>
      <c r="OC122" s="54"/>
      <c r="OD122" s="54"/>
      <c r="OE122" s="54"/>
      <c r="OF122" s="54"/>
      <c r="OG122" s="54"/>
      <c r="OH122" s="54"/>
      <c r="OI122" s="54"/>
      <c r="OJ122" s="54"/>
      <c r="OK122" s="54"/>
      <c r="OL122" s="54"/>
      <c r="OM122" s="54"/>
      <c r="ON122" s="54"/>
      <c r="OO122" s="54"/>
      <c r="OP122" s="54"/>
      <c r="OQ122" s="54"/>
      <c r="OR122" s="54"/>
      <c r="OS122" s="54"/>
      <c r="OT122" s="54"/>
      <c r="OU122" s="54"/>
      <c r="OV122" s="54"/>
      <c r="OW122" s="54"/>
      <c r="OX122" s="54"/>
      <c r="OY122" s="54"/>
      <c r="OZ122" s="54"/>
      <c r="PA122" s="54"/>
      <c r="PB122" s="54"/>
      <c r="PC122" s="54"/>
      <c r="PD122" s="54"/>
      <c r="PE122" s="54"/>
      <c r="PF122" s="54"/>
      <c r="PG122" s="54"/>
      <c r="PH122" s="54"/>
      <c r="PI122" s="54"/>
      <c r="PJ122" s="54"/>
      <c r="PK122" s="54"/>
      <c r="PL122" s="54"/>
      <c r="PM122" s="54"/>
      <c r="PN122" s="54"/>
      <c r="PO122" s="54"/>
      <c r="PP122" s="54"/>
      <c r="PQ122" s="54"/>
      <c r="PR122" s="54"/>
      <c r="PS122" s="54"/>
      <c r="PT122" s="54"/>
      <c r="PU122" s="54"/>
      <c r="PV122" s="54"/>
      <c r="PW122" s="54"/>
      <c r="PX122" s="54"/>
      <c r="PY122" s="54"/>
      <c r="PZ122" s="54"/>
      <c r="QA122" s="54"/>
      <c r="QB122" s="54"/>
      <c r="QC122" s="54"/>
      <c r="QD122" s="54"/>
      <c r="QE122" s="54"/>
      <c r="QF122" s="54"/>
      <c r="QG122" s="54"/>
      <c r="QH122" s="54"/>
      <c r="QI122" s="54"/>
      <c r="QJ122" s="54"/>
      <c r="QK122" s="54"/>
      <c r="QL122" s="54"/>
      <c r="QM122" s="54"/>
      <c r="QN122" s="54"/>
      <c r="QO122" s="54"/>
      <c r="QP122" s="54"/>
      <c r="QQ122" s="54"/>
      <c r="QR122" s="54"/>
      <c r="QS122" s="54"/>
      <c r="QT122" s="54"/>
      <c r="QU122" s="54"/>
      <c r="QV122" s="54"/>
      <c r="QW122" s="54"/>
      <c r="QX122" s="54"/>
      <c r="QY122" s="54"/>
      <c r="QZ122" s="54"/>
      <c r="RA122" s="54"/>
      <c r="RB122" s="54"/>
      <c r="RC122" s="54"/>
      <c r="RD122" s="54"/>
      <c r="RE122" s="54"/>
      <c r="RF122" s="54"/>
      <c r="RG122" s="54"/>
      <c r="RH122" s="54"/>
      <c r="RI122" s="54"/>
      <c r="RJ122" s="54"/>
      <c r="RK122" s="54"/>
      <c r="RL122" s="54"/>
      <c r="RM122" s="54"/>
      <c r="RN122" s="54"/>
      <c r="RO122" s="54"/>
      <c r="RP122" s="54"/>
      <c r="RQ122" s="54"/>
      <c r="RR122" s="54"/>
      <c r="RS122" s="54"/>
      <c r="RT122" s="54"/>
      <c r="RU122" s="54"/>
      <c r="RV122" s="54"/>
      <c r="RW122" s="54"/>
      <c r="RX122" s="54"/>
      <c r="RY122" s="54"/>
      <c r="RZ122" s="54"/>
      <c r="SA122" s="54"/>
      <c r="SB122" s="54"/>
      <c r="SC122" s="54"/>
      <c r="SD122" s="54"/>
      <c r="SE122" s="54"/>
      <c r="SF122" s="54"/>
      <c r="SG122" s="54"/>
      <c r="SH122" s="54"/>
      <c r="SI122" s="54"/>
      <c r="SJ122" s="54"/>
      <c r="SK122" s="54"/>
      <c r="SL122" s="54"/>
      <c r="SM122" s="54"/>
      <c r="SN122" s="54"/>
      <c r="SO122" s="54"/>
      <c r="SP122" s="54"/>
      <c r="SQ122" s="54"/>
      <c r="SR122" s="54"/>
      <c r="SS122" s="54"/>
      <c r="ST122" s="54"/>
      <c r="SU122" s="54"/>
      <c r="SV122" s="54"/>
      <c r="SW122" s="54"/>
      <c r="SX122" s="54"/>
      <c r="SY122" s="54"/>
      <c r="SZ122" s="54"/>
      <c r="TA122" s="54"/>
      <c r="TB122" s="54"/>
      <c r="TC122" s="54"/>
      <c r="TD122" s="54"/>
      <c r="TE122" s="54"/>
      <c r="TF122" s="54"/>
      <c r="TG122" s="54"/>
      <c r="TH122" s="54"/>
      <c r="TI122" s="54"/>
      <c r="TJ122" s="54"/>
      <c r="TK122" s="54"/>
      <c r="TL122" s="54"/>
      <c r="TM122" s="54"/>
      <c r="TN122" s="54"/>
      <c r="TO122" s="54"/>
      <c r="TP122" s="54"/>
      <c r="TQ122" s="54"/>
      <c r="TR122" s="54"/>
      <c r="TS122" s="54"/>
      <c r="TT122" s="54"/>
      <c r="TU122" s="54"/>
      <c r="TV122" s="54"/>
      <c r="TW122" s="54"/>
      <c r="TX122" s="54"/>
      <c r="TY122" s="54"/>
      <c r="TZ122" s="54"/>
      <c r="UA122" s="54"/>
      <c r="UB122" s="54"/>
      <c r="UC122" s="54"/>
      <c r="UD122" s="54"/>
      <c r="UE122" s="54"/>
      <c r="UF122" s="54"/>
      <c r="UG122" s="54"/>
      <c r="UH122" s="54"/>
      <c r="UI122" s="54"/>
      <c r="UJ122" s="54"/>
      <c r="UK122" s="54"/>
      <c r="UL122" s="54"/>
      <c r="UM122" s="54"/>
      <c r="UN122" s="54"/>
      <c r="UO122" s="54"/>
      <c r="UP122" s="54"/>
      <c r="UQ122" s="54"/>
      <c r="UR122" s="54"/>
      <c r="US122" s="54"/>
      <c r="UT122" s="54"/>
      <c r="UU122" s="54"/>
      <c r="UV122" s="54"/>
      <c r="UW122" s="54"/>
      <c r="UX122" s="54"/>
      <c r="UY122" s="54"/>
      <c r="UZ122" s="54"/>
      <c r="VA122" s="54"/>
      <c r="VB122" s="54"/>
      <c r="VC122" s="54"/>
      <c r="VD122" s="54"/>
      <c r="VE122" s="54"/>
      <c r="VF122" s="54"/>
      <c r="VG122" s="54"/>
      <c r="VH122" s="54"/>
      <c r="VI122" s="54"/>
      <c r="VJ122" s="54"/>
      <c r="VK122" s="54"/>
      <c r="VL122" s="54"/>
      <c r="VM122" s="54"/>
      <c r="VN122" s="54"/>
      <c r="VO122" s="54"/>
      <c r="VP122" s="54"/>
      <c r="VQ122" s="54"/>
      <c r="VR122" s="54"/>
      <c r="VS122" s="54"/>
      <c r="VT122" s="54"/>
      <c r="VU122" s="54"/>
      <c r="VV122" s="54"/>
      <c r="VW122" s="54"/>
      <c r="VX122" s="54"/>
      <c r="VY122" s="54"/>
      <c r="VZ122" s="54"/>
      <c r="WA122" s="54"/>
      <c r="WB122" s="54"/>
      <c r="WC122" s="54"/>
      <c r="WD122" s="54"/>
      <c r="WE122" s="54"/>
      <c r="WF122" s="54"/>
      <c r="WG122" s="54"/>
      <c r="WH122" s="54"/>
      <c r="WI122" s="54"/>
      <c r="WJ122" s="54"/>
      <c r="WK122" s="54"/>
      <c r="WL122" s="54"/>
      <c r="WM122" s="54"/>
      <c r="WN122" s="54"/>
      <c r="WO122" s="54"/>
      <c r="WP122" s="54"/>
      <c r="WQ122" s="54"/>
      <c r="WR122" s="54"/>
      <c r="WS122" s="54"/>
      <c r="WT122" s="54"/>
      <c r="WU122" s="54"/>
      <c r="WV122" s="54"/>
      <c r="WW122" s="54"/>
      <c r="WX122" s="54"/>
      <c r="WY122" s="54"/>
      <c r="WZ122" s="54"/>
      <c r="XA122" s="54"/>
      <c r="XB122" s="54"/>
      <c r="XC122" s="54"/>
      <c r="XD122" s="54"/>
      <c r="XE122" s="54"/>
      <c r="XF122" s="54"/>
      <c r="XG122" s="54"/>
      <c r="XH122" s="54"/>
      <c r="XI122" s="54"/>
      <c r="XJ122" s="54"/>
      <c r="XK122" s="54"/>
      <c r="XL122" s="54"/>
      <c r="XM122" s="54"/>
      <c r="XN122" s="54"/>
      <c r="XO122" s="54"/>
      <c r="XP122" s="54"/>
      <c r="XQ122" s="54"/>
      <c r="XR122" s="54"/>
      <c r="XS122" s="54"/>
      <c r="XT122" s="54"/>
      <c r="XU122" s="54"/>
      <c r="XV122" s="54"/>
      <c r="XW122" s="54"/>
      <c r="XX122" s="54"/>
      <c r="XY122" s="54"/>
      <c r="XZ122" s="54"/>
      <c r="YA122" s="54"/>
      <c r="YB122" s="54"/>
      <c r="YC122" s="54"/>
      <c r="YD122" s="54"/>
      <c r="YE122" s="54"/>
      <c r="YF122" s="54"/>
      <c r="YG122" s="54"/>
      <c r="YH122" s="54"/>
      <c r="YI122" s="54"/>
      <c r="YJ122" s="54"/>
      <c r="YK122" s="54"/>
      <c r="YL122" s="54"/>
      <c r="YM122" s="54"/>
      <c r="YN122" s="54"/>
      <c r="YO122" s="54"/>
      <c r="YP122" s="54"/>
      <c r="YQ122" s="54"/>
      <c r="YR122" s="54"/>
      <c r="YS122" s="54"/>
      <c r="YT122" s="54"/>
      <c r="YU122" s="54"/>
      <c r="YV122" s="54"/>
      <c r="YW122" s="54"/>
      <c r="YX122" s="54"/>
      <c r="YY122" s="54"/>
      <c r="YZ122" s="54"/>
      <c r="ZA122" s="54"/>
      <c r="ZB122" s="54"/>
      <c r="ZC122" s="54"/>
      <c r="ZD122" s="54"/>
      <c r="ZE122" s="54"/>
      <c r="ZF122" s="54"/>
      <c r="ZG122" s="54"/>
      <c r="ZH122" s="54"/>
      <c r="ZI122" s="54"/>
      <c r="ZJ122" s="54"/>
      <c r="ZK122" s="54"/>
      <c r="ZL122" s="54"/>
      <c r="ZM122" s="54"/>
      <c r="ZN122" s="54"/>
      <c r="ZO122" s="54"/>
      <c r="ZP122" s="54"/>
      <c r="ZQ122" s="54"/>
      <c r="ZR122" s="54"/>
      <c r="ZS122" s="54"/>
      <c r="ZT122" s="54"/>
      <c r="ZU122" s="54"/>
      <c r="ZV122" s="54"/>
      <c r="ZW122" s="54"/>
      <c r="ZX122" s="54"/>
      <c r="ZY122" s="54"/>
      <c r="ZZ122" s="54"/>
      <c r="AAA122" s="54"/>
      <c r="AAB122" s="54"/>
      <c r="AAC122" s="54"/>
      <c r="AAD122" s="54"/>
      <c r="AAE122" s="54"/>
      <c r="AAF122" s="54"/>
      <c r="AAG122" s="54"/>
      <c r="AAH122" s="54"/>
      <c r="AAI122" s="54"/>
      <c r="AAJ122" s="54"/>
      <c r="AAK122" s="54"/>
      <c r="AAL122" s="54"/>
      <c r="AAM122" s="54"/>
      <c r="AAN122" s="54"/>
      <c r="AAO122" s="54"/>
      <c r="AAP122" s="54"/>
      <c r="AAQ122" s="54"/>
      <c r="AAR122" s="54"/>
      <c r="AAS122" s="54"/>
      <c r="AAT122" s="54"/>
      <c r="AAU122" s="54"/>
      <c r="AAV122" s="54"/>
      <c r="AAW122" s="54"/>
      <c r="AAX122" s="54"/>
      <c r="AAY122" s="54"/>
      <c r="AAZ122" s="54"/>
      <c r="ABA122" s="54"/>
      <c r="ABB122" s="54"/>
      <c r="ABC122" s="54"/>
      <c r="ABD122" s="54"/>
      <c r="ABE122" s="54"/>
      <c r="ABF122" s="54"/>
      <c r="ABG122" s="54"/>
      <c r="ABH122" s="54"/>
      <c r="ABI122" s="54"/>
      <c r="ABJ122" s="54"/>
      <c r="ABK122" s="54"/>
      <c r="ABL122" s="54"/>
      <c r="ABM122" s="54"/>
      <c r="ABN122" s="54"/>
      <c r="ABO122" s="54"/>
      <c r="ABP122" s="54"/>
      <c r="ABQ122" s="54"/>
      <c r="ABR122" s="54"/>
      <c r="ABS122" s="54"/>
      <c r="ABT122" s="54"/>
      <c r="ABU122" s="54"/>
      <c r="ABV122" s="54"/>
      <c r="ABW122" s="54"/>
      <c r="ABX122" s="54"/>
      <c r="ABY122" s="54"/>
      <c r="ABZ122" s="54"/>
      <c r="ACA122" s="54"/>
      <c r="ACB122" s="54"/>
      <c r="ACC122" s="54"/>
      <c r="ACD122" s="54"/>
      <c r="ACE122" s="54"/>
      <c r="ACF122" s="54"/>
      <c r="ACG122" s="54"/>
      <c r="ACH122" s="54"/>
      <c r="ACI122" s="54"/>
      <c r="ACJ122" s="54"/>
      <c r="ACK122" s="54"/>
      <c r="ACL122" s="54"/>
      <c r="ACM122" s="54"/>
      <c r="ACN122" s="54"/>
      <c r="ACO122" s="54"/>
      <c r="ACP122" s="54"/>
      <c r="ACQ122" s="54"/>
      <c r="ACR122" s="54"/>
      <c r="ACS122" s="54"/>
      <c r="ACT122" s="54"/>
      <c r="ACU122" s="54"/>
      <c r="ACV122" s="54"/>
      <c r="ACW122" s="54"/>
      <c r="ACX122" s="54"/>
      <c r="ACY122" s="54"/>
      <c r="ACZ122" s="54"/>
      <c r="ADA122" s="54"/>
      <c r="ADB122" s="54"/>
      <c r="ADC122" s="54"/>
      <c r="ADD122" s="54"/>
      <c r="ADE122" s="54"/>
      <c r="ADF122" s="54"/>
      <c r="ADG122" s="54"/>
      <c r="ADH122" s="54"/>
      <c r="ADI122" s="54"/>
      <c r="ADJ122" s="54"/>
      <c r="ADK122" s="54"/>
      <c r="ADL122" s="54"/>
      <c r="ADM122" s="54"/>
      <c r="ADN122" s="54"/>
      <c r="ADO122" s="54"/>
      <c r="ADP122" s="54"/>
      <c r="ADQ122" s="54"/>
      <c r="ADR122" s="54"/>
      <c r="ADS122" s="54"/>
      <c r="ADT122" s="54"/>
      <c r="ADU122" s="54"/>
      <c r="ADV122" s="54"/>
      <c r="ADW122" s="54"/>
      <c r="ADX122" s="54"/>
      <c r="ADY122" s="54"/>
      <c r="ADZ122" s="54"/>
      <c r="AEA122" s="54"/>
      <c r="AEB122" s="54"/>
      <c r="AEC122" s="54"/>
      <c r="AED122" s="54"/>
      <c r="AEE122" s="54"/>
      <c r="AEF122" s="54"/>
      <c r="AEG122" s="54"/>
      <c r="AEH122" s="54"/>
      <c r="AEI122" s="54"/>
      <c r="AEJ122" s="54"/>
      <c r="AEK122" s="54"/>
      <c r="AEL122" s="54"/>
      <c r="AEM122" s="54"/>
      <c r="AEN122" s="54"/>
      <c r="AEO122" s="54"/>
      <c r="AEP122" s="54"/>
      <c r="AEQ122" s="54"/>
      <c r="AER122" s="54"/>
      <c r="AES122" s="54"/>
      <c r="AET122" s="54"/>
      <c r="AEU122" s="54"/>
      <c r="AEV122" s="54"/>
      <c r="AEW122" s="54"/>
      <c r="AEX122" s="54"/>
      <c r="AEY122" s="54"/>
      <c r="AEZ122" s="54"/>
      <c r="AFA122" s="54"/>
      <c r="AFB122" s="54"/>
      <c r="AFC122" s="54"/>
      <c r="AFD122" s="54"/>
      <c r="AFE122" s="54"/>
      <c r="AFF122" s="54"/>
      <c r="AFG122" s="54"/>
      <c r="AFH122" s="54"/>
      <c r="AFI122" s="54"/>
      <c r="AFJ122" s="54"/>
      <c r="AFK122" s="54"/>
      <c r="AFL122" s="54"/>
      <c r="AFM122" s="54"/>
      <c r="AFN122" s="54"/>
      <c r="AFO122" s="54"/>
      <c r="AFP122" s="54"/>
      <c r="AFQ122" s="54"/>
      <c r="AFR122" s="54"/>
      <c r="AFS122" s="54"/>
      <c r="AFT122" s="54"/>
      <c r="AFU122" s="54"/>
      <c r="AFV122" s="54"/>
      <c r="AFW122" s="54"/>
      <c r="AFX122" s="54"/>
      <c r="AFY122" s="54"/>
      <c r="AFZ122" s="54"/>
      <c r="AGA122" s="54"/>
      <c r="AGB122" s="54"/>
      <c r="AGC122" s="54"/>
      <c r="AGD122" s="54"/>
      <c r="AGE122" s="54"/>
      <c r="AGF122" s="54"/>
      <c r="AGG122" s="54"/>
      <c r="AGH122" s="54"/>
      <c r="AGI122" s="54"/>
      <c r="AGJ122" s="54"/>
      <c r="AGK122" s="54"/>
      <c r="AGL122" s="54"/>
      <c r="AGM122" s="54"/>
      <c r="AGN122" s="54"/>
      <c r="AGO122" s="54"/>
      <c r="AGP122" s="54"/>
      <c r="AGQ122" s="54"/>
      <c r="AGR122" s="54"/>
      <c r="AGS122" s="54"/>
      <c r="AGT122" s="54"/>
      <c r="AGU122" s="54"/>
      <c r="AGV122" s="54"/>
      <c r="AGW122" s="54"/>
      <c r="AGX122" s="54"/>
      <c r="AGY122" s="54"/>
      <c r="AGZ122" s="54"/>
      <c r="AHA122" s="54"/>
      <c r="AHB122" s="54"/>
      <c r="AHC122" s="54"/>
      <c r="AHD122" s="54"/>
      <c r="AHE122" s="54"/>
      <c r="AHF122" s="54"/>
      <c r="AHG122" s="54"/>
      <c r="AHH122" s="54"/>
      <c r="AHI122" s="54"/>
      <c r="AHJ122" s="54"/>
      <c r="AHK122" s="54"/>
      <c r="AHL122" s="54"/>
      <c r="AHM122" s="54"/>
      <c r="AHN122" s="54"/>
      <c r="AHO122" s="54"/>
      <c r="AHP122" s="54"/>
      <c r="AHQ122" s="54"/>
      <c r="AHR122" s="54"/>
      <c r="AHS122" s="54"/>
      <c r="AHT122" s="54"/>
      <c r="AHU122" s="54"/>
      <c r="AHV122" s="54"/>
      <c r="AHW122" s="54"/>
      <c r="AHX122" s="54"/>
      <c r="AHY122" s="54"/>
      <c r="AHZ122" s="54"/>
      <c r="AIA122" s="54"/>
      <c r="AIB122" s="54"/>
      <c r="AIC122" s="54"/>
      <c r="AID122" s="54"/>
      <c r="AIE122" s="54"/>
      <c r="AIF122" s="54"/>
      <c r="AIG122" s="54"/>
      <c r="AIH122" s="54"/>
      <c r="AII122" s="54"/>
      <c r="AIJ122" s="54"/>
      <c r="AIK122" s="54"/>
      <c r="AIL122" s="54"/>
      <c r="AIM122" s="54"/>
      <c r="AIN122" s="54"/>
      <c r="AIO122" s="54"/>
      <c r="AIP122" s="54"/>
      <c r="AIQ122" s="54"/>
      <c r="AIR122" s="54"/>
      <c r="AIS122" s="54"/>
      <c r="AIT122" s="54"/>
      <c r="AIU122" s="54"/>
      <c r="AIV122" s="54"/>
      <c r="AIW122" s="54"/>
      <c r="AIX122" s="54"/>
      <c r="AIY122" s="54"/>
      <c r="AIZ122" s="54"/>
      <c r="AJA122" s="54"/>
      <c r="AJB122" s="54"/>
      <c r="AJC122" s="54"/>
      <c r="AJD122" s="54"/>
      <c r="AJE122" s="54"/>
      <c r="AJF122" s="54"/>
      <c r="AJG122" s="54"/>
      <c r="AJH122" s="54"/>
      <c r="AJI122" s="54"/>
      <c r="AJJ122" s="54"/>
      <c r="AJK122" s="54"/>
      <c r="AJL122" s="54"/>
      <c r="AJM122" s="54"/>
      <c r="AJN122" s="54"/>
      <c r="AJO122" s="54"/>
      <c r="AJP122" s="54"/>
      <c r="AJQ122" s="54"/>
      <c r="AJR122" s="54"/>
      <c r="AJS122" s="54"/>
      <c r="AJT122" s="54"/>
      <c r="AJU122" s="54"/>
      <c r="AJV122" s="54"/>
      <c r="AJW122" s="54"/>
      <c r="AJX122" s="54"/>
      <c r="AJY122" s="54"/>
      <c r="AJZ122" s="54"/>
      <c r="AKA122" s="54"/>
      <c r="AKB122" s="54"/>
      <c r="AKC122" s="54"/>
      <c r="AKD122" s="54"/>
      <c r="AKE122" s="54"/>
      <c r="AKF122" s="54"/>
      <c r="AKG122" s="54"/>
      <c r="AKH122" s="54"/>
      <c r="AKI122" s="54"/>
      <c r="AKJ122" s="54"/>
      <c r="AKK122" s="54"/>
      <c r="AKL122" s="54"/>
      <c r="AKM122" s="54"/>
      <c r="AKN122" s="54"/>
      <c r="AKO122" s="54"/>
      <c r="AKP122" s="54"/>
      <c r="AKQ122" s="54"/>
      <c r="AKR122" s="54"/>
      <c r="AKS122" s="54"/>
      <c r="AKT122" s="54"/>
      <c r="AKU122" s="54"/>
      <c r="AKV122" s="54"/>
      <c r="AKW122" s="54"/>
      <c r="AKX122" s="54"/>
      <c r="AKY122" s="54"/>
      <c r="AKZ122" s="54"/>
      <c r="ALA122" s="54"/>
      <c r="ALB122" s="54"/>
      <c r="ALC122" s="54"/>
      <c r="ALD122" s="54"/>
      <c r="ALE122" s="54"/>
      <c r="ALF122" s="54"/>
      <c r="ALG122" s="54"/>
      <c r="ALH122" s="54"/>
      <c r="ALI122" s="54"/>
      <c r="ALJ122" s="54"/>
      <c r="ALK122" s="54"/>
      <c r="ALL122" s="54"/>
      <c r="ALM122" s="54"/>
      <c r="ALN122" s="54"/>
      <c r="ALO122" s="54"/>
      <c r="ALP122" s="54"/>
      <c r="ALQ122" s="54"/>
      <c r="ALR122" s="54"/>
      <c r="ALS122" s="54"/>
      <c r="ALT122" s="54"/>
      <c r="ALU122" s="54"/>
      <c r="ALV122" s="54"/>
      <c r="ALW122" s="54"/>
      <c r="ALX122" s="54"/>
      <c r="ALY122" s="54"/>
      <c r="ALZ122" s="54"/>
      <c r="AMA122" s="54"/>
      <c r="AMB122" s="54"/>
      <c r="AMC122" s="54"/>
      <c r="AMD122" s="54"/>
      <c r="AME122" s="54"/>
      <c r="AMF122" s="54"/>
      <c r="AMG122" s="54"/>
      <c r="AMH122" s="54"/>
      <c r="AMI122" s="54"/>
      <c r="AMJ122" s="54"/>
      <c r="AMK122" s="54"/>
    </row>
  </sheetData>
  <sheetProtection algorithmName="SHA-512" hashValue="enAf/pep7F0jaKsMsk9RqfRh53rZHBpq3IAcbftilzI32KZt7B5YMiIebqYgf937NHRB/sQDN4pn4xIlA0oRYw==" saltValue="sOCAYMG1RCY/7xeATV81Fg==" spinCount="100000" sheet="1" objects="1" scenarios="1" selectLockedCells="1" selectUnlockedCells="1"/>
  <sortState ref="B111:H121">
    <sortCondition ref="D111:D121"/>
  </sortState>
  <mergeCells count="4">
    <mergeCell ref="A1:H1"/>
    <mergeCell ref="A2:G2"/>
    <mergeCell ref="A4:H4"/>
    <mergeCell ref="A94:H94"/>
  </mergeCells>
  <pageMargins left="0.70866141732283472" right="0.70866141732283472" top="0.74803149606299213" bottom="0.74803149606299213" header="0.51181102362204722" footer="0.51181102362204722"/>
  <pageSetup paperSize="9" firstPageNumber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69"/>
  <sheetViews>
    <sheetView zoomScaleNormal="100" zoomScaleSheetLayoutView="100" workbookViewId="0">
      <selection activeCell="J9" sqref="J9"/>
    </sheetView>
  </sheetViews>
  <sheetFormatPr defaultRowHeight="15" x14ac:dyDescent="0.25"/>
  <cols>
    <col min="1" max="1" width="9.140625" style="54"/>
    <col min="2" max="2" width="9" style="54" bestFit="1" customWidth="1"/>
    <col min="3" max="4" width="9.140625" style="54"/>
    <col min="5" max="5" width="20.7109375" style="54" customWidth="1"/>
    <col min="6" max="6" width="9.140625" style="54"/>
    <col min="7" max="7" width="34.28515625" style="54" customWidth="1"/>
    <col min="8" max="8" width="12.28515625" style="66" customWidth="1"/>
    <col min="9" max="9" width="13.7109375" style="54" customWidth="1"/>
    <col min="10" max="1025" width="9.140625" style="54"/>
  </cols>
  <sheetData>
    <row r="1" spans="1:9" ht="15.75" x14ac:dyDescent="0.25">
      <c r="A1" s="88" t="s">
        <v>267</v>
      </c>
      <c r="B1" s="88"/>
      <c r="C1" s="88"/>
      <c r="D1" s="88"/>
      <c r="E1" s="88"/>
      <c r="F1" s="88"/>
      <c r="G1" s="88"/>
      <c r="H1" s="88"/>
    </row>
    <row r="2" spans="1:9" ht="15.75" x14ac:dyDescent="0.25">
      <c r="A2" s="88" t="s">
        <v>253</v>
      </c>
      <c r="B2" s="88"/>
      <c r="C2" s="88"/>
      <c r="D2" s="88"/>
      <c r="E2" s="88"/>
      <c r="F2" s="88"/>
      <c r="G2" s="88"/>
      <c r="H2" s="60"/>
    </row>
    <row r="3" spans="1:9" ht="15.75" x14ac:dyDescent="0.25">
      <c r="A3" s="31"/>
      <c r="B3" s="31"/>
      <c r="C3" s="31"/>
      <c r="D3" s="31"/>
      <c r="E3" s="31"/>
      <c r="F3" s="31"/>
      <c r="G3" s="31"/>
      <c r="H3" s="61"/>
    </row>
    <row r="4" spans="1:9" ht="15.75" x14ac:dyDescent="0.25">
      <c r="A4" s="87" t="s">
        <v>268</v>
      </c>
      <c r="B4" s="87"/>
      <c r="C4" s="87"/>
      <c r="D4" s="87"/>
      <c r="E4" s="87"/>
      <c r="F4" s="87"/>
      <c r="G4" s="87"/>
      <c r="H4" s="87"/>
    </row>
    <row r="5" spans="1:9" x14ac:dyDescent="0.25">
      <c r="A5"/>
      <c r="B5"/>
      <c r="C5"/>
      <c r="D5"/>
      <c r="E5"/>
      <c r="F5"/>
      <c r="G5"/>
      <c r="H5" s="62"/>
    </row>
    <row r="6" spans="1:9" ht="15.75" x14ac:dyDescent="0.25">
      <c r="A6" s="35" t="s">
        <v>255</v>
      </c>
      <c r="B6" s="35" t="s">
        <v>0</v>
      </c>
      <c r="C6" s="35" t="s">
        <v>1</v>
      </c>
      <c r="D6" s="35" t="s">
        <v>2</v>
      </c>
      <c r="E6" s="35" t="s">
        <v>3</v>
      </c>
      <c r="F6" s="35" t="s">
        <v>5</v>
      </c>
      <c r="G6" s="35" t="s">
        <v>7</v>
      </c>
      <c r="H6" s="63" t="s">
        <v>257</v>
      </c>
      <c r="I6" s="35" t="s">
        <v>273</v>
      </c>
    </row>
    <row r="7" spans="1:9" x14ac:dyDescent="0.25">
      <c r="A7" s="93">
        <v>1</v>
      </c>
      <c r="B7" s="9">
        <v>3421</v>
      </c>
      <c r="C7" s="55">
        <f>IFERROR((VLOOKUP(B7,INSCRITOS!A:B,2,0)),"")</f>
        <v>103007</v>
      </c>
      <c r="D7" s="38" t="str">
        <f>IFERROR((VLOOKUP(B7,INSCRITOS!A:C,3,0)),"")</f>
        <v>SEN</v>
      </c>
      <c r="E7" s="56" t="str">
        <f>IFERROR((VLOOKUP(B7,INSCRITOS!A:D,4,0)),"")</f>
        <v>Hugo Correia</v>
      </c>
      <c r="F7" s="55" t="str">
        <f>IFERROR((VLOOKUP(B7,INSCRITOS!A:F,6,0)),"")</f>
        <v>M</v>
      </c>
      <c r="G7" s="56" t="str">
        <f>IFERROR((VLOOKUP(B7,INSCRITOS!A:H,8,0)),"")</f>
        <v>Louletano DC</v>
      </c>
      <c r="H7" s="64">
        <v>3.4979166666666665E-2</v>
      </c>
      <c r="I7" s="89">
        <f>SUM(H7:H9)</f>
        <v>0.10558692129629629</v>
      </c>
    </row>
    <row r="8" spans="1:9" x14ac:dyDescent="0.25">
      <c r="A8" s="94"/>
      <c r="B8" s="9">
        <v>3115</v>
      </c>
      <c r="C8" s="55">
        <f>IFERROR((VLOOKUP(B8,INSCRITOS!A:B,2,0)),"")</f>
        <v>102718</v>
      </c>
      <c r="D8" s="38" t="str">
        <f>IFERROR((VLOOKUP(B8,INSCRITOS!A:C,3,0)),"")</f>
        <v>SEN</v>
      </c>
      <c r="E8" s="56" t="str">
        <f>IFERROR((VLOOKUP(B8,INSCRITOS!A:D,4,0)),"")</f>
        <v>Rafael Batista</v>
      </c>
      <c r="F8" s="55" t="str">
        <f>IFERROR((VLOOKUP(B8,INSCRITOS!A:F,6,0)),"")</f>
        <v>M</v>
      </c>
      <c r="G8" s="56" t="str">
        <f>IFERROR((VLOOKUP(B8,INSCRITOS!A:H,8,0)),"")</f>
        <v>Louletano DC</v>
      </c>
      <c r="H8" s="64">
        <v>3.5069560185185186E-2</v>
      </c>
      <c r="I8" s="89"/>
    </row>
    <row r="9" spans="1:9" x14ac:dyDescent="0.25">
      <c r="A9" s="95"/>
      <c r="B9" s="9">
        <v>3067</v>
      </c>
      <c r="C9" s="55">
        <f>IFERROR((VLOOKUP(B9,INSCRITOS!A:B,2,0)),"")</f>
        <v>102653</v>
      </c>
      <c r="D9" s="38" t="str">
        <f>IFERROR((VLOOKUP(B9,INSCRITOS!A:C,3,0)),"")</f>
        <v>SEN</v>
      </c>
      <c r="E9" s="56" t="str">
        <f>IFERROR((VLOOKUP(B9,INSCRITOS!A:D,4,0)),"")</f>
        <v>Nuno Neves</v>
      </c>
      <c r="F9" s="55" t="str">
        <f>IFERROR((VLOOKUP(B9,INSCRITOS!A:F,6,0)),"")</f>
        <v>M</v>
      </c>
      <c r="G9" s="56" t="str">
        <f>IFERROR((VLOOKUP(B9,INSCRITOS!A:H,8,0)),"")</f>
        <v>Louletano DC</v>
      </c>
      <c r="H9" s="64">
        <v>3.5538194444444442E-2</v>
      </c>
      <c r="I9" s="89"/>
    </row>
    <row r="10" spans="1:9" x14ac:dyDescent="0.25">
      <c r="A10" s="93">
        <v>2</v>
      </c>
      <c r="B10" s="9">
        <v>1610</v>
      </c>
      <c r="C10" s="55">
        <f>IFERROR((VLOOKUP(B10,INSCRITOS!A:B,2,0)),"")</f>
        <v>103782</v>
      </c>
      <c r="D10" s="38" t="str">
        <f>IFERROR((VLOOKUP(B10,INSCRITOS!A:C,3,0)),"")</f>
        <v>CAD</v>
      </c>
      <c r="E10" s="56" t="str">
        <f>IFERROR((VLOOKUP(B10,INSCRITOS!A:D,4,0)),"")</f>
        <v>João Pedro Chagas</v>
      </c>
      <c r="F10" s="55" t="str">
        <f>IFERROR((VLOOKUP(B10,INSCRITOS!A:F,6,0)),"")</f>
        <v>M</v>
      </c>
      <c r="G10" s="56" t="str">
        <f>IFERROR((VLOOKUP(B10,INSCRITOS!A:H,8,0)),"")</f>
        <v>Lusitano F.C. Frusoal</v>
      </c>
      <c r="H10" s="64">
        <v>3.491203703703704E-2</v>
      </c>
      <c r="I10" s="89">
        <f>SUM(H10:H12)</f>
        <v>0.10576273148148146</v>
      </c>
    </row>
    <row r="11" spans="1:9" x14ac:dyDescent="0.25">
      <c r="A11" s="94"/>
      <c r="B11" s="9">
        <v>4931</v>
      </c>
      <c r="C11" s="55">
        <f>IFERROR((VLOOKUP(B11,INSCRITOS!A:B,2,0)),"")</f>
        <v>101960</v>
      </c>
      <c r="D11" s="38" t="str">
        <f>IFERROR((VLOOKUP(B11,INSCRITOS!A:C,3,0)),"")</f>
        <v>VET 1</v>
      </c>
      <c r="E11" s="56" t="str">
        <f>IFERROR((VLOOKUP(B11,INSCRITOS!A:D,4,0)),"")</f>
        <v>João Palma Mestre</v>
      </c>
      <c r="F11" s="55" t="str">
        <f>IFERROR((VLOOKUP(B11,INSCRITOS!A:F,6,0)),"")</f>
        <v>M</v>
      </c>
      <c r="G11" s="56" t="str">
        <f>IFERROR((VLOOKUP(B11,INSCRITOS!A:H,8,0)),"")</f>
        <v>Lusitano F.C. Frusoal</v>
      </c>
      <c r="H11" s="64">
        <v>3.520486111111111E-2</v>
      </c>
      <c r="I11" s="89"/>
    </row>
    <row r="12" spans="1:9" x14ac:dyDescent="0.25">
      <c r="A12" s="95"/>
      <c r="B12" s="9">
        <v>3837</v>
      </c>
      <c r="C12" s="55">
        <f>IFERROR((VLOOKUP(B12,INSCRITOS!A:B,2,0)),"")</f>
        <v>101964</v>
      </c>
      <c r="D12" s="38" t="str">
        <f>IFERROR((VLOOKUP(B12,INSCRITOS!A:C,3,0)),"")</f>
        <v>SEN</v>
      </c>
      <c r="E12" s="56" t="str">
        <f>IFERROR((VLOOKUP(B12,INSCRITOS!A:D,4,0)),"")</f>
        <v>Nelson Palma Mestre</v>
      </c>
      <c r="F12" s="55" t="str">
        <f>IFERROR((VLOOKUP(B12,INSCRITOS!A:F,6,0)),"")</f>
        <v>M</v>
      </c>
      <c r="G12" s="56" t="str">
        <f>IFERROR((VLOOKUP(B12,INSCRITOS!A:H,8,0)),"")</f>
        <v>Lusitano F.C. Frusoal</v>
      </c>
      <c r="H12" s="64">
        <v>3.5645833333333328E-2</v>
      </c>
      <c r="I12" s="89"/>
    </row>
    <row r="13" spans="1:9" x14ac:dyDescent="0.25">
      <c r="A13" s="93">
        <v>3</v>
      </c>
      <c r="B13" s="9">
        <v>3865</v>
      </c>
      <c r="C13" s="55">
        <f>IFERROR((VLOOKUP(B13,INSCRITOS!A:B,2,0)),"")</f>
        <v>102366</v>
      </c>
      <c r="D13" s="38" t="str">
        <f>IFERROR((VLOOKUP(B13,INSCRITOS!A:C,3,0)),"")</f>
        <v>SEN</v>
      </c>
      <c r="E13" s="56" t="str">
        <f>IFERROR((VLOOKUP(B13,INSCRITOS!A:D,4,0)),"")</f>
        <v>Fábio Cunha</v>
      </c>
      <c r="F13" s="55" t="str">
        <f>IFERROR((VLOOKUP(B13,INSCRITOS!A:F,6,0)),"")</f>
        <v>M</v>
      </c>
      <c r="G13" s="56" t="str">
        <f>IFERROR((VLOOKUP(B13,INSCRITOS!A:H,8,0)),"")</f>
        <v>Clube Vela de Tavira</v>
      </c>
      <c r="H13" s="64">
        <v>3.5013888888888893E-2</v>
      </c>
      <c r="I13" s="89">
        <f>SUM(H13:H15)</f>
        <v>0.10837037037037037</v>
      </c>
    </row>
    <row r="14" spans="1:9" x14ac:dyDescent="0.25">
      <c r="A14" s="94"/>
      <c r="B14" s="9">
        <v>3894</v>
      </c>
      <c r="C14" s="55">
        <f>IFERROR((VLOOKUP(B14,INSCRITOS!A:B,2,0)),"")</f>
        <v>104041</v>
      </c>
      <c r="D14" s="38" t="str">
        <f>IFERROR((VLOOKUP(B14,INSCRITOS!A:C,3,0)),"")</f>
        <v>SEN</v>
      </c>
      <c r="E14" s="56" t="str">
        <f>IFERROR((VLOOKUP(B14,INSCRITOS!A:D,4,0)),"")</f>
        <v>Paulo Ajuda</v>
      </c>
      <c r="F14" s="55" t="str">
        <f>IFERROR((VLOOKUP(B14,INSCRITOS!A:F,6,0)),"")</f>
        <v>M</v>
      </c>
      <c r="G14" s="56" t="str">
        <f>IFERROR((VLOOKUP(B14,INSCRITOS!A:H,8,0)),"")</f>
        <v>Clube Vela de Tavira</v>
      </c>
      <c r="H14" s="64">
        <v>3.5505787037037037E-2</v>
      </c>
      <c r="I14" s="89"/>
    </row>
    <row r="15" spans="1:9" x14ac:dyDescent="0.25">
      <c r="A15" s="95"/>
      <c r="B15" s="9">
        <v>4639</v>
      </c>
      <c r="C15" s="55">
        <f>IFERROR((VLOOKUP(B15,INSCRITOS!A:B,2,0)),"")</f>
        <v>102234</v>
      </c>
      <c r="D15" s="38" t="str">
        <f>IFERROR((VLOOKUP(B15,INSCRITOS!A:C,3,0)),"")</f>
        <v>VET 3</v>
      </c>
      <c r="E15" s="56" t="str">
        <f>IFERROR((VLOOKUP(B15,INSCRITOS!A:D,4,0)),"")</f>
        <v>Mário Torrinha</v>
      </c>
      <c r="F15" s="55" t="str">
        <f>IFERROR((VLOOKUP(B15,INSCRITOS!A:F,6,0)),"")</f>
        <v>M</v>
      </c>
      <c r="G15" s="56" t="str">
        <f>IFERROR((VLOOKUP(B15,INSCRITOS!A:H,8,0)),"")</f>
        <v>Clube Vela de Tavira</v>
      </c>
      <c r="H15" s="64">
        <v>3.7850694444444451E-2</v>
      </c>
      <c r="I15" s="89"/>
    </row>
    <row r="16" spans="1:9" x14ac:dyDescent="0.25">
      <c r="A16" s="93">
        <v>4</v>
      </c>
      <c r="B16" s="9">
        <v>5650</v>
      </c>
      <c r="C16" s="55">
        <f>IFERROR((VLOOKUP(B16,INSCRITOS!A:B,2,0)),"")</f>
        <v>102231</v>
      </c>
      <c r="D16" s="38" t="str">
        <f>IFERROR((VLOOKUP(B16,INSCRITOS!A:C,3,0)),"")</f>
        <v>SEN</v>
      </c>
      <c r="E16" s="56" t="str">
        <f>IFERROR((VLOOKUP(B16,INSCRITOS!A:D,4,0)),"")</f>
        <v>João Correia</v>
      </c>
      <c r="F16" s="55" t="str">
        <f>IFERROR((VLOOKUP(B16,INSCRITOS!A:F,6,0)),"")</f>
        <v>M</v>
      </c>
      <c r="G16" s="56" t="str">
        <f>IFERROR((VLOOKUP(B16,INSCRITOS!A:H,8,0)),"")</f>
        <v>Associação BTT Baixo Guadiana</v>
      </c>
      <c r="H16" s="64">
        <v>3.5483796296296298E-2</v>
      </c>
      <c r="I16" s="89">
        <f>SUM(H16:H18)</f>
        <v>0.10857175925925927</v>
      </c>
    </row>
    <row r="17" spans="1:9" x14ac:dyDescent="0.25">
      <c r="A17" s="94"/>
      <c r="B17" s="9">
        <v>5674</v>
      </c>
      <c r="C17" s="55">
        <f>IFERROR((VLOOKUP(B17,INSCRITOS!A:B,2,0)),"")</f>
        <v>102453</v>
      </c>
      <c r="D17" s="38" t="str">
        <f>IFERROR((VLOOKUP(B17,INSCRITOS!A:C,3,0)),"")</f>
        <v>SEN</v>
      </c>
      <c r="E17" s="56" t="str">
        <f>IFERROR((VLOOKUP(B17,INSCRITOS!A:D,4,0)),"")</f>
        <v>Rui Miguel da Cruz Rosa</v>
      </c>
      <c r="F17" s="55" t="str">
        <f>IFERROR((VLOOKUP(B17,INSCRITOS!A:F,6,0)),"")</f>
        <v>M</v>
      </c>
      <c r="G17" s="56" t="str">
        <f>IFERROR((VLOOKUP(B17,INSCRITOS!A:H,8,0)),"")</f>
        <v>Associação BTT Baixo Guadiana</v>
      </c>
      <c r="H17" s="64">
        <v>3.5863425925925924E-2</v>
      </c>
      <c r="I17" s="89"/>
    </row>
    <row r="18" spans="1:9" x14ac:dyDescent="0.25">
      <c r="A18" s="95"/>
      <c r="B18" s="9">
        <v>3336</v>
      </c>
      <c r="C18" s="55">
        <f>IFERROR((VLOOKUP(B18,INSCRITOS!A:B,2,0)),"")</f>
        <v>105102</v>
      </c>
      <c r="D18" s="38" t="str">
        <f>IFERROR((VLOOKUP(B18,INSCRITOS!A:C,3,0)),"")</f>
        <v>SEN</v>
      </c>
      <c r="E18" s="56" t="str">
        <f>IFERROR((VLOOKUP(B18,INSCRITOS!A:D,4,0)),"")</f>
        <v>Ivo Gonçalves</v>
      </c>
      <c r="F18" s="55" t="str">
        <f>IFERROR((VLOOKUP(B18,INSCRITOS!A:F,6,0)),"")</f>
        <v>M</v>
      </c>
      <c r="G18" s="56" t="str">
        <f>IFERROR((VLOOKUP(B18,INSCRITOS!A:H,8,0)),"")</f>
        <v>Associação BTT Baixo Guadiana</v>
      </c>
      <c r="H18" s="64">
        <v>3.7224537037037035E-2</v>
      </c>
      <c r="I18" s="89"/>
    </row>
    <row r="19" spans="1:9" x14ac:dyDescent="0.25">
      <c r="A19" s="93">
        <v>5</v>
      </c>
      <c r="B19" s="9">
        <v>3565</v>
      </c>
      <c r="C19" s="55">
        <f>IFERROR((VLOOKUP(B19,INSCRITOS!A:B,2,0)),"")</f>
        <v>103563</v>
      </c>
      <c r="D19" s="38" t="str">
        <f>IFERROR((VLOOKUP(B19,INSCRITOS!A:C,3,0)),"")</f>
        <v>SEN</v>
      </c>
      <c r="E19" s="56" t="str">
        <f>IFERROR((VLOOKUP(B19,INSCRITOS!A:D,4,0)),"")</f>
        <v>João Bacalhau</v>
      </c>
      <c r="F19" s="55" t="str">
        <f>IFERROR((VLOOKUP(B19,INSCRITOS!A:F,6,0)),"")</f>
        <v>M</v>
      </c>
      <c r="G19" s="56" t="str">
        <f>IFERROR((VLOOKUP(B19,INSCRITOS!A:H,8,0)),"")</f>
        <v>Futebol Clube de Ferreiras</v>
      </c>
      <c r="H19" s="64">
        <v>3.720601851851852E-2</v>
      </c>
      <c r="I19" s="89">
        <f t="shared" ref="I19" si="0">SUM(H19:H21)</f>
        <v>0.11298263888888888</v>
      </c>
    </row>
    <row r="20" spans="1:9" x14ac:dyDescent="0.25">
      <c r="A20" s="94"/>
      <c r="B20" s="9">
        <v>3556</v>
      </c>
      <c r="C20" s="55">
        <f>IFERROR((VLOOKUP(B20,INSCRITOS!A:B,2,0)),"")</f>
        <v>103561</v>
      </c>
      <c r="D20" s="38" t="str">
        <f>IFERROR((VLOOKUP(B20,INSCRITOS!A:C,3,0)),"")</f>
        <v>SEN</v>
      </c>
      <c r="E20" s="56" t="str">
        <f>IFERROR((VLOOKUP(B20,INSCRITOS!A:D,4,0)),"")</f>
        <v>André Arvela</v>
      </c>
      <c r="F20" s="55" t="str">
        <f>IFERROR((VLOOKUP(B20,INSCRITOS!A:F,6,0)),"")</f>
        <v>M</v>
      </c>
      <c r="G20" s="56" t="str">
        <f>IFERROR((VLOOKUP(B20,INSCRITOS!A:H,8,0)),"")</f>
        <v>Futebol Clube de Ferreiras</v>
      </c>
      <c r="H20" s="64">
        <v>3.7385416666666664E-2</v>
      </c>
      <c r="I20" s="89"/>
    </row>
    <row r="21" spans="1:9" x14ac:dyDescent="0.25">
      <c r="A21" s="95"/>
      <c r="B21" s="9">
        <v>4141</v>
      </c>
      <c r="C21" s="55">
        <f>IFERROR((VLOOKUP(B21,INSCRITOS!A:B,2,0)),"")</f>
        <v>103562</v>
      </c>
      <c r="D21" s="38" t="str">
        <f>IFERROR((VLOOKUP(B21,INSCRITOS!A:C,3,0)),"")</f>
        <v>VET 1</v>
      </c>
      <c r="E21" s="56" t="str">
        <f>IFERROR((VLOOKUP(B21,INSCRITOS!A:D,4,0)),"")</f>
        <v>Helder Quintinho</v>
      </c>
      <c r="F21" s="55" t="str">
        <f>IFERROR((VLOOKUP(B21,INSCRITOS!A:F,6,0)),"")</f>
        <v>M</v>
      </c>
      <c r="G21" s="56" t="str">
        <f>IFERROR((VLOOKUP(B21,INSCRITOS!A:H,8,0)),"")</f>
        <v>Futebol Clube de Ferreiras</v>
      </c>
      <c r="H21" s="64">
        <v>3.8391203703703698E-2</v>
      </c>
      <c r="I21" s="89"/>
    </row>
    <row r="22" spans="1:9" x14ac:dyDescent="0.25">
      <c r="A22" s="93">
        <v>6</v>
      </c>
      <c r="B22" s="9">
        <v>4380</v>
      </c>
      <c r="C22" s="55">
        <f>IFERROR((VLOOKUP(B22,INSCRITOS!A:B,2,0)),"")</f>
        <v>101416</v>
      </c>
      <c r="D22" s="38" t="str">
        <f>IFERROR((VLOOKUP(B22,INSCRITOS!A:C,3,0)),"")</f>
        <v>VET 2</v>
      </c>
      <c r="E22" s="56" t="str">
        <f>IFERROR((VLOOKUP(B22,INSCRITOS!A:D,4,0)),"")</f>
        <v>Peter Chester-Browne</v>
      </c>
      <c r="F22" s="55" t="str">
        <f>IFERROR((VLOOKUP(B22,INSCRITOS!A:F,6,0)),"")</f>
        <v>M</v>
      </c>
      <c r="G22" s="56" t="str">
        <f>IFERROR((VLOOKUP(B22,INSCRITOS!A:H,8,0)),"")</f>
        <v>Bike Clube S. Brás</v>
      </c>
      <c r="H22" s="64">
        <v>3.7709490740740745E-2</v>
      </c>
      <c r="I22" s="89">
        <f t="shared" ref="I22" si="1">SUM(H22:H24)</f>
        <v>0.11520601851851853</v>
      </c>
    </row>
    <row r="23" spans="1:9" x14ac:dyDescent="0.25">
      <c r="A23" s="94"/>
      <c r="B23" s="9">
        <v>4875</v>
      </c>
      <c r="C23" s="55">
        <f>IFERROR((VLOOKUP(B23,INSCRITOS!A:B,2,0)),"")</f>
        <v>102416</v>
      </c>
      <c r="D23" s="38" t="str">
        <f>IFERROR((VLOOKUP(B23,INSCRITOS!A:C,3,0)),"")</f>
        <v>VET 1</v>
      </c>
      <c r="E23" s="56" t="str">
        <f>IFERROR((VLOOKUP(B23,INSCRITOS!A:D,4,0)),"")</f>
        <v>Ricardo Magalhães </v>
      </c>
      <c r="F23" s="55" t="str">
        <f>IFERROR((VLOOKUP(B23,INSCRITOS!A:F,6,0)),"")</f>
        <v>M</v>
      </c>
      <c r="G23" s="56" t="str">
        <f>IFERROR((VLOOKUP(B23,INSCRITOS!A:H,8,0)),"")</f>
        <v>Bike Clube S. Brás</v>
      </c>
      <c r="H23" s="64">
        <v>3.8484953703703702E-2</v>
      </c>
      <c r="I23" s="89"/>
    </row>
    <row r="24" spans="1:9" x14ac:dyDescent="0.25">
      <c r="A24" s="95"/>
      <c r="B24" s="9">
        <v>4026</v>
      </c>
      <c r="C24" s="55">
        <f>IFERROR((VLOOKUP(B24,INSCRITOS!A:B,2,0)),"")</f>
        <v>101103</v>
      </c>
      <c r="D24" s="38" t="str">
        <f>IFERROR((VLOOKUP(B24,INSCRITOS!A:C,3,0)),"")</f>
        <v>VET 2</v>
      </c>
      <c r="E24" s="56" t="str">
        <f>IFERROR((VLOOKUP(B24,INSCRITOS!A:D,4,0)),"")</f>
        <v>Rui Vasco Nunes Medina</v>
      </c>
      <c r="F24" s="55" t="str">
        <f>IFERROR((VLOOKUP(B24,INSCRITOS!A:F,6,0)),"")</f>
        <v>M</v>
      </c>
      <c r="G24" s="56" t="str">
        <f>IFERROR((VLOOKUP(B24,INSCRITOS!A:H,8,0)),"")</f>
        <v>Bike Clube S. Brás</v>
      </c>
      <c r="H24" s="64">
        <v>3.901157407407408E-2</v>
      </c>
      <c r="I24" s="89"/>
    </row>
    <row r="25" spans="1:9" x14ac:dyDescent="0.25">
      <c r="A25" s="93">
        <v>7</v>
      </c>
      <c r="B25" s="9">
        <v>3332</v>
      </c>
      <c r="C25" s="55">
        <f>IFERROR((VLOOKUP(B25,INSCRITOS!A:B,2,0)),"")</f>
        <v>101979</v>
      </c>
      <c r="D25" s="38" t="str">
        <f>IFERROR((VLOOKUP(B25,INSCRITOS!A:C,3,0)),"")</f>
        <v>SEN</v>
      </c>
      <c r="E25" s="56" t="str">
        <f>IFERROR((VLOOKUP(B25,INSCRITOS!A:D,4,0)),"")</f>
        <v>Tomás Metcalfe</v>
      </c>
      <c r="F25" s="55" t="str">
        <f>IFERROR((VLOOKUP(B25,INSCRITOS!A:F,6,0)),"")</f>
        <v>M</v>
      </c>
      <c r="G25" s="56" t="str">
        <f>IFERROR((VLOOKUP(B25,INSCRITOS!A:H,8,0)),"")</f>
        <v>O2 Triatlo-S'Look</v>
      </c>
      <c r="H25" s="64">
        <v>3.5109953703703699E-2</v>
      </c>
      <c r="I25" s="89">
        <f t="shared" ref="I25" si="2">SUM(H25:H27)</f>
        <v>0.11529398148148148</v>
      </c>
    </row>
    <row r="26" spans="1:9" x14ac:dyDescent="0.25">
      <c r="A26" s="94"/>
      <c r="B26" s="9">
        <v>4040</v>
      </c>
      <c r="C26" s="55">
        <f>IFERROR((VLOOKUP(B26,INSCRITOS!A:B,2,0)),"")</f>
        <v>101970</v>
      </c>
      <c r="D26" s="38" t="str">
        <f>IFERROR((VLOOKUP(B26,INSCRITOS!A:C,3,0)),"")</f>
        <v>VET 5</v>
      </c>
      <c r="E26" s="56" t="str">
        <f>IFERROR((VLOOKUP(B26,INSCRITOS!A:D,4,0)),"")</f>
        <v>António Raposo</v>
      </c>
      <c r="F26" s="55" t="str">
        <f>IFERROR((VLOOKUP(B26,INSCRITOS!A:F,6,0)),"")</f>
        <v>M</v>
      </c>
      <c r="G26" s="56" t="str">
        <f>IFERROR((VLOOKUP(B26,INSCRITOS!A:H,8,0)),"")</f>
        <v>O2 Triatlo-S'Look</v>
      </c>
      <c r="H26" s="64">
        <v>3.9364583333333335E-2</v>
      </c>
      <c r="I26" s="89"/>
    </row>
    <row r="27" spans="1:9" x14ac:dyDescent="0.25">
      <c r="A27" s="95"/>
      <c r="B27" s="9">
        <v>4622</v>
      </c>
      <c r="C27" s="55">
        <f>IFERROR((VLOOKUP(B27,INSCRITOS!A:B,2,0)),"")</f>
        <v>103046</v>
      </c>
      <c r="D27" s="38" t="str">
        <f>IFERROR((VLOOKUP(B27,INSCRITOS!A:C,3,0)),"")</f>
        <v>VET 4</v>
      </c>
      <c r="E27" s="56" t="str">
        <f>IFERROR((VLOOKUP(B27,INSCRITOS!A:D,4,0)),"")</f>
        <v>Américo Sequeira</v>
      </c>
      <c r="F27" s="55" t="str">
        <f>IFERROR((VLOOKUP(B27,INSCRITOS!A:F,6,0)),"")</f>
        <v>M</v>
      </c>
      <c r="G27" s="56" t="str">
        <f>IFERROR((VLOOKUP(B27,INSCRITOS!A:H,8,0)),"")</f>
        <v>O2 Triatlo-S'Look</v>
      </c>
      <c r="H27" s="64">
        <v>4.0819444444444443E-2</v>
      </c>
      <c r="I27" s="89"/>
    </row>
    <row r="28" spans="1:9" x14ac:dyDescent="0.25">
      <c r="A28" s="93">
        <v>8</v>
      </c>
      <c r="B28" s="9">
        <v>4954</v>
      </c>
      <c r="C28" s="55">
        <f>IFERROR((VLOOKUP(B28,INSCRITOS!A:B,2,0)),"")</f>
        <v>103051</v>
      </c>
      <c r="D28" s="38" t="str">
        <f>IFERROR((VLOOKUP(B28,INSCRITOS!A:C,3,0)),"")</f>
        <v>VET 1</v>
      </c>
      <c r="E28" s="56" t="str">
        <f>IFERROR((VLOOKUP(B28,INSCRITOS!A:D,4,0)),"")</f>
        <v>Rui Silva</v>
      </c>
      <c r="F28" s="55" t="str">
        <f>IFERROR((VLOOKUP(B28,INSCRITOS!A:F,6,0)),"")</f>
        <v>M</v>
      </c>
      <c r="G28" s="56" t="str">
        <f>IFERROR((VLOOKUP(B28,INSCRITOS!A:H,8,0)),"")</f>
        <v>CCD Intermarché de Lagos</v>
      </c>
      <c r="H28" s="64">
        <v>3.6376157407407413E-2</v>
      </c>
      <c r="I28" s="89">
        <f t="shared" ref="I28" si="3">SUM(H28:H30)</f>
        <v>0.11574537037037039</v>
      </c>
    </row>
    <row r="29" spans="1:9" x14ac:dyDescent="0.25">
      <c r="A29" s="94"/>
      <c r="B29" s="9">
        <v>3467</v>
      </c>
      <c r="C29" s="55">
        <f>IFERROR((VLOOKUP(B29,INSCRITOS!A:B,2,0)),"")</f>
        <v>103053</v>
      </c>
      <c r="D29" s="38" t="str">
        <f>IFERROR((VLOOKUP(B29,INSCRITOS!A:C,3,0)),"")</f>
        <v>SEN</v>
      </c>
      <c r="E29" s="56" t="str">
        <f>IFERROR((VLOOKUP(B29,INSCRITOS!A:D,4,0)),"")</f>
        <v>João Jesus</v>
      </c>
      <c r="F29" s="55" t="str">
        <f>IFERROR((VLOOKUP(B29,INSCRITOS!A:F,6,0)),"")</f>
        <v>M</v>
      </c>
      <c r="G29" s="56" t="str">
        <f>IFERROR((VLOOKUP(B29,INSCRITOS!A:H,8,0)),"")</f>
        <v>CCD Intermarché de Lagos</v>
      </c>
      <c r="H29" s="64">
        <v>3.9620370370370368E-2</v>
      </c>
      <c r="I29" s="89"/>
    </row>
    <row r="30" spans="1:9" x14ac:dyDescent="0.25">
      <c r="A30" s="95"/>
      <c r="B30" s="9">
        <v>4613</v>
      </c>
      <c r="C30" s="55">
        <f>IFERROR((VLOOKUP(B30,INSCRITOS!A:B,2,0)),"")</f>
        <v>103047</v>
      </c>
      <c r="D30" s="38" t="str">
        <f>IFERROR((VLOOKUP(B30,INSCRITOS!A:C,3,0)),"")</f>
        <v>VET 1</v>
      </c>
      <c r="E30" s="56" t="str">
        <f>IFERROR((VLOOKUP(B30,INSCRITOS!A:D,4,0)),"")</f>
        <v>Marco Carmo</v>
      </c>
      <c r="F30" s="55" t="str">
        <f>IFERROR((VLOOKUP(B30,INSCRITOS!A:F,6,0)),"")</f>
        <v>M</v>
      </c>
      <c r="G30" s="56" t="str">
        <f>IFERROR((VLOOKUP(B30,INSCRITOS!A:H,8,0)),"")</f>
        <v>CCD Intermarché de Lagos</v>
      </c>
      <c r="H30" s="64">
        <v>3.9748842592592599E-2</v>
      </c>
      <c r="I30" s="89"/>
    </row>
    <row r="31" spans="1:9" x14ac:dyDescent="0.25">
      <c r="A31" s="93">
        <v>9</v>
      </c>
      <c r="B31" s="9">
        <v>5627</v>
      </c>
      <c r="C31" s="55">
        <f>IFERROR((VLOOKUP(B31,INSCRITOS!A:B,2,0)),"")</f>
        <v>103344</v>
      </c>
      <c r="D31" s="38" t="str">
        <f>IFERROR((VLOOKUP(B31,INSCRITOS!A:C,3,0)),"")</f>
        <v>VET 1</v>
      </c>
      <c r="E31" s="56" t="str">
        <f>IFERROR((VLOOKUP(B31,INSCRITOS!A:D,4,0)),"")</f>
        <v>Nuno Rocha</v>
      </c>
      <c r="F31" s="55" t="str">
        <f>IFERROR((VLOOKUP(B31,INSCRITOS!A:F,6,0)),"")</f>
        <v>M</v>
      </c>
      <c r="G31" s="56" t="str">
        <f>IFERROR((VLOOKUP(B31,INSCRITOS!A:H,8,0)),"")</f>
        <v>Centro Ciclismo de Portimão</v>
      </c>
      <c r="H31" s="64">
        <v>3.5788194444444442E-2</v>
      </c>
      <c r="I31" s="89">
        <f t="shared" ref="I31" si="4">SUM(H31:H33)</f>
        <v>0.11857870370370369</v>
      </c>
    </row>
    <row r="32" spans="1:9" x14ac:dyDescent="0.25">
      <c r="A32" s="94"/>
      <c r="B32" s="9">
        <v>4832</v>
      </c>
      <c r="C32" s="55">
        <f>IFERROR((VLOOKUP(B32,INSCRITOS!A:B,2,0)),"")</f>
        <v>102325</v>
      </c>
      <c r="D32" s="38" t="str">
        <f>IFERROR((VLOOKUP(B32,INSCRITOS!A:C,3,0)),"")</f>
        <v>VET 1</v>
      </c>
      <c r="E32" s="56" t="str">
        <f>IFERROR((VLOOKUP(B32,INSCRITOS!A:D,4,0)),"")</f>
        <v>Hugo Ferraz</v>
      </c>
      <c r="F32" s="55" t="str">
        <f>IFERROR((VLOOKUP(B32,INSCRITOS!A:F,6,0)),"")</f>
        <v>M</v>
      </c>
      <c r="G32" s="56" t="str">
        <f>IFERROR((VLOOKUP(B32,INSCRITOS!A:H,8,0)),"")</f>
        <v>Centro Ciclismo de Portimão</v>
      </c>
      <c r="H32" s="64">
        <v>4.08912037037037E-2</v>
      </c>
      <c r="I32" s="89"/>
    </row>
    <row r="33" spans="1:9" x14ac:dyDescent="0.25">
      <c r="A33" s="95"/>
      <c r="B33" s="9">
        <v>3273</v>
      </c>
      <c r="C33" s="55">
        <f>IFERROR((VLOOKUP(B33,INSCRITOS!A:B,2,0)),"")</f>
        <v>105050</v>
      </c>
      <c r="D33" s="38" t="str">
        <f>IFERROR((VLOOKUP(B33,INSCRITOS!A:C,3,0)),"")</f>
        <v>SEN</v>
      </c>
      <c r="E33" s="56" t="str">
        <f>IFERROR((VLOOKUP(B33,INSCRITOS!A:D,4,0)),"")</f>
        <v>Fábio Torrado</v>
      </c>
      <c r="F33" s="55" t="str">
        <f>IFERROR((VLOOKUP(B33,INSCRITOS!A:F,6,0)),"")</f>
        <v>M</v>
      </c>
      <c r="G33" s="56" t="str">
        <f>IFERROR((VLOOKUP(B33,INSCRITOS!A:H,8,0)),"")</f>
        <v>Centro Ciclismo de Portimão</v>
      </c>
      <c r="H33" s="59">
        <v>4.1899305555555551E-2</v>
      </c>
      <c r="I33" s="89"/>
    </row>
    <row r="34" spans="1:9" x14ac:dyDescent="0.25">
      <c r="A34" s="93">
        <v>10</v>
      </c>
      <c r="B34" s="9">
        <v>5632</v>
      </c>
      <c r="C34" s="55">
        <f>IFERROR((VLOOKUP(B34,INSCRITOS!A:B,2,0)),"")</f>
        <v>100562</v>
      </c>
      <c r="D34" s="38" t="str">
        <f>IFERROR((VLOOKUP(B34,INSCRITOS!A:C,3,0)),"")</f>
        <v>VET 1</v>
      </c>
      <c r="E34" s="56" t="str">
        <f>IFERROR((VLOOKUP(B34,INSCRITOS!A:D,4,0)),"")</f>
        <v>Ricardo Paixão</v>
      </c>
      <c r="F34" s="55" t="str">
        <f>IFERROR((VLOOKUP(B34,INSCRITOS!A:F,6,0)),"")</f>
        <v>M</v>
      </c>
      <c r="G34" s="56" t="str">
        <f>IFERROR((VLOOKUP(B34,INSCRITOS!A:H,8,0)),"")</f>
        <v>Portinado</v>
      </c>
      <c r="H34" s="64">
        <v>3.8790509259259261E-2</v>
      </c>
      <c r="I34" s="89">
        <f t="shared" ref="I34" si="5">SUM(H34:H36)</f>
        <v>0.11915428240740741</v>
      </c>
    </row>
    <row r="35" spans="1:9" x14ac:dyDescent="0.25">
      <c r="A35" s="94"/>
      <c r="B35" s="9">
        <v>4725</v>
      </c>
      <c r="C35" s="55">
        <f>IFERROR((VLOOKUP(B35,INSCRITOS!A:B,2,0)),"")</f>
        <v>102326</v>
      </c>
      <c r="D35" s="38" t="str">
        <f>IFERROR((VLOOKUP(B35,INSCRITOS!A:C,3,0)),"")</f>
        <v>VET 2</v>
      </c>
      <c r="E35" s="56" t="str">
        <f>IFERROR((VLOOKUP(B35,INSCRITOS!A:D,4,0)),"")</f>
        <v>José Ricardo Pina</v>
      </c>
      <c r="F35" s="55" t="str">
        <f>IFERROR((VLOOKUP(B35,INSCRITOS!A:F,6,0)),"")</f>
        <v>M</v>
      </c>
      <c r="G35" s="56" t="str">
        <f>IFERROR((VLOOKUP(B35,INSCRITOS!A:H,8,0)),"")</f>
        <v>Portinado</v>
      </c>
      <c r="H35" s="64">
        <v>4.0074074074074074E-2</v>
      </c>
      <c r="I35" s="89"/>
    </row>
    <row r="36" spans="1:9" x14ac:dyDescent="0.25">
      <c r="A36" s="95"/>
      <c r="B36" s="9">
        <v>3143</v>
      </c>
      <c r="C36" s="55">
        <f>IFERROR((VLOOKUP(B36,INSCRITOS!A:B,2,0)),"")</f>
        <v>103242</v>
      </c>
      <c r="D36" s="38" t="str">
        <f>IFERROR((VLOOKUP(B36,INSCRITOS!A:C,3,0)),"")</f>
        <v>SEN</v>
      </c>
      <c r="E36" s="56" t="str">
        <f>IFERROR((VLOOKUP(B36,INSCRITOS!A:D,4,0)),"")</f>
        <v>Henrique Encarnação</v>
      </c>
      <c r="F36" s="55" t="str">
        <f>IFERROR((VLOOKUP(B36,INSCRITOS!A:F,6,0)),"")</f>
        <v>M</v>
      </c>
      <c r="G36" s="56" t="str">
        <f>IFERROR((VLOOKUP(B36,INSCRITOS!A:H,8,0)),"")</f>
        <v>Portinado</v>
      </c>
      <c r="H36" s="64">
        <v>4.0289699074074072E-2</v>
      </c>
      <c r="I36" s="89"/>
    </row>
    <row r="37" spans="1:9" x14ac:dyDescent="0.25">
      <c r="A37" s="93">
        <v>11</v>
      </c>
      <c r="B37" s="9">
        <v>3192</v>
      </c>
      <c r="C37" s="55">
        <f>IFERROR((VLOOKUP(B37,INSCRITOS!A:B,2,0)),"")</f>
        <v>103292</v>
      </c>
      <c r="D37" s="38" t="str">
        <f>IFERROR((VLOOKUP(B37,INSCRITOS!A:C,3,0)),"")</f>
        <v>SEN</v>
      </c>
      <c r="E37" s="56" t="str">
        <f>IFERROR((VLOOKUP(B37,INSCRITOS!A:D,4,0)),"")</f>
        <v>João Coelho</v>
      </c>
      <c r="F37" s="55" t="str">
        <f>IFERROR((VLOOKUP(B37,INSCRITOS!A:F,6,0)),"")</f>
        <v>M</v>
      </c>
      <c r="G37" s="56" t="str">
        <f>IFERROR((VLOOKUP(B37,INSCRITOS!A:H,8,0)),"")</f>
        <v>ADEC de Tunes</v>
      </c>
      <c r="H37" s="64">
        <v>3.9091435185185187E-2</v>
      </c>
      <c r="I37" s="89">
        <f t="shared" ref="I37" si="6">SUM(H37:H39)</f>
        <v>0.12044606481481482</v>
      </c>
    </row>
    <row r="38" spans="1:9" x14ac:dyDescent="0.25">
      <c r="A38" s="94"/>
      <c r="B38" s="9">
        <v>5007</v>
      </c>
      <c r="C38" s="55">
        <f>IFERROR((VLOOKUP(B38,INSCRITOS!A:B,2,0)),"")</f>
        <v>103670</v>
      </c>
      <c r="D38" s="38" t="str">
        <f>IFERROR((VLOOKUP(B38,INSCRITOS!A:C,3,0)),"")</f>
        <v>VET 1</v>
      </c>
      <c r="E38" s="56" t="str">
        <f>IFERROR((VLOOKUP(B38,INSCRITOS!A:D,4,0)),"")</f>
        <v>João Pais</v>
      </c>
      <c r="F38" s="55" t="str">
        <f>IFERROR((VLOOKUP(B38,INSCRITOS!A:F,6,0)),"")</f>
        <v>M</v>
      </c>
      <c r="G38" s="56" t="str">
        <f>IFERROR((VLOOKUP(B38,INSCRITOS!A:H,8,0)),"")</f>
        <v>ADEC de Tunes</v>
      </c>
      <c r="H38" s="64">
        <v>4.0241898148148145E-2</v>
      </c>
      <c r="I38" s="89"/>
    </row>
    <row r="39" spans="1:9" x14ac:dyDescent="0.25">
      <c r="A39" s="95"/>
      <c r="B39" s="9">
        <v>5006</v>
      </c>
      <c r="C39" s="55">
        <f>IFERROR((VLOOKUP(B39,INSCRITOS!A:B,2,0)),"")</f>
        <v>103293</v>
      </c>
      <c r="D39" s="38" t="str">
        <f>IFERROR((VLOOKUP(B39,INSCRITOS!A:C,3,0)),"")</f>
        <v>VET 1</v>
      </c>
      <c r="E39" s="56" t="str">
        <f>IFERROR((VLOOKUP(B39,INSCRITOS!A:D,4,0)),"")</f>
        <v>Eduardo Afonso</v>
      </c>
      <c r="F39" s="55" t="str">
        <f>IFERROR((VLOOKUP(B39,INSCRITOS!A:F,6,0)),"")</f>
        <v>M</v>
      </c>
      <c r="G39" s="56" t="str">
        <f>IFERROR((VLOOKUP(B39,INSCRITOS!A:H,8,0)),"")</f>
        <v>ADEC de Tunes</v>
      </c>
      <c r="H39" s="64">
        <v>4.1112731481481486E-2</v>
      </c>
      <c r="I39" s="89"/>
    </row>
    <row r="40" spans="1:9" x14ac:dyDescent="0.25">
      <c r="A40" s="93">
        <v>12</v>
      </c>
      <c r="B40" s="9">
        <v>3501</v>
      </c>
      <c r="C40" s="55">
        <f>IFERROR((VLOOKUP(B40,INSCRITOS!A:B,2,0)),"")</f>
        <v>105236</v>
      </c>
      <c r="D40" s="38" t="str">
        <f>IFERROR((VLOOKUP(B40,INSCRITOS!A:C,3,0)),"")</f>
        <v>SEN</v>
      </c>
      <c r="E40" s="56" t="str">
        <f>IFERROR((VLOOKUP(B40,INSCRITOS!A:D,4,0)),"")</f>
        <v>Vitor Reis</v>
      </c>
      <c r="F40" s="55" t="str">
        <f>IFERROR((VLOOKUP(B40,INSCRITOS!A:F,6,0)),"")</f>
        <v>M</v>
      </c>
      <c r="G40" s="56" t="str">
        <f>IFERROR((VLOOKUP(B40,INSCRITOS!A:H,8,0)),"")</f>
        <v>ATLETIS - CLUBE DE ATLETISMO DE TUNES</v>
      </c>
      <c r="H40" s="64">
        <v>3.9400462962962964E-2</v>
      </c>
      <c r="I40" s="89">
        <f t="shared" ref="I40" si="7">SUM(H40:H42)</f>
        <v>0.12046527777777778</v>
      </c>
    </row>
    <row r="41" spans="1:9" x14ac:dyDescent="0.25">
      <c r="A41" s="94"/>
      <c r="B41" s="9">
        <v>5628</v>
      </c>
      <c r="C41" s="55">
        <f>IFERROR((VLOOKUP(B41,INSCRITOS!A:B,2,0)),"")</f>
        <v>102124</v>
      </c>
      <c r="D41" s="38" t="str">
        <f>IFERROR((VLOOKUP(B41,INSCRITOS!A:C,3,0)),"")</f>
        <v>VET 2</v>
      </c>
      <c r="E41" s="56" t="str">
        <f>IFERROR((VLOOKUP(B41,INSCRITOS!A:D,4,0)),"")</f>
        <v>Carlos Cardona</v>
      </c>
      <c r="F41" s="55" t="str">
        <f>IFERROR((VLOOKUP(B41,INSCRITOS!A:F,6,0)),"")</f>
        <v>M</v>
      </c>
      <c r="G41" s="56" t="str">
        <f>IFERROR((VLOOKUP(B41,INSCRITOS!A:H,8,0)),"")</f>
        <v>ATLETIS - CLUBE DE ATLETISMO DE TUNES</v>
      </c>
      <c r="H41" s="64">
        <v>4.0201388888888891E-2</v>
      </c>
      <c r="I41" s="89"/>
    </row>
    <row r="42" spans="1:9" x14ac:dyDescent="0.25">
      <c r="A42" s="95"/>
      <c r="B42" s="9">
        <v>5148</v>
      </c>
      <c r="C42" s="55">
        <f>IFERROR((VLOOKUP(B42,INSCRITOS!A:B,2,0)),"")</f>
        <v>105253</v>
      </c>
      <c r="D42" s="38" t="str">
        <f>IFERROR((VLOOKUP(B42,INSCRITOS!A:C,3,0)),"")</f>
        <v>VET 1</v>
      </c>
      <c r="E42" s="56" t="str">
        <f>IFERROR((VLOOKUP(B42,INSCRITOS!A:D,4,0)),"")</f>
        <v>Filipe Santos</v>
      </c>
      <c r="F42" s="55" t="str">
        <f>IFERROR((VLOOKUP(B42,INSCRITOS!A:F,6,0)),"")</f>
        <v>M</v>
      </c>
      <c r="G42" s="56" t="str">
        <f>IFERROR((VLOOKUP(B42,INSCRITOS!A:H,8,0)),"")</f>
        <v>ATLETIS - CLUBE DE ATLETISMO DE TUNES</v>
      </c>
      <c r="H42" s="64">
        <v>4.0863425925925928E-2</v>
      </c>
      <c r="I42" s="89"/>
    </row>
    <row r="43" spans="1:9" x14ac:dyDescent="0.25">
      <c r="A43" s="93">
        <v>13</v>
      </c>
      <c r="B43" s="9">
        <v>4924</v>
      </c>
      <c r="C43" s="55">
        <f>IFERROR((VLOOKUP(B43,INSCRITOS!A:B,2,0)),"")</f>
        <v>101965</v>
      </c>
      <c r="D43" s="38" t="str">
        <f>IFERROR((VLOOKUP(B43,INSCRITOS!A:C,3,0)),"")</f>
        <v>VET 1</v>
      </c>
      <c r="E43" s="56" t="str">
        <f>IFERROR((VLOOKUP(B43,INSCRITOS!A:D,4,0)),"")</f>
        <v>Nuno José Palma Norberto</v>
      </c>
      <c r="F43" s="55" t="str">
        <f>IFERROR((VLOOKUP(B43,INSCRITOS!A:F,6,0)),"")</f>
        <v>M</v>
      </c>
      <c r="G43" s="56" t="str">
        <f>IFERROR((VLOOKUP(B43,INSCRITOS!A:H,8,0)),"")</f>
        <v>Leões do Sul</v>
      </c>
      <c r="H43" s="64">
        <v>3.9158564814814813E-2</v>
      </c>
      <c r="I43" s="89">
        <f t="shared" ref="I43" si="8">SUM(H43:H45)</f>
        <v>0.13105208333333335</v>
      </c>
    </row>
    <row r="44" spans="1:9" x14ac:dyDescent="0.25">
      <c r="A44" s="94"/>
      <c r="B44" s="9">
        <v>4571</v>
      </c>
      <c r="C44" s="55">
        <f>IFERROR((VLOOKUP(B44,INSCRITOS!A:B,2,0)),"")</f>
        <v>101957</v>
      </c>
      <c r="D44" s="38" t="str">
        <f>IFERROR((VLOOKUP(B44,INSCRITOS!A:C,3,0)),"")</f>
        <v>VET 5</v>
      </c>
      <c r="E44" s="56" t="str">
        <f>IFERROR((VLOOKUP(B44,INSCRITOS!A:D,4,0)),"")</f>
        <v>Amândio Norberto</v>
      </c>
      <c r="F44" s="55" t="str">
        <f>IFERROR((VLOOKUP(B44,INSCRITOS!A:F,6,0)),"")</f>
        <v>M</v>
      </c>
      <c r="G44" s="56" t="str">
        <f>IFERROR((VLOOKUP(B44,INSCRITOS!A:H,8,0)),"")</f>
        <v>Leões do Sul</v>
      </c>
      <c r="H44" s="59">
        <v>4.487384259259259E-2</v>
      </c>
      <c r="I44" s="89"/>
    </row>
    <row r="45" spans="1:9" x14ac:dyDescent="0.25">
      <c r="A45" s="95"/>
      <c r="B45" s="55">
        <v>4900</v>
      </c>
      <c r="C45" s="55">
        <f>IFERROR((VLOOKUP(B45,INSCRITOS!A:B,2,0)),"")</f>
        <v>103456</v>
      </c>
      <c r="D45" s="38" t="str">
        <f>IFERROR((VLOOKUP(B45,INSCRITOS!A:C,3,0)),"")</f>
        <v>VET 1</v>
      </c>
      <c r="E45" s="56" t="str">
        <f>IFERROR((VLOOKUP(B45,INSCRITOS!A:D,4,0)),"")</f>
        <v>Luís Eusébio Pereira Rocha</v>
      </c>
      <c r="F45" s="55" t="str">
        <f>IFERROR((VLOOKUP(B45,INSCRITOS!A:F,6,0)),"")</f>
        <v>M</v>
      </c>
      <c r="G45" s="56" t="str">
        <f>IFERROR((VLOOKUP(B45,INSCRITOS!A:H,8,0)),"")</f>
        <v>Leões do Sul</v>
      </c>
      <c r="H45" s="59">
        <v>4.701967592592593E-2</v>
      </c>
      <c r="I45" s="89"/>
    </row>
    <row r="46" spans="1:9" x14ac:dyDescent="0.25">
      <c r="A46" s="57"/>
      <c r="B46" s="72"/>
      <c r="C46" s="73"/>
      <c r="D46" s="74"/>
      <c r="E46" s="75"/>
      <c r="F46" s="73"/>
      <c r="G46" s="58"/>
      <c r="H46" s="67"/>
    </row>
    <row r="47" spans="1:9" x14ac:dyDescent="0.25">
      <c r="A47" s="57"/>
      <c r="B47" s="57"/>
      <c r="C47" s="57"/>
      <c r="D47" s="44"/>
      <c r="E47" s="58"/>
      <c r="F47" s="57"/>
      <c r="G47" s="58"/>
      <c r="H47" s="65"/>
    </row>
    <row r="48" spans="1:9" ht="15.75" x14ac:dyDescent="0.25">
      <c r="A48" s="87" t="s">
        <v>269</v>
      </c>
      <c r="B48" s="87"/>
      <c r="C48" s="87"/>
      <c r="D48" s="87"/>
      <c r="E48" s="87"/>
      <c r="F48" s="87"/>
      <c r="G48" s="87"/>
      <c r="H48" s="87"/>
    </row>
    <row r="49" spans="1:9" x14ac:dyDescent="0.25">
      <c r="A49" s="57"/>
      <c r="B49" s="57"/>
      <c r="C49" s="57"/>
      <c r="D49" s="44"/>
      <c r="E49" s="58"/>
      <c r="F49" s="57"/>
      <c r="G49" s="58"/>
      <c r="H49" s="65"/>
    </row>
    <row r="50" spans="1:9" ht="15.75" x14ac:dyDescent="0.25">
      <c r="A50" s="35" t="s">
        <v>255</v>
      </c>
      <c r="B50" s="35" t="s">
        <v>0</v>
      </c>
      <c r="C50" s="35" t="s">
        <v>1</v>
      </c>
      <c r="D50" s="35" t="s">
        <v>2</v>
      </c>
      <c r="E50" s="35" t="s">
        <v>3</v>
      </c>
      <c r="F50" s="35" t="s">
        <v>5</v>
      </c>
      <c r="G50" s="35" t="s">
        <v>7</v>
      </c>
      <c r="H50" s="63" t="s">
        <v>257</v>
      </c>
      <c r="I50" s="63" t="s">
        <v>273</v>
      </c>
    </row>
    <row r="51" spans="1:9" s="54" customFormat="1" x14ac:dyDescent="0.25">
      <c r="A51" s="93">
        <v>1</v>
      </c>
      <c r="B51" s="9">
        <v>4932</v>
      </c>
      <c r="C51" s="55">
        <f>IFERROR((VLOOKUP(B51,INSCRITOS!A:B,2,0)),"")</f>
        <v>103516</v>
      </c>
      <c r="D51" s="38" t="str">
        <f>IFERROR((VLOOKUP(B51,INSCRITOS!A:C,3,0)),"")</f>
        <v>VET 1</v>
      </c>
      <c r="E51" s="56" t="str">
        <f>IFERROR((VLOOKUP(B51,INSCRITOS!A:D,4,0)),"")</f>
        <v>Vanda Oliveira Munhoz</v>
      </c>
      <c r="F51" s="55" t="str">
        <f>IFERROR((VLOOKUP(B51,INSCRITOS!A:F,6,0)),"")</f>
        <v>F</v>
      </c>
      <c r="G51" s="56" t="str">
        <f>IFERROR((VLOOKUP(B51,INSCRITOS!A:H,8,0)),"")</f>
        <v>Lusitano F.C. Frusoal</v>
      </c>
      <c r="H51" s="59">
        <v>4.420370370370371E-2</v>
      </c>
      <c r="I51" s="90">
        <v>0.13340856481481481</v>
      </c>
    </row>
    <row r="52" spans="1:9" s="54" customFormat="1" x14ac:dyDescent="0.25">
      <c r="A52" s="94"/>
      <c r="B52" s="9">
        <v>3007</v>
      </c>
      <c r="C52" s="55">
        <f>IFERROR((VLOOKUP(B52,INSCRITOS!A:B,2,0)),"")</f>
        <v>103157</v>
      </c>
      <c r="D52" s="38" t="str">
        <f>IFERROR((VLOOKUP(B52,INSCRITOS!A:C,3,0)),"")</f>
        <v>SEN</v>
      </c>
      <c r="E52" s="56" t="str">
        <f>IFERROR((VLOOKUP(B52,INSCRITOS!A:D,4,0)),"")</f>
        <v>Ana Fernandes Agueda</v>
      </c>
      <c r="F52" s="55" t="str">
        <f>IFERROR((VLOOKUP(B52,INSCRITOS!A:F,6,0)),"")</f>
        <v>F</v>
      </c>
      <c r="G52" s="56" t="str">
        <f>IFERROR((VLOOKUP(B52,INSCRITOS!A:H,8,0)),"")</f>
        <v>Lusitano F.C. Frusoal</v>
      </c>
      <c r="H52" s="59">
        <v>4.5243055555555557E-2</v>
      </c>
      <c r="I52" s="91"/>
    </row>
    <row r="53" spans="1:9" s="54" customFormat="1" x14ac:dyDescent="0.25">
      <c r="A53" s="95"/>
      <c r="B53" s="9">
        <v>1613</v>
      </c>
      <c r="C53" s="55">
        <f>IFERROR((VLOOKUP(B53,INSCRITOS!A:B,2,0)),"")</f>
        <v>104347</v>
      </c>
      <c r="D53" s="38" t="str">
        <f>IFERROR((VLOOKUP(B53,INSCRITOS!A:C,3,0)),"")</f>
        <v>CAD</v>
      </c>
      <c r="E53" s="56" t="str">
        <f>IFERROR((VLOOKUP(B53,INSCRITOS!A:D,4,0)),"")</f>
        <v>Maria Sofia Romão</v>
      </c>
      <c r="F53" s="55" t="str">
        <f>IFERROR((VLOOKUP(B53,INSCRITOS!A:F,6,0)),"")</f>
        <v>F</v>
      </c>
      <c r="G53" s="56" t="str">
        <f>IFERROR((VLOOKUP(B53,INSCRITOS!A:H,8,0)),"")</f>
        <v>Lusitano F.C. Frusoal</v>
      </c>
      <c r="H53" s="59">
        <v>4.396180555555556E-2</v>
      </c>
      <c r="I53" s="92"/>
    </row>
    <row r="54" spans="1:9" s="54" customFormat="1" x14ac:dyDescent="0.25">
      <c r="A54" s="93">
        <v>2</v>
      </c>
      <c r="B54" s="9">
        <v>3539</v>
      </c>
      <c r="C54" s="55">
        <f>IFERROR((VLOOKUP(B54,INSCRITOS!A:B,2,0)),"")</f>
        <v>104302</v>
      </c>
      <c r="D54" s="38" t="str">
        <f>IFERROR((VLOOKUP(B54,INSCRITOS!A:C,3,0)),"")</f>
        <v>SEN</v>
      </c>
      <c r="E54" s="56" t="str">
        <f>IFERROR((VLOOKUP(B54,INSCRITOS!A:D,4,0)),"")</f>
        <v>Marina Zaborskaya</v>
      </c>
      <c r="F54" s="55" t="str">
        <f>IFERROR((VLOOKUP(B54,INSCRITOS!A:F,6,0)),"")</f>
        <v>F</v>
      </c>
      <c r="G54" s="56" t="str">
        <f>IFERROR((VLOOKUP(B54,INSCRITOS!A:H,8,0)),"")</f>
        <v>Louletano DC</v>
      </c>
      <c r="H54" s="64">
        <v>4.105787037037037E-2</v>
      </c>
      <c r="I54" s="90">
        <f>SUM(H54:H56)</f>
        <v>0.13431944444444444</v>
      </c>
    </row>
    <row r="55" spans="1:9" s="54" customFormat="1" x14ac:dyDescent="0.25">
      <c r="A55" s="94"/>
      <c r="B55" s="9">
        <v>3287</v>
      </c>
      <c r="C55" s="55">
        <f>IFERROR((VLOOKUP(B55,INSCRITOS!A:B,2,0)),"")</f>
        <v>103531</v>
      </c>
      <c r="D55" s="38" t="str">
        <f>IFERROR((VLOOKUP(B55,INSCRITOS!A:C,3,0)),"")</f>
        <v>SEN</v>
      </c>
      <c r="E55" s="56" t="str">
        <f>IFERROR((VLOOKUP(B55,INSCRITOS!A:D,4,0)),"")</f>
        <v>Sara Sá</v>
      </c>
      <c r="F55" s="55" t="str">
        <f>IFERROR((VLOOKUP(B55,INSCRITOS!A:F,6,0)),"")</f>
        <v>F</v>
      </c>
      <c r="G55" s="56" t="str">
        <f>IFERROR((VLOOKUP(B55,INSCRITOS!A:H,8,0)),"")</f>
        <v>Louletano DC</v>
      </c>
      <c r="H55" s="59">
        <v>4.4663194444444443E-2</v>
      </c>
      <c r="I55" s="91"/>
    </row>
    <row r="56" spans="1:9" s="54" customFormat="1" x14ac:dyDescent="0.25">
      <c r="A56" s="95"/>
      <c r="B56" s="55">
        <v>4934</v>
      </c>
      <c r="C56" s="55">
        <f>IFERROR((VLOOKUP(B56,INSCRITOS!A:B,2,0)),"")</f>
        <v>101413</v>
      </c>
      <c r="D56" s="38" t="str">
        <f>IFERROR((VLOOKUP(B56,INSCRITOS!A:C,3,0)),"")</f>
        <v>VET 1</v>
      </c>
      <c r="E56" s="56" t="str">
        <f>IFERROR((VLOOKUP(B56,INSCRITOS!A:D,4,0)),"")</f>
        <v>Lenia Gamito</v>
      </c>
      <c r="F56" s="55" t="str">
        <f>IFERROR((VLOOKUP(B56,INSCRITOS!A:F,6,0)),"")</f>
        <v>F</v>
      </c>
      <c r="G56" s="56" t="str">
        <f>IFERROR((VLOOKUP(B56,INSCRITOS!A:H,8,0)),"")</f>
        <v>Louletano DC</v>
      </c>
      <c r="H56" s="59">
        <v>4.859837962962963E-2</v>
      </c>
      <c r="I56" s="92"/>
    </row>
    <row r="57" spans="1:9" s="54" customFormat="1" x14ac:dyDescent="0.25">
      <c r="A57" s="93">
        <v>3</v>
      </c>
      <c r="B57" s="9">
        <v>4595</v>
      </c>
      <c r="C57" s="55">
        <f>IFERROR((VLOOKUP(B57,INSCRITOS!A:B,2,0)),"")</f>
        <v>104292</v>
      </c>
      <c r="D57" s="38" t="str">
        <f>IFERROR((VLOOKUP(B57,INSCRITOS!A:C,3,0)),"")</f>
        <v>VET 3</v>
      </c>
      <c r="E57" s="56" t="str">
        <f>IFERROR((VLOOKUP(B57,INSCRITOS!A:D,4,0)),"")</f>
        <v>Gail King</v>
      </c>
      <c r="F57" s="55" t="str">
        <f>IFERROR((VLOOKUP(B57,INSCRITOS!A:F,6,0)),"")</f>
        <v>F</v>
      </c>
      <c r="G57" s="56" t="str">
        <f>IFERROR((VLOOKUP(B57,INSCRITOS!A:H,8,0)),"")</f>
        <v>CCD Intermarché de Lagos</v>
      </c>
      <c r="H57" s="59">
        <v>4.4634259259259262E-2</v>
      </c>
      <c r="I57" s="90">
        <f t="shared" ref="I57" si="9">SUM(H57:H59)</f>
        <v>0.13587847222222224</v>
      </c>
    </row>
    <row r="58" spans="1:9" s="54" customFormat="1" ht="15" customHeight="1" x14ac:dyDescent="0.25">
      <c r="A58" s="94"/>
      <c r="B58" s="9">
        <v>3468</v>
      </c>
      <c r="C58" s="55">
        <f>IFERROR((VLOOKUP(B58,INSCRITOS!A:B,2,0)),"")</f>
        <v>103045</v>
      </c>
      <c r="D58" s="38" t="str">
        <f>IFERROR((VLOOKUP(B58,INSCRITOS!A:C,3,0)),"")</f>
        <v>SEN</v>
      </c>
      <c r="E58" s="56" t="str">
        <f>IFERROR((VLOOKUP(B58,INSCRITOS!A:D,4,0)),"")</f>
        <v>Colette Kent</v>
      </c>
      <c r="F58" s="55" t="str">
        <f>IFERROR((VLOOKUP(B58,INSCRITOS!A:F,6,0)),"")</f>
        <v>F</v>
      </c>
      <c r="G58" s="56" t="str">
        <f>IFERROR((VLOOKUP(B58,INSCRITOS!A:H,8,0)),"")</f>
        <v>CCD Intermarché de Lagos</v>
      </c>
      <c r="H58" s="59">
        <v>4.4795138888888891E-2</v>
      </c>
      <c r="I58" s="91"/>
    </row>
    <row r="59" spans="1:9" s="54" customFormat="1" ht="15" customHeight="1" x14ac:dyDescent="0.25">
      <c r="A59" s="95"/>
      <c r="B59" s="9">
        <v>4300</v>
      </c>
      <c r="C59" s="55">
        <f>IFERROR((VLOOKUP(B59,INSCRITOS!A:B,2,0)),"")</f>
        <v>101973</v>
      </c>
      <c r="D59" s="38" t="str">
        <f>IFERROR((VLOOKUP(B59,INSCRITOS!A:C,3,0)),"")</f>
        <v>VET 2</v>
      </c>
      <c r="E59" s="56" t="str">
        <f>IFERROR((VLOOKUP(B59,INSCRITOS!A:D,4,0)),"")</f>
        <v>Emma Yates</v>
      </c>
      <c r="F59" s="55" t="str">
        <f>IFERROR((VLOOKUP(B59,INSCRITOS!A:F,6,0)),"")</f>
        <v>F</v>
      </c>
      <c r="G59" s="56" t="str">
        <f>IFERROR((VLOOKUP(B59,INSCRITOS!A:H,8,0)),"")</f>
        <v>CCD Intermarché de Lagos</v>
      </c>
      <c r="H59" s="59">
        <v>4.644907407407408E-2</v>
      </c>
      <c r="I59" s="92"/>
    </row>
    <row r="60" spans="1:9" s="54" customFormat="1" ht="15" customHeight="1" x14ac:dyDescent="0.25">
      <c r="A60" s="93">
        <v>4</v>
      </c>
      <c r="B60" s="68">
        <v>3281</v>
      </c>
      <c r="C60" s="55">
        <f>IFERROR((VLOOKUP(B60,INSCRITOS!A:B,2,0)),"")</f>
        <v>103381</v>
      </c>
      <c r="D60" s="38" t="str">
        <f>IFERROR((VLOOKUP(B60,INSCRITOS!A:C,3,0)),"")</f>
        <v>SEN</v>
      </c>
      <c r="E60" s="56" t="str">
        <f>IFERROR((VLOOKUP(B60,INSCRITOS!A:D,4,0)),"")</f>
        <v>Isabel Gonçalves</v>
      </c>
      <c r="F60" s="55" t="str">
        <f>IFERROR((VLOOKUP(B60,INSCRITOS!A:F,6,0)),"")</f>
        <v>F</v>
      </c>
      <c r="G60" s="56" t="str">
        <f>IFERROR((VLOOKUP(B60,INSCRITOS!A:H,8,0)),"")</f>
        <v>Clube Vela de Tavira</v>
      </c>
      <c r="H60" s="64">
        <v>4.0696759259259259E-2</v>
      </c>
      <c r="I60" s="90">
        <f t="shared" ref="I60" si="10">SUM(H60:H62)</f>
        <v>0.13663425925925926</v>
      </c>
    </row>
    <row r="61" spans="1:9" s="54" customFormat="1" ht="15" customHeight="1" x14ac:dyDescent="0.25">
      <c r="A61" s="94"/>
      <c r="B61" s="9">
        <v>3664</v>
      </c>
      <c r="C61" s="55">
        <f>IFERROR((VLOOKUP(B61,INSCRITOS!A:B,2,0)),"")</f>
        <v>102452</v>
      </c>
      <c r="D61" s="38" t="str">
        <f>IFERROR((VLOOKUP(B61,INSCRITOS!A:C,3,0)),"")</f>
        <v>SEN</v>
      </c>
      <c r="E61" s="56" t="str">
        <f>IFERROR((VLOOKUP(B61,INSCRITOS!A:D,4,0)),"")</f>
        <v>Joana Hipólito</v>
      </c>
      <c r="F61" s="55" t="str">
        <f>IFERROR((VLOOKUP(B61,INSCRITOS!A:F,6,0)),"")</f>
        <v>F</v>
      </c>
      <c r="G61" s="56" t="str">
        <f>IFERROR((VLOOKUP(B61,INSCRITOS!A:H,8,0)),"")</f>
        <v>Clube Vela de Tavira</v>
      </c>
      <c r="H61" s="59">
        <v>4.4322916666666663E-2</v>
      </c>
      <c r="I61" s="91"/>
    </row>
    <row r="62" spans="1:9" s="54" customFormat="1" ht="15" customHeight="1" x14ac:dyDescent="0.25">
      <c r="A62" s="95"/>
      <c r="B62" s="55">
        <v>5637</v>
      </c>
      <c r="C62" s="55">
        <f>IFERROR((VLOOKUP(B62,INSCRITOS!A:B,2,0)),"")</f>
        <v>102122</v>
      </c>
      <c r="D62" s="38" t="str">
        <f>IFERROR((VLOOKUP(B62,INSCRITOS!A:C,3,0)),"")</f>
        <v>SEN</v>
      </c>
      <c r="E62" s="56" t="str">
        <f>IFERROR((VLOOKUP(B62,INSCRITOS!A:D,4,0)),"")</f>
        <v>Ana Roque</v>
      </c>
      <c r="F62" s="55" t="str">
        <f>IFERROR((VLOOKUP(B62,INSCRITOS!A:F,6,0)),"")</f>
        <v>F</v>
      </c>
      <c r="G62" s="56" t="str">
        <f>IFERROR((VLOOKUP(B62,INSCRITOS!A:H,8,0)),"")</f>
        <v>Clube Vela de Tavira</v>
      </c>
      <c r="H62" s="59">
        <v>5.1614583333333332E-2</v>
      </c>
      <c r="I62" s="92"/>
    </row>
    <row r="63" spans="1:9" s="54" customFormat="1" x14ac:dyDescent="0.25">
      <c r="A63" s="93">
        <v>5</v>
      </c>
      <c r="B63" s="9">
        <v>4768</v>
      </c>
      <c r="C63" s="55">
        <f>IFERROR((VLOOKUP(B63,INSCRITOS!A:B,2,0)),"")</f>
        <v>104434</v>
      </c>
      <c r="D63" s="38" t="str">
        <f>IFERROR((VLOOKUP(B63,INSCRITOS!A:C,3,0)),"")</f>
        <v>VET 1</v>
      </c>
      <c r="E63" s="56" t="str">
        <f>IFERROR((VLOOKUP(B63,INSCRITOS!A:D,4,0)),"")</f>
        <v>Dina Santos</v>
      </c>
      <c r="F63" s="55" t="str">
        <f>IFERROR((VLOOKUP(B63,INSCRITOS!A:F,6,0)),"")</f>
        <v>F</v>
      </c>
      <c r="G63" s="56" t="str">
        <f>IFERROR((VLOOKUP(B63,INSCRITOS!A:H,8,0)),"")</f>
        <v>Futebol Clube de Ferreiras</v>
      </c>
      <c r="H63" s="64">
        <v>4.1415509259259263E-2</v>
      </c>
      <c r="I63" s="90">
        <f t="shared" ref="I63" si="11">SUM(H63:H65)</f>
        <v>0.13746180555555557</v>
      </c>
    </row>
    <row r="64" spans="1:9" s="54" customFormat="1" x14ac:dyDescent="0.25">
      <c r="A64" s="94"/>
      <c r="B64" s="9">
        <v>4144</v>
      </c>
      <c r="C64" s="55">
        <f>IFERROR((VLOOKUP(B64,INSCRITOS!A:B,2,0)),"")</f>
        <v>101969</v>
      </c>
      <c r="D64" s="38" t="str">
        <f>IFERROR((VLOOKUP(B64,INSCRITOS!A:C,3,0)),"")</f>
        <v>VET 1</v>
      </c>
      <c r="E64" s="56" t="str">
        <f>IFERROR((VLOOKUP(B64,INSCRITOS!A:D,4,0)),"")</f>
        <v>Ana Sanches</v>
      </c>
      <c r="F64" s="55" t="str">
        <f>IFERROR((VLOOKUP(B64,INSCRITOS!A:F,6,0)),"")</f>
        <v>F</v>
      </c>
      <c r="G64" s="56" t="str">
        <f>IFERROR((VLOOKUP(B64,INSCRITOS!A:H,8,0)),"")</f>
        <v>Futebol Clube de Ferreiras</v>
      </c>
      <c r="H64" s="59">
        <v>4.5017361111111105E-2</v>
      </c>
      <c r="I64" s="91"/>
    </row>
    <row r="65" spans="1:9" s="54" customFormat="1" x14ac:dyDescent="0.25">
      <c r="A65" s="95"/>
      <c r="B65" s="55">
        <v>5180</v>
      </c>
      <c r="C65" s="55">
        <f>IFERROR((VLOOKUP(B65,INSCRITOS!A:B,2,0)),"")</f>
        <v>105330</v>
      </c>
      <c r="D65" s="38" t="str">
        <f>IFERROR((VLOOKUP(B65,INSCRITOS!A:C,3,0)),"")</f>
        <v>VET 1</v>
      </c>
      <c r="E65" s="56" t="str">
        <f>IFERROR((VLOOKUP(B65,INSCRITOS!A:D,4,0)),"")</f>
        <v>Talita Soares</v>
      </c>
      <c r="F65" s="55" t="str">
        <f>IFERROR((VLOOKUP(B65,INSCRITOS!A:F,6,0)),"")</f>
        <v>F</v>
      </c>
      <c r="G65" s="56" t="str">
        <f>IFERROR((VLOOKUP(B65,INSCRITOS!A:H,8,0)),"")</f>
        <v>Futebol Clube de Ferreiras</v>
      </c>
      <c r="H65" s="59">
        <v>5.1028935185185191E-2</v>
      </c>
      <c r="I65" s="92"/>
    </row>
    <row r="66" spans="1:9" s="54" customFormat="1" x14ac:dyDescent="0.25">
      <c r="A66" s="93">
        <v>6</v>
      </c>
      <c r="B66" s="79">
        <v>3091</v>
      </c>
      <c r="C66" s="76">
        <f>IFERROR((VLOOKUP(B66,INSCRITOS!A:B,2,0)),"")</f>
        <v>100420</v>
      </c>
      <c r="D66" s="77" t="str">
        <f>IFERROR((VLOOKUP(B66,INSCRITOS!A:C,3,0)),"")</f>
        <v>SEN</v>
      </c>
      <c r="E66" s="78" t="str">
        <f>IFERROR((VLOOKUP(B66,INSCRITOS!A:D,4,0)),"")</f>
        <v>Cristina Pereira</v>
      </c>
      <c r="F66" s="76" t="str">
        <f>IFERROR((VLOOKUP(B66,INSCRITOS!A:F,6,0)),"")</f>
        <v>F</v>
      </c>
      <c r="G66" s="78" t="str">
        <f>IFERROR((VLOOKUP(B66,INSCRITOS!A:H,8,0)),"")</f>
        <v>Portinado</v>
      </c>
      <c r="H66" s="80">
        <v>4.4209490740740737E-2</v>
      </c>
      <c r="I66" s="90">
        <f t="shared" ref="I66" si="12">SUM(H66:H68)</f>
        <v>0.14282291666666666</v>
      </c>
    </row>
    <row r="67" spans="1:9" x14ac:dyDescent="0.25">
      <c r="A67" s="94"/>
      <c r="B67" s="9">
        <v>3638</v>
      </c>
      <c r="C67" s="55">
        <f>IFERROR((VLOOKUP(B67,INSCRITOS!A:B,2,0)),"")</f>
        <v>103777</v>
      </c>
      <c r="D67" s="38" t="str">
        <f>IFERROR((VLOOKUP(B67,INSCRITOS!A:C,3,0)),"")</f>
        <v>SEN</v>
      </c>
      <c r="E67" s="56" t="str">
        <f>IFERROR((VLOOKUP(B67,INSCRITOS!A:D,4,0)),"")</f>
        <v>Cinara Martins</v>
      </c>
      <c r="F67" s="55" t="str">
        <f>IFERROR((VLOOKUP(B67,INSCRITOS!A:F,6,0)),"")</f>
        <v>F</v>
      </c>
      <c r="G67" s="56" t="str">
        <f>IFERROR((VLOOKUP(B67,INSCRITOS!A:H,8,0)),"")</f>
        <v>Portinado</v>
      </c>
      <c r="H67" s="59">
        <v>4.4694444444444446E-2</v>
      </c>
      <c r="I67" s="91"/>
    </row>
    <row r="68" spans="1:9" x14ac:dyDescent="0.25">
      <c r="A68" s="95"/>
      <c r="B68" s="55">
        <v>4899</v>
      </c>
      <c r="C68" s="55">
        <f>IFERROR((VLOOKUP(B68,INSCRITOS!A:B,2,0)),"")</f>
        <v>104455</v>
      </c>
      <c r="D68" s="38" t="str">
        <f>IFERROR((VLOOKUP(B68,INSCRITOS!A:C,3,0)),"")</f>
        <v>VET 1</v>
      </c>
      <c r="E68" s="56" t="str">
        <f>IFERROR((VLOOKUP(B68,INSCRITOS!A:D,4,0)),"")</f>
        <v>Jana Advani</v>
      </c>
      <c r="F68" s="55" t="str">
        <f>IFERROR((VLOOKUP(B68,INSCRITOS!A:F,6,0)),"")</f>
        <v>F</v>
      </c>
      <c r="G68" s="56" t="str">
        <f>IFERROR((VLOOKUP(B68,INSCRITOS!A:H,8,0)),"")</f>
        <v>Portinado</v>
      </c>
      <c r="H68" s="59">
        <v>5.3918981481481477E-2</v>
      </c>
      <c r="I68" s="92"/>
    </row>
    <row r="69" spans="1:9" ht="13.5" customHeight="1" x14ac:dyDescent="0.25"/>
  </sheetData>
  <sheetProtection algorithmName="SHA-512" hashValue="g93tTajXZ6O1fibnpiAlnLQaXu+MoCRhC3xJkLwJYXS42cpvcuWl5wm6ZSztvaGbz7McxxaeDySB209q6ooWRA==" saltValue="gISWEs35zGBhVHFTgJ0Omg==" spinCount="100000" sheet="1" objects="1" scenarios="1" selectLockedCells="1" selectUnlockedCells="1"/>
  <sortState ref="B67:I84">
    <sortCondition ref="I67:I84"/>
  </sortState>
  <mergeCells count="42">
    <mergeCell ref="A63:A65"/>
    <mergeCell ref="A66:A68"/>
    <mergeCell ref="A43:A45"/>
    <mergeCell ref="A51:A53"/>
    <mergeCell ref="A54:A56"/>
    <mergeCell ref="A57:A59"/>
    <mergeCell ref="A60:A62"/>
    <mergeCell ref="A28:A30"/>
    <mergeCell ref="A31:A33"/>
    <mergeCell ref="A34:A36"/>
    <mergeCell ref="A37:A39"/>
    <mergeCell ref="A40:A42"/>
    <mergeCell ref="A13:A15"/>
    <mergeCell ref="A16:A18"/>
    <mergeCell ref="A19:A21"/>
    <mergeCell ref="A22:A24"/>
    <mergeCell ref="A25:A27"/>
    <mergeCell ref="I57:I59"/>
    <mergeCell ref="I60:I62"/>
    <mergeCell ref="I63:I65"/>
    <mergeCell ref="I66:I68"/>
    <mergeCell ref="A1:H1"/>
    <mergeCell ref="A2:G2"/>
    <mergeCell ref="A4:H4"/>
    <mergeCell ref="A48:H48"/>
    <mergeCell ref="I51:I53"/>
    <mergeCell ref="I54:I56"/>
    <mergeCell ref="I7:I9"/>
    <mergeCell ref="I10:I12"/>
    <mergeCell ref="I13:I15"/>
    <mergeCell ref="I16:I18"/>
    <mergeCell ref="A7:A9"/>
    <mergeCell ref="A10:A12"/>
    <mergeCell ref="I37:I39"/>
    <mergeCell ref="I40:I42"/>
    <mergeCell ref="I43:I45"/>
    <mergeCell ref="I19:I21"/>
    <mergeCell ref="I22:I24"/>
    <mergeCell ref="I25:I27"/>
    <mergeCell ref="I28:I30"/>
    <mergeCell ref="I31:I33"/>
    <mergeCell ref="I34:I36"/>
  </mergeCells>
  <pageMargins left="0.70866141732283472" right="0.70866141732283472" top="0.74803149606299213" bottom="0.74803149606299213" header="0.51181102362204722" footer="0.51181102362204722"/>
  <pageSetup paperSize="9" scale="87" firstPageNumber="0" orientation="landscape" r:id="rId1"/>
  <rowBreaks count="1" manualBreakCount="1">
    <brk id="33" max="8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28"/>
  <sheetViews>
    <sheetView tabSelected="1" zoomScaleNormal="100" zoomScaleSheetLayoutView="100" workbookViewId="0">
      <selection activeCell="A2" sqref="A2:G2"/>
    </sheetView>
  </sheetViews>
  <sheetFormatPr defaultRowHeight="15" x14ac:dyDescent="0.25"/>
  <cols>
    <col min="1" max="1" width="9.140625" style="54"/>
    <col min="2" max="2" width="9" style="54" bestFit="1" customWidth="1"/>
    <col min="3" max="4" width="9.140625" style="54"/>
    <col min="5" max="5" width="22.140625" style="54" bestFit="1" customWidth="1"/>
    <col min="6" max="6" width="9.140625" style="54"/>
    <col min="7" max="7" width="46" style="54" customWidth="1"/>
    <col min="8" max="8" width="12.28515625" style="66" customWidth="1"/>
    <col min="9" max="1025" width="9.140625" style="54"/>
  </cols>
  <sheetData>
    <row r="1" spans="1:8" ht="15.75" x14ac:dyDescent="0.25">
      <c r="A1" s="88" t="s">
        <v>267</v>
      </c>
      <c r="B1" s="88"/>
      <c r="C1" s="88"/>
      <c r="D1" s="88"/>
      <c r="E1" s="88"/>
      <c r="F1" s="88"/>
      <c r="G1" s="88"/>
      <c r="H1" s="88"/>
    </row>
    <row r="2" spans="1:8" ht="15.75" x14ac:dyDescent="0.25">
      <c r="A2" s="88" t="s">
        <v>253</v>
      </c>
      <c r="B2" s="88"/>
      <c r="C2" s="88"/>
      <c r="D2" s="88"/>
      <c r="E2" s="88"/>
      <c r="F2" s="88"/>
      <c r="G2" s="88"/>
      <c r="H2" s="60"/>
    </row>
    <row r="3" spans="1:8" ht="15.75" x14ac:dyDescent="0.25">
      <c r="A3" s="31"/>
      <c r="B3" s="31"/>
      <c r="C3" s="31"/>
      <c r="D3" s="31"/>
      <c r="E3" s="31"/>
      <c r="F3" s="31"/>
      <c r="G3" s="31"/>
      <c r="H3" s="61"/>
    </row>
    <row r="4" spans="1:8" ht="15.75" x14ac:dyDescent="0.25">
      <c r="A4" s="87" t="s">
        <v>275</v>
      </c>
      <c r="B4" s="87"/>
      <c r="C4" s="87"/>
      <c r="D4" s="87"/>
      <c r="E4" s="87"/>
      <c r="F4" s="87"/>
      <c r="G4" s="87"/>
      <c r="H4" s="87"/>
    </row>
    <row r="5" spans="1:8" x14ac:dyDescent="0.25">
      <c r="A5"/>
      <c r="B5"/>
      <c r="C5"/>
      <c r="D5"/>
      <c r="E5"/>
      <c r="F5"/>
      <c r="G5"/>
      <c r="H5" s="62"/>
    </row>
    <row r="6" spans="1:8" ht="15.75" x14ac:dyDescent="0.25">
      <c r="A6" s="35" t="s">
        <v>255</v>
      </c>
      <c r="B6" s="35" t="s">
        <v>0</v>
      </c>
      <c r="C6" s="35" t="s">
        <v>1</v>
      </c>
      <c r="D6" s="35" t="s">
        <v>2</v>
      </c>
      <c r="E6" s="35" t="s">
        <v>3</v>
      </c>
      <c r="F6" s="35" t="s">
        <v>5</v>
      </c>
      <c r="G6" s="35" t="s">
        <v>7</v>
      </c>
      <c r="H6" s="63" t="s">
        <v>257</v>
      </c>
    </row>
    <row r="7" spans="1:8" x14ac:dyDescent="0.25">
      <c r="A7" s="55">
        <v>1</v>
      </c>
      <c r="B7" s="9">
        <v>4997</v>
      </c>
      <c r="C7" s="55">
        <f>IFERROR((VLOOKUP(B7,INSCRITOS!A:B,2,0)),"")</f>
        <v>104015</v>
      </c>
      <c r="D7" s="38" t="str">
        <f>IFERROR((VLOOKUP(B7,INSCRITOS!A:C,3,0)),"")</f>
        <v>VET 2</v>
      </c>
      <c r="E7" s="56" t="str">
        <f>IFERROR((VLOOKUP(B7,INSCRITOS!A:D,4,0)),"")</f>
        <v>Marcus Ornellas</v>
      </c>
      <c r="F7" s="55" t="str">
        <f>IFERROR((VLOOKUP(B7,INSCRITOS!A:F,6,0)),"")</f>
        <v>M</v>
      </c>
      <c r="G7" s="56" t="str">
        <f>IFERROR((VLOOKUP(B7,INSCRITOS!A:H,8,0)),"")</f>
        <v>Louletano DC/ Não Federado</v>
      </c>
      <c r="H7" s="64">
        <v>3.5819444444444445E-2</v>
      </c>
    </row>
    <row r="8" spans="1:8" x14ac:dyDescent="0.25">
      <c r="A8" s="55">
        <v>2</v>
      </c>
      <c r="B8" s="9">
        <v>3533</v>
      </c>
      <c r="C8" s="55">
        <f>IFERROR((VLOOKUP(B8,INSCRITOS!A:B,2,0)),"")</f>
        <v>105211</v>
      </c>
      <c r="D8" s="38" t="str">
        <f>IFERROR((VLOOKUP(B8,INSCRITOS!A:C,3,0)),"")</f>
        <v>SEN</v>
      </c>
      <c r="E8" s="56" t="str">
        <f>IFERROR((VLOOKUP(B8,INSCRITOS!A:D,4,0)),"")</f>
        <v>Bernardo Cadeiras</v>
      </c>
      <c r="F8" s="55" t="str">
        <f>IFERROR((VLOOKUP(B8,INSCRITOS!A:F,6,0)),"")</f>
        <v>M</v>
      </c>
      <c r="G8" s="56" t="str">
        <f>IFERROR((VLOOKUP(B8,INSCRITOS!A:H,8,0)),"")</f>
        <v>Louletano DC/ Não Federado</v>
      </c>
      <c r="H8" s="64">
        <v>3.7471064814814818E-2</v>
      </c>
    </row>
    <row r="9" spans="1:8" x14ac:dyDescent="0.25">
      <c r="A9" s="55">
        <v>3</v>
      </c>
      <c r="B9" s="9">
        <v>5578</v>
      </c>
      <c r="C9" s="55">
        <f>IFERROR((VLOOKUP(B9,INSCRITOS!A:B,2,0)),"")</f>
        <v>0</v>
      </c>
      <c r="D9" s="38" t="str">
        <f>IFERROR((VLOOKUP(B9,INSCRITOS!A:C,3,0)),"")</f>
        <v>VET 4</v>
      </c>
      <c r="E9" s="56" t="str">
        <f>IFERROR((VLOOKUP(B9,INSCRITOS!A:D,4,0)),"")</f>
        <v>Jan D'Hoedt</v>
      </c>
      <c r="F9" s="55" t="str">
        <f>IFERROR((VLOOKUP(B9,INSCRITOS!A:F,6,0)),"")</f>
        <v>M</v>
      </c>
      <c r="G9" s="56" t="str">
        <f>IFERROR((VLOOKUP(B9,INSCRITOS!A:H,8,0)),"")</f>
        <v>Não Federado</v>
      </c>
      <c r="H9" s="64">
        <v>3.8734953703703702E-2</v>
      </c>
    </row>
    <row r="10" spans="1:8" x14ac:dyDescent="0.25">
      <c r="A10" s="55">
        <v>4</v>
      </c>
      <c r="B10" s="9">
        <v>5613</v>
      </c>
      <c r="C10" s="55">
        <f>IFERROR((VLOOKUP(B10,INSCRITOS!A:B,2,0)),"")</f>
        <v>0</v>
      </c>
      <c r="D10" s="38" t="str">
        <f>IFERROR((VLOOKUP(B10,INSCRITOS!A:C,3,0)),"")</f>
        <v>SEN</v>
      </c>
      <c r="E10" s="56" t="str">
        <f>IFERROR((VLOOKUP(B10,INSCRITOS!A:D,4,0)),"")</f>
        <v>Paulo Jorge Guerreiro</v>
      </c>
      <c r="F10" s="55" t="str">
        <f>IFERROR((VLOOKUP(B10,INSCRITOS!A:F,6,0)),"")</f>
        <v>M</v>
      </c>
      <c r="G10" s="56" t="str">
        <f>IFERROR((VLOOKUP(B10,INSCRITOS!A:H,8,0)),"")</f>
        <v>Não Federado</v>
      </c>
      <c r="H10" s="64">
        <v>4.0126157407407409E-2</v>
      </c>
    </row>
    <row r="11" spans="1:8" x14ac:dyDescent="0.25">
      <c r="A11" s="55">
        <v>5</v>
      </c>
      <c r="B11" s="9">
        <v>3531</v>
      </c>
      <c r="C11" s="55">
        <f>IFERROR((VLOOKUP(B11,INSCRITOS!A:B,2,0)),"")</f>
        <v>105310</v>
      </c>
      <c r="D11" s="38" t="str">
        <f>IFERROR((VLOOKUP(B11,INSCRITOS!A:C,3,0)),"")</f>
        <v>SEN</v>
      </c>
      <c r="E11" s="56" t="str">
        <f>IFERROR((VLOOKUP(B11,INSCRITOS!A:D,4,0)),"")</f>
        <v>Fábio Ferreira</v>
      </c>
      <c r="F11" s="55" t="str">
        <f>IFERROR((VLOOKUP(B11,INSCRITOS!A:F,6,0)),"")</f>
        <v>M</v>
      </c>
      <c r="G11" s="56" t="str">
        <f>IFERROR((VLOOKUP(B11,INSCRITOS!A:H,8,0)),"")</f>
        <v>Louletano DC/ Não Federado</v>
      </c>
      <c r="H11" s="64">
        <v>4.013310185185185E-2</v>
      </c>
    </row>
    <row r="12" spans="1:8" x14ac:dyDescent="0.25">
      <c r="A12" s="55">
        <v>6</v>
      </c>
      <c r="B12" s="9">
        <v>5552</v>
      </c>
      <c r="C12" s="55">
        <f>IFERROR((VLOOKUP(B12,INSCRITOS!A:B,2,0)),"")</f>
        <v>0</v>
      </c>
      <c r="D12" s="38" t="str">
        <f>IFERROR((VLOOKUP(B12,INSCRITOS!A:C,3,0)),"")</f>
        <v>VET 1</v>
      </c>
      <c r="E12" s="56" t="str">
        <f>IFERROR((VLOOKUP(B12,INSCRITOS!A:D,4,0)),"")</f>
        <v>José António Pina</v>
      </c>
      <c r="F12" s="55" t="str">
        <f>IFERROR((VLOOKUP(B12,INSCRITOS!A:F,6,0)),"")</f>
        <v>M</v>
      </c>
      <c r="G12" s="56" t="str">
        <f>IFERROR((VLOOKUP(B12,INSCRITOS!A:H,8,0)),"")</f>
        <v>Centro Desportivo de Quarteira/ Não Federado</v>
      </c>
      <c r="H12" s="64">
        <v>4.025810185185185E-2</v>
      </c>
    </row>
    <row r="13" spans="1:8" x14ac:dyDescent="0.25">
      <c r="A13" s="55">
        <v>7</v>
      </c>
      <c r="B13" s="9">
        <v>5583</v>
      </c>
      <c r="C13" s="55">
        <f>IFERROR((VLOOKUP(B13,INSCRITOS!A:B,2,0)),"")</f>
        <v>0</v>
      </c>
      <c r="D13" s="38" t="str">
        <f>IFERROR((VLOOKUP(B13,INSCRITOS!A:C,3,0)),"")</f>
        <v>SEN</v>
      </c>
      <c r="E13" s="56" t="str">
        <f>IFERROR((VLOOKUP(B13,INSCRITOS!A:D,4,0)),"")</f>
        <v>Luís Pedro Inácio Silva</v>
      </c>
      <c r="F13" s="55" t="str">
        <f>IFERROR((VLOOKUP(B13,INSCRITOS!A:F,6,0)),"")</f>
        <v>M</v>
      </c>
      <c r="G13" s="56" t="str">
        <f>IFERROR((VLOOKUP(B13,INSCRITOS!A:H,8,0)),"")</f>
        <v>Não Federado</v>
      </c>
      <c r="H13" s="64">
        <v>4.1326388888888892E-2</v>
      </c>
    </row>
    <row r="14" spans="1:8" x14ac:dyDescent="0.25">
      <c r="A14" s="55">
        <v>8</v>
      </c>
      <c r="B14" s="68">
        <v>5577</v>
      </c>
      <c r="C14" s="55">
        <f>IFERROR((VLOOKUP(B14,INSCRITOS!A:B,2,0)),"")</f>
        <v>0</v>
      </c>
      <c r="D14" s="38" t="str">
        <f>IFERROR((VLOOKUP(B14,INSCRITOS!A:C,3,0)),"")</f>
        <v>SEN</v>
      </c>
      <c r="E14" s="56" t="str">
        <f>IFERROR((VLOOKUP(B14,INSCRITOS!A:D,4,0)),"")</f>
        <v>Fábio Pereira</v>
      </c>
      <c r="F14" s="55" t="str">
        <f>IFERROR((VLOOKUP(B14,INSCRITOS!A:F,6,0)),"")</f>
        <v>M</v>
      </c>
      <c r="G14" s="56" t="str">
        <f>IFERROR((VLOOKUP(B14,INSCRITOS!A:H,8,0)),"")</f>
        <v>Não Federado</v>
      </c>
      <c r="H14" s="64">
        <v>4.1583333333333333E-2</v>
      </c>
    </row>
    <row r="15" spans="1:8" x14ac:dyDescent="0.25">
      <c r="A15" s="55">
        <v>9</v>
      </c>
      <c r="B15" s="9">
        <v>5555</v>
      </c>
      <c r="C15" s="55">
        <f>IFERROR((VLOOKUP(B15,INSCRITOS!A:B,2,0)),"")</f>
        <v>0</v>
      </c>
      <c r="D15" s="38" t="str">
        <f>IFERROR((VLOOKUP(B15,INSCRITOS!A:C,3,0)),"")</f>
        <v>VET 1</v>
      </c>
      <c r="E15" s="56" t="str">
        <f>IFERROR((VLOOKUP(B15,INSCRITOS!A:D,4,0)),"")</f>
        <v>Nuno Rosalino Pires</v>
      </c>
      <c r="F15" s="55" t="str">
        <f>IFERROR((VLOOKUP(B15,INSCRITOS!A:F,6,0)),"")</f>
        <v>M</v>
      </c>
      <c r="G15" s="56" t="str">
        <f>IFERROR((VLOOKUP(B15,INSCRITOS!A:H,8,0)),"")</f>
        <v>Centro Desportivo de Quarteira/ Não Federado</v>
      </c>
      <c r="H15" s="59">
        <v>4.3464120370370368E-2</v>
      </c>
    </row>
    <row r="16" spans="1:8" x14ac:dyDescent="0.25">
      <c r="A16" s="55">
        <v>10</v>
      </c>
      <c r="B16" s="9">
        <v>3316</v>
      </c>
      <c r="C16" s="55">
        <f>IFERROR((VLOOKUP(B16,INSCRITOS!A:B,2,0)),"")</f>
        <v>105097</v>
      </c>
      <c r="D16" s="38" t="str">
        <f>IFERROR((VLOOKUP(B16,INSCRITOS!A:C,3,0)),"")</f>
        <v>SEN</v>
      </c>
      <c r="E16" s="56" t="str">
        <f>IFERROR((VLOOKUP(B16,INSCRITOS!A:D,4,0)),"")</f>
        <v>Pedro Guerreiro</v>
      </c>
      <c r="F16" s="55" t="str">
        <f>IFERROR((VLOOKUP(B16,INSCRITOS!A:F,6,0)),"")</f>
        <v>M</v>
      </c>
      <c r="G16" s="56" t="str">
        <f>IFERROR((VLOOKUP(B16,INSCRITOS!A:H,8,0)),"")</f>
        <v>ADEC de Tunes/ Não Federado</v>
      </c>
      <c r="H16" s="59">
        <v>4.3913194444444442E-2</v>
      </c>
    </row>
    <row r="17" spans="1:8" x14ac:dyDescent="0.25">
      <c r="A17" s="55">
        <v>11</v>
      </c>
      <c r="B17" s="9">
        <v>4199</v>
      </c>
      <c r="C17" s="55">
        <f>IFERROR((VLOOKUP(B17,INSCRITOS!A:B,2,0)),"")</f>
        <v>101405</v>
      </c>
      <c r="D17" s="38" t="str">
        <f>IFERROR((VLOOKUP(B17,INSCRITOS!A:C,3,0)),"")</f>
        <v>VET 3</v>
      </c>
      <c r="E17" s="56" t="str">
        <f>IFERROR((VLOOKUP(B17,INSCRITOS!A:D,4,0)),"")</f>
        <v>Filipe José Conceição</v>
      </c>
      <c r="F17" s="55" t="str">
        <f>IFERROR((VLOOKUP(B17,INSCRITOS!A:F,6,0)),"")</f>
        <v>M</v>
      </c>
      <c r="G17" s="56" t="str">
        <f>IFERROR((VLOOKUP(B17,INSCRITOS!A:H,8,0)),"")</f>
        <v>Centro Desportivo de Quarteira/ Não Federado</v>
      </c>
      <c r="H17" s="59">
        <v>4.4612268518518516E-2</v>
      </c>
    </row>
    <row r="18" spans="1:8" x14ac:dyDescent="0.25">
      <c r="A18" s="55">
        <v>12</v>
      </c>
      <c r="B18" s="9">
        <v>3340</v>
      </c>
      <c r="C18" s="55">
        <f>IFERROR((VLOOKUP(B18,INSCRITOS!A:B,2,0)),"")</f>
        <v>104714</v>
      </c>
      <c r="D18" s="38" t="str">
        <f>IFERROR((VLOOKUP(B18,INSCRITOS!A:C,3,0)),"")</f>
        <v>SEN</v>
      </c>
      <c r="E18" s="56" t="str">
        <f>IFERROR((VLOOKUP(B18,INSCRITOS!A:D,4,0)),"")</f>
        <v>Luís Massapina</v>
      </c>
      <c r="F18" s="55" t="str">
        <f>IFERROR((VLOOKUP(B18,INSCRITOS!A:F,6,0)),"")</f>
        <v>M</v>
      </c>
      <c r="G18" s="56" t="str">
        <f>IFERROR((VLOOKUP(B18,INSCRITOS!A:H,8,0)),"")</f>
        <v>Centro Desportivo de Quarteira/ Não Federado</v>
      </c>
      <c r="H18" s="59">
        <v>4.4697916666666671E-2</v>
      </c>
    </row>
    <row r="19" spans="1:8" x14ac:dyDescent="0.25">
      <c r="A19" s="55">
        <v>13</v>
      </c>
      <c r="B19" s="55">
        <v>5568</v>
      </c>
      <c r="C19" s="55">
        <f>IFERROR((VLOOKUP(B19,INSCRITOS!A:B,2,0)),"")</f>
        <v>0</v>
      </c>
      <c r="D19" s="38" t="str">
        <f>IFERROR((VLOOKUP(B19,INSCRITOS!A:C,3,0)),"")</f>
        <v>VET 1</v>
      </c>
      <c r="E19" s="56" t="str">
        <f>IFERROR((VLOOKUP(B19,INSCRITOS!A:D,4,0)),"")</f>
        <v>Bruno Silva</v>
      </c>
      <c r="F19" s="55" t="str">
        <f>IFERROR((VLOOKUP(B19,INSCRITOS!A:F,6,0)),"")</f>
        <v>M</v>
      </c>
      <c r="G19" s="56" t="str">
        <f>IFERROR((VLOOKUP(B19,INSCRITOS!A:H,8,0)),"")</f>
        <v>Futebol Clube de Ferreiras/ Não Federado</v>
      </c>
      <c r="H19" s="59">
        <v>4.6501157407407408E-2</v>
      </c>
    </row>
    <row r="20" spans="1:8" x14ac:dyDescent="0.25">
      <c r="A20" s="55">
        <v>14</v>
      </c>
      <c r="B20" s="55">
        <v>5597</v>
      </c>
      <c r="C20" s="55">
        <f>IFERROR((VLOOKUP(B20,INSCRITOS!A:B,2,0)),"")</f>
        <v>0</v>
      </c>
      <c r="D20" s="38" t="str">
        <f>IFERROR((VLOOKUP(B20,INSCRITOS!A:C,3,0)),"")</f>
        <v>VET 1</v>
      </c>
      <c r="E20" s="56" t="str">
        <f>IFERROR((VLOOKUP(B20,INSCRITOS!A:D,4,0)),"")</f>
        <v>Paulo Jorge Branco Braz</v>
      </c>
      <c r="F20" s="55" t="str">
        <f>IFERROR((VLOOKUP(B20,INSCRITOS!A:F,6,0)),"")</f>
        <v>M</v>
      </c>
      <c r="G20" s="56" t="str">
        <f>IFERROR((VLOOKUP(B20,INSCRITOS!A:H,8,0)),"")</f>
        <v>Não Federado</v>
      </c>
      <c r="H20" s="59">
        <v>4.9229166666666664E-2</v>
      </c>
    </row>
    <row r="21" spans="1:8" x14ac:dyDescent="0.25">
      <c r="A21" s="55">
        <v>15</v>
      </c>
      <c r="B21" s="55">
        <v>5569</v>
      </c>
      <c r="C21" s="55">
        <f>IFERROR((VLOOKUP(B21,INSCRITOS!A:B,2,0)),"")</f>
        <v>0</v>
      </c>
      <c r="D21" s="38" t="str">
        <f>IFERROR((VLOOKUP(B21,INSCRITOS!A:C,3,0)),"")</f>
        <v>CAD</v>
      </c>
      <c r="E21" s="56" t="str">
        <f>IFERROR((VLOOKUP(B21,INSCRITOS!A:D,4,0)),"")</f>
        <v>João Correia</v>
      </c>
      <c r="F21" s="55" t="str">
        <f>IFERROR((VLOOKUP(B21,INSCRITOS!A:F,6,0)),"")</f>
        <v>M</v>
      </c>
      <c r="G21" s="56" t="str">
        <f>IFERROR((VLOOKUP(B21,INSCRITOS!A:H,8,0)),"")</f>
        <v>Futebol Clube de Ferreiras/ Não Federado</v>
      </c>
      <c r="H21" s="59">
        <v>5.3263888888888888E-2</v>
      </c>
    </row>
    <row r="22" spans="1:8" x14ac:dyDescent="0.25">
      <c r="A22" s="55">
        <v>16</v>
      </c>
      <c r="B22" s="55">
        <v>5675</v>
      </c>
      <c r="C22" s="55">
        <f>IFERROR((VLOOKUP(B22,INSCRITOS!A:B,2,0)),"")</f>
        <v>0</v>
      </c>
      <c r="D22" s="38">
        <f>IFERROR((VLOOKUP(B22,INSCRITOS!A:C,3,0)),"")</f>
        <v>0</v>
      </c>
      <c r="E22" s="56" t="str">
        <f>IFERROR((VLOOKUP(B22,INSCRITOS!A:D,4,0)),"")</f>
        <v>João Machado</v>
      </c>
      <c r="F22" s="55" t="str">
        <f>IFERROR((VLOOKUP(B22,INSCRITOS!A:F,6,0)),"")</f>
        <v>M</v>
      </c>
      <c r="G22" s="56" t="str">
        <f>IFERROR((VLOOKUP(B22,INSCRITOS!A:H,8,0)),"")</f>
        <v>Não Federado</v>
      </c>
      <c r="H22" s="59">
        <v>5.6163194444444446E-2</v>
      </c>
    </row>
    <row r="23" spans="1:8" x14ac:dyDescent="0.25">
      <c r="A23" s="55">
        <v>17</v>
      </c>
      <c r="B23" s="55">
        <v>5617</v>
      </c>
      <c r="C23" s="55">
        <f>IFERROR((VLOOKUP(B23,INSCRITOS!A:B,2,0)),"")</f>
        <v>0</v>
      </c>
      <c r="D23" s="38" t="str">
        <f>IFERROR((VLOOKUP(B23,INSCRITOS!A:C,3,0)),"")</f>
        <v>CAD</v>
      </c>
      <c r="E23" s="56" t="str">
        <f>IFERROR((VLOOKUP(B23,INSCRITOS!A:D,4,0)),"")</f>
        <v>José Neves</v>
      </c>
      <c r="F23" s="55" t="str">
        <f>IFERROR((VLOOKUP(B23,INSCRITOS!A:F,6,0)),"")</f>
        <v>M</v>
      </c>
      <c r="G23" s="56" t="str">
        <f>IFERROR((VLOOKUP(B23,INSCRITOS!A:H,8,0)),"")</f>
        <v>O2 Triatlo-S'Look/ Não Federado</v>
      </c>
      <c r="H23" s="59">
        <v>6.4233796296296289E-2</v>
      </c>
    </row>
    <row r="24" spans="1:8" x14ac:dyDescent="0.25">
      <c r="A24" s="57"/>
      <c r="B24" s="57"/>
      <c r="C24" s="57"/>
      <c r="D24" s="44"/>
      <c r="E24" s="58"/>
      <c r="F24" s="57"/>
      <c r="G24" s="58"/>
      <c r="H24" s="65"/>
    </row>
    <row r="25" spans="1:8" ht="15.75" x14ac:dyDescent="0.25">
      <c r="A25" s="87" t="s">
        <v>276</v>
      </c>
      <c r="B25" s="87"/>
      <c r="C25" s="87"/>
      <c r="D25" s="87"/>
      <c r="E25" s="87"/>
      <c r="F25" s="87"/>
      <c r="G25" s="87"/>
      <c r="H25" s="87"/>
    </row>
    <row r="26" spans="1:8" x14ac:dyDescent="0.25">
      <c r="A26" s="57"/>
      <c r="B26" s="57"/>
      <c r="C26" s="57"/>
      <c r="D26" s="44"/>
      <c r="E26" s="58"/>
      <c r="F26" s="57"/>
      <c r="G26" s="58"/>
      <c r="H26" s="65"/>
    </row>
    <row r="27" spans="1:8" ht="15.75" x14ac:dyDescent="0.25">
      <c r="A27" s="35" t="s">
        <v>255</v>
      </c>
      <c r="B27" s="35" t="s">
        <v>0</v>
      </c>
      <c r="C27" s="35" t="s">
        <v>1</v>
      </c>
      <c r="D27" s="35" t="s">
        <v>2</v>
      </c>
      <c r="E27" s="35" t="s">
        <v>3</v>
      </c>
      <c r="F27" s="35" t="s">
        <v>5</v>
      </c>
      <c r="G27" s="35" t="s">
        <v>7</v>
      </c>
      <c r="H27" s="63" t="s">
        <v>257</v>
      </c>
    </row>
    <row r="28" spans="1:8" x14ac:dyDescent="0.25">
      <c r="A28" s="55">
        <v>1</v>
      </c>
      <c r="B28" s="9">
        <v>3806</v>
      </c>
      <c r="C28" s="55">
        <f>IFERROR((VLOOKUP(B28,INSCRITOS!A:B,2,0)),"")</f>
        <v>0</v>
      </c>
      <c r="D28" s="38" t="str">
        <f>IFERROR((VLOOKUP(B28,INSCRITOS!A:C,3,0)),"")</f>
        <v>SEN</v>
      </c>
      <c r="E28" s="56" t="str">
        <f>IFERROR((VLOOKUP(B28,INSCRITOS!A:D,4,0)),"")</f>
        <v>Liliana Verissimo</v>
      </c>
      <c r="F28" s="55" t="str">
        <f>IFERROR((VLOOKUP(B28,INSCRITOS!A:F,6,0)),"")</f>
        <v>F</v>
      </c>
      <c r="G28" s="56" t="str">
        <f>IFERROR((VLOOKUP(B28,INSCRITOS!A:H,8,0)),"")</f>
        <v>Nucleo Sporting Golegã/Outra Região</v>
      </c>
      <c r="H28" s="64">
        <v>4.0625000000000001E-2</v>
      </c>
    </row>
  </sheetData>
  <sheetProtection algorithmName="SHA-512" hashValue="NyeyxJdOEg4UJzXghUr4VCRE0e2TSAK5wAbRw9WqgbJeQTU/sTOSlWwirlbEEnT0YgT8AjfL1JGp0fs4muSiow==" saltValue="U2teQ1WC0qH9J8MznLRDTg==" spinCount="100000" sheet="1" objects="1" scenarios="1" selectLockedCells="1" selectUnlockedCells="1"/>
  <sortState ref="B7:H25">
    <sortCondition ref="H7:H25"/>
  </sortState>
  <mergeCells count="4">
    <mergeCell ref="A1:H1"/>
    <mergeCell ref="A2:G2"/>
    <mergeCell ref="A4:H4"/>
    <mergeCell ref="A25:H25"/>
  </mergeCells>
  <pageMargins left="0.7" right="0.7" top="0.75" bottom="0.75" header="0.51180555555555496" footer="0.51180555555555496"/>
  <pageSetup paperSize="9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5150</TotalTime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7</vt:i4>
      </vt:variant>
      <vt:variant>
        <vt:lpstr>Intervalos com nome</vt:lpstr>
      </vt:variant>
      <vt:variant>
        <vt:i4>11</vt:i4>
      </vt:variant>
    </vt:vector>
  </HeadingPairs>
  <TitlesOfParts>
    <vt:vector size="18" baseType="lpstr">
      <vt:lpstr>INSCRITOS</vt:lpstr>
      <vt:lpstr>Escalões Jov</vt:lpstr>
      <vt:lpstr>Clubes Jov</vt:lpstr>
      <vt:lpstr>Regional Geral 16 +</vt:lpstr>
      <vt:lpstr>Regional Escalões 16 +</vt:lpstr>
      <vt:lpstr>Equipas Regionais</vt:lpstr>
      <vt:lpstr>Outros Sprint</vt:lpstr>
      <vt:lpstr>'Clubes Jov'!_FiltrarBaseDados</vt:lpstr>
      <vt:lpstr>'Escalões Jov'!_FiltrarBaseDados</vt:lpstr>
      <vt:lpstr>'Clubes Jov'!Área_de_Impressão</vt:lpstr>
      <vt:lpstr>'Equipas Regionais'!Área_de_Impressão</vt:lpstr>
      <vt:lpstr>INSCRITOS!Área_de_Impressão</vt:lpstr>
      <vt:lpstr>'Regional Escalões 16 +'!Área_de_Impressão</vt:lpstr>
      <vt:lpstr>'Regional Geral 16 +'!Área_de_Impressão</vt:lpstr>
      <vt:lpstr>'Equipas Regionais'!Títulos_de_Impressão</vt:lpstr>
      <vt:lpstr>'Escalões Jov'!Títulos_de_Impressão</vt:lpstr>
      <vt:lpstr>'Regional Escalões 16 +'!Títulos_de_Impressão</vt:lpstr>
      <vt:lpstr>'Regional Geral 16 +'!Títulos_de_Impressão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Artur Parreira</cp:lastModifiedBy>
  <cp:revision>12</cp:revision>
  <cp:lastPrinted>2018-04-25T14:21:05Z</cp:lastPrinted>
  <dcterms:created xsi:type="dcterms:W3CDTF">2016-04-26T14:30:14Z</dcterms:created>
  <dcterms:modified xsi:type="dcterms:W3CDTF">2018-04-25T22:45:03Z</dcterms:modified>
  <dc:language>pt-PT</dc:language>
</cp:coreProperties>
</file>