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2018_04_21_II Aquatlo do CCD de Lagos\INSCRIÇÕES E RESULTADOS\"/>
    </mc:Choice>
  </mc:AlternateContent>
  <bookViews>
    <workbookView xWindow="0" yWindow="0" windowWidth="20490" windowHeight="8640" tabRatio="1000" firstSheet="1" activeTab="1"/>
  </bookViews>
  <sheets>
    <sheet name="INSCRITOS" sheetId="7" state="hidden" r:id="rId1"/>
    <sheet name="7 aos 15 anos" sheetId="14" r:id="rId2"/>
    <sheet name="16 +" sheetId="20" r:id="rId3"/>
  </sheets>
  <definedNames>
    <definedName name="_xlnm._FilterDatabase" localSheetId="1" hidden="1">'7 aos 15 anos'!$A$6:$I$6</definedName>
    <definedName name="_xlnm._FilterDatabase" localSheetId="0" hidden="1">INSCRITOS!$A$1:$K$75</definedName>
    <definedName name="_xlnm.Print_Area" localSheetId="2">'16 +'!$A$1:$I$39</definedName>
    <definedName name="_xlnm.Print_Area" localSheetId="1">'7 aos 15 anos'!$A$1:$I$40</definedName>
  </definedNames>
  <calcPr calcId="152511"/>
</workbook>
</file>

<file path=xl/calcChain.xml><?xml version="1.0" encoding="utf-8"?>
<calcChain xmlns="http://schemas.openxmlformats.org/spreadsheetml/2006/main">
  <c r="G18" i="20" l="1"/>
  <c r="F18" i="20"/>
  <c r="E18" i="20"/>
  <c r="D18" i="20"/>
  <c r="C18" i="20"/>
  <c r="G17" i="20"/>
  <c r="F17" i="20"/>
  <c r="E17" i="20"/>
  <c r="D17" i="20"/>
  <c r="C17" i="20"/>
  <c r="G16" i="20"/>
  <c r="F16" i="20"/>
  <c r="E16" i="20"/>
  <c r="D16" i="20"/>
  <c r="C16" i="20"/>
  <c r="G15" i="20"/>
  <c r="F15" i="20"/>
  <c r="E15" i="20"/>
  <c r="D15" i="20"/>
  <c r="C15" i="20"/>
  <c r="G14" i="20"/>
  <c r="F14" i="20"/>
  <c r="E14" i="20"/>
  <c r="D14" i="20"/>
  <c r="C14" i="20"/>
  <c r="G139" i="14"/>
  <c r="F139" i="14"/>
  <c r="E139" i="14"/>
  <c r="D139" i="14"/>
  <c r="C139" i="14"/>
  <c r="G138" i="14"/>
  <c r="F138" i="14"/>
  <c r="E138" i="14"/>
  <c r="D138" i="14"/>
  <c r="C138" i="14"/>
  <c r="G137" i="14"/>
  <c r="F137" i="14"/>
  <c r="E137" i="14"/>
  <c r="D137" i="14"/>
  <c r="C137" i="14"/>
  <c r="G136" i="14"/>
  <c r="F136" i="14"/>
  <c r="E136" i="14"/>
  <c r="D136" i="14"/>
  <c r="C136" i="14"/>
  <c r="G135" i="14"/>
  <c r="F135" i="14"/>
  <c r="E135" i="14"/>
  <c r="D135" i="14"/>
  <c r="C135" i="14"/>
  <c r="G134" i="14"/>
  <c r="F134" i="14"/>
  <c r="E134" i="14"/>
  <c r="D134" i="14"/>
  <c r="C134" i="14"/>
  <c r="G133" i="14"/>
  <c r="F133" i="14"/>
  <c r="E133" i="14"/>
  <c r="D133" i="14"/>
  <c r="C133" i="14"/>
  <c r="G132" i="14"/>
  <c r="F132" i="14"/>
  <c r="E132" i="14"/>
  <c r="D132" i="14"/>
  <c r="C132" i="14"/>
  <c r="G131" i="14"/>
  <c r="F131" i="14"/>
  <c r="E131" i="14"/>
  <c r="D131" i="14"/>
  <c r="C131" i="14"/>
  <c r="G130" i="14"/>
  <c r="F130" i="14"/>
  <c r="E130" i="14"/>
  <c r="D130" i="14"/>
  <c r="C130" i="14"/>
  <c r="G129" i="14"/>
  <c r="F129" i="14"/>
  <c r="E129" i="14"/>
  <c r="D129" i="14"/>
  <c r="C129" i="14"/>
  <c r="G128" i="14"/>
  <c r="F128" i="14"/>
  <c r="E128" i="14"/>
  <c r="D128" i="14"/>
  <c r="C128" i="14"/>
  <c r="G127" i="14"/>
  <c r="F127" i="14"/>
  <c r="E127" i="14"/>
  <c r="D127" i="14"/>
  <c r="C127" i="14"/>
  <c r="G75" i="14"/>
  <c r="F75" i="14"/>
  <c r="E75" i="14"/>
  <c r="D75" i="14"/>
  <c r="C75" i="14"/>
  <c r="C112" i="14" l="1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C116" i="14"/>
  <c r="D116" i="14"/>
  <c r="E116" i="14"/>
  <c r="F116" i="14"/>
  <c r="G116" i="14"/>
  <c r="C117" i="14"/>
  <c r="D117" i="14"/>
  <c r="E117" i="14"/>
  <c r="F117" i="14"/>
  <c r="G117" i="14"/>
  <c r="C118" i="14"/>
  <c r="D118" i="14"/>
  <c r="E118" i="14"/>
  <c r="F118" i="14"/>
  <c r="G118" i="14"/>
  <c r="C119" i="14"/>
  <c r="D119" i="14"/>
  <c r="E119" i="14"/>
  <c r="F119" i="14"/>
  <c r="G119" i="14"/>
  <c r="C120" i="14"/>
  <c r="D120" i="14"/>
  <c r="E120" i="14"/>
  <c r="F120" i="14"/>
  <c r="G120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89" i="14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8" i="14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G126" i="14" l="1"/>
  <c r="F126" i="14"/>
  <c r="E126" i="14"/>
  <c r="D126" i="14"/>
  <c r="C126" i="14"/>
  <c r="G111" i="14"/>
  <c r="F111" i="14"/>
  <c r="E111" i="14"/>
  <c r="D111" i="14"/>
  <c r="C111" i="14"/>
  <c r="G99" i="14"/>
  <c r="F99" i="14"/>
  <c r="E99" i="14"/>
  <c r="D99" i="14"/>
  <c r="C99" i="14"/>
  <c r="G82" i="14"/>
  <c r="F82" i="14"/>
  <c r="E82" i="14"/>
  <c r="D82" i="14"/>
  <c r="C82" i="14"/>
  <c r="G76" i="14"/>
  <c r="F76" i="14"/>
  <c r="E76" i="14"/>
  <c r="D76" i="14"/>
  <c r="C76" i="14"/>
  <c r="G74" i="14"/>
  <c r="F74" i="14"/>
  <c r="E74" i="14"/>
  <c r="D74" i="14"/>
  <c r="C74" i="14"/>
  <c r="G73" i="14"/>
  <c r="F73" i="14"/>
  <c r="E73" i="14"/>
  <c r="D73" i="14"/>
  <c r="C73" i="14"/>
  <c r="G72" i="14"/>
  <c r="F72" i="14"/>
  <c r="E72" i="14"/>
  <c r="D72" i="14"/>
  <c r="C72" i="14"/>
  <c r="G71" i="14"/>
  <c r="F71" i="14"/>
  <c r="E71" i="14"/>
  <c r="D71" i="14"/>
  <c r="C71" i="14"/>
  <c r="G70" i="14"/>
  <c r="F70" i="14"/>
  <c r="E70" i="14"/>
  <c r="D70" i="14"/>
  <c r="C70" i="14"/>
  <c r="G69" i="14"/>
  <c r="F69" i="14"/>
  <c r="E69" i="14"/>
  <c r="D69" i="14"/>
  <c r="C69" i="14"/>
  <c r="G68" i="14"/>
  <c r="F68" i="14"/>
  <c r="E68" i="14"/>
  <c r="D68" i="14"/>
  <c r="C68" i="14"/>
  <c r="G67" i="14"/>
  <c r="F67" i="14"/>
  <c r="E67" i="14"/>
  <c r="D67" i="14"/>
  <c r="C67" i="14"/>
  <c r="G50" i="14"/>
  <c r="F50" i="14"/>
  <c r="E50" i="14"/>
  <c r="D50" i="14"/>
  <c r="C50" i="14"/>
  <c r="G33" i="20" l="1"/>
  <c r="F33" i="20"/>
  <c r="E33" i="20"/>
  <c r="D33" i="20"/>
  <c r="C33" i="20"/>
  <c r="A33" i="20"/>
  <c r="G32" i="20"/>
  <c r="F32" i="20"/>
  <c r="E32" i="20"/>
  <c r="D32" i="20"/>
  <c r="C32" i="20"/>
  <c r="A32" i="20"/>
  <c r="G31" i="20"/>
  <c r="F31" i="20"/>
  <c r="E31" i="20"/>
  <c r="D31" i="20"/>
  <c r="C31" i="20"/>
  <c r="A31" i="20"/>
  <c r="G30" i="20"/>
  <c r="F30" i="20"/>
  <c r="E30" i="20"/>
  <c r="D30" i="20"/>
  <c r="C30" i="20"/>
  <c r="A30" i="20"/>
  <c r="G29" i="20"/>
  <c r="F29" i="20"/>
  <c r="E29" i="20"/>
  <c r="D29" i="20"/>
  <c r="C29" i="20"/>
  <c r="A29" i="20"/>
  <c r="G28" i="20"/>
  <c r="F28" i="20"/>
  <c r="E28" i="20"/>
  <c r="D28" i="20"/>
  <c r="C28" i="20"/>
  <c r="G27" i="20"/>
  <c r="F27" i="20"/>
  <c r="E27" i="20"/>
  <c r="D27" i="20"/>
  <c r="C27" i="20"/>
  <c r="G26" i="20"/>
  <c r="F26" i="20"/>
  <c r="E26" i="20"/>
  <c r="D26" i="20"/>
  <c r="C26" i="20"/>
  <c r="G25" i="20"/>
  <c r="F25" i="20"/>
  <c r="E25" i="20"/>
  <c r="D25" i="20"/>
  <c r="C25" i="20"/>
  <c r="G24" i="20"/>
  <c r="F24" i="20"/>
  <c r="E24" i="20"/>
  <c r="D24" i="20"/>
  <c r="C24" i="20"/>
  <c r="G13" i="20"/>
  <c r="F13" i="20"/>
  <c r="E13" i="20"/>
  <c r="D13" i="20"/>
  <c r="C13" i="20"/>
  <c r="G12" i="20"/>
  <c r="F12" i="20"/>
  <c r="E12" i="20"/>
  <c r="D12" i="20"/>
  <c r="C12" i="20"/>
  <c r="G11" i="20"/>
  <c r="F11" i="20"/>
  <c r="E11" i="20"/>
  <c r="D11" i="20"/>
  <c r="C11" i="20"/>
  <c r="G10" i="20"/>
  <c r="F10" i="20"/>
  <c r="E10" i="20"/>
  <c r="D10" i="20"/>
  <c r="C10" i="20"/>
  <c r="G9" i="20"/>
  <c r="F9" i="20"/>
  <c r="E9" i="20"/>
  <c r="D9" i="20"/>
  <c r="C9" i="20"/>
  <c r="G8" i="20"/>
  <c r="F8" i="20"/>
  <c r="E8" i="20"/>
  <c r="D8" i="20"/>
  <c r="C8" i="20"/>
  <c r="G7" i="20"/>
  <c r="F7" i="20"/>
  <c r="E7" i="20"/>
  <c r="D7" i="20"/>
  <c r="C7" i="20"/>
  <c r="G38" i="14" l="1"/>
  <c r="G39" i="14"/>
  <c r="G40" i="14"/>
  <c r="G37" i="14"/>
  <c r="G27" i="14"/>
  <c r="G28" i="14"/>
  <c r="G29" i="14"/>
  <c r="G30" i="14"/>
  <c r="G31" i="14"/>
  <c r="G32" i="14"/>
  <c r="G7" i="14"/>
  <c r="G41" i="14" l="1"/>
  <c r="A41" i="14" l="1"/>
  <c r="C41" i="14"/>
  <c r="D41" i="14"/>
  <c r="E41" i="14"/>
  <c r="F41" i="14"/>
  <c r="A42" i="14"/>
  <c r="C42" i="14"/>
  <c r="D42" i="14"/>
  <c r="E42" i="14"/>
  <c r="F42" i="14"/>
  <c r="G42" i="14"/>
  <c r="A43" i="14"/>
  <c r="C43" i="14"/>
  <c r="D43" i="14"/>
  <c r="E43" i="14"/>
  <c r="F43" i="14"/>
  <c r="G43" i="14"/>
  <c r="A44" i="14"/>
  <c r="C44" i="14"/>
  <c r="D44" i="14"/>
  <c r="E44" i="14"/>
  <c r="F44" i="14"/>
  <c r="G44" i="14"/>
  <c r="A27" i="14" l="1"/>
  <c r="A28" i="14"/>
  <c r="A29" i="14"/>
  <c r="A30" i="14"/>
  <c r="A31" i="14"/>
  <c r="A32" i="14"/>
  <c r="C38" i="14" l="1"/>
  <c r="D38" i="14"/>
  <c r="E38" i="14"/>
  <c r="F38" i="14"/>
  <c r="C39" i="14"/>
  <c r="D39" i="14"/>
  <c r="E39" i="14"/>
  <c r="F39" i="14"/>
  <c r="C40" i="14"/>
  <c r="D40" i="14"/>
  <c r="E40" i="14"/>
  <c r="F40" i="14"/>
  <c r="F37" i="14"/>
  <c r="E37" i="14"/>
  <c r="D37" i="14"/>
  <c r="C37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F7" i="14"/>
  <c r="E7" i="14"/>
  <c r="D7" i="14"/>
  <c r="C7" i="14"/>
</calcChain>
</file>

<file path=xl/sharedStrings.xml><?xml version="1.0" encoding="utf-8"?>
<sst xmlns="http://schemas.openxmlformats.org/spreadsheetml/2006/main" count="610" uniqueCount="233">
  <si>
    <t>Escalão</t>
  </si>
  <si>
    <t>Nome</t>
  </si>
  <si>
    <t>Clube</t>
  </si>
  <si>
    <t>F</t>
  </si>
  <si>
    <t xml:space="preserve">Dorsal </t>
  </si>
  <si>
    <t>Data Nasc.</t>
  </si>
  <si>
    <t>INF</t>
  </si>
  <si>
    <t>Género</t>
  </si>
  <si>
    <t>Pontos</t>
  </si>
  <si>
    <t>Licença</t>
  </si>
  <si>
    <t>Pos</t>
  </si>
  <si>
    <t>BENJAMINS MASCULINOS</t>
  </si>
  <si>
    <t>INFANTIS MASCULINOS</t>
  </si>
  <si>
    <t>INICIADOS MASCULINOS</t>
  </si>
  <si>
    <t>JUVENIS MASCULINOS</t>
  </si>
  <si>
    <t>CLASSIFICAÇÃO POR CLUBES</t>
  </si>
  <si>
    <t>BENJAMINS FEMININOS</t>
  </si>
  <si>
    <t>INFANTIS FEMININOS</t>
  </si>
  <si>
    <t>INICIADOS FEMININOS</t>
  </si>
  <si>
    <t>JUVENIS FEMININOS</t>
  </si>
  <si>
    <t>Atestado médico</t>
  </si>
  <si>
    <t xml:space="preserve">Benjamins </t>
  </si>
  <si>
    <t>7, 8 e 9 anos (Nascidos entre 2009 e 2011)</t>
  </si>
  <si>
    <t xml:space="preserve">Infantis </t>
  </si>
  <si>
    <t>10 e 11 anos (Nascidos em 2007 e 2008)</t>
  </si>
  <si>
    <t xml:space="preserve">Iniciados </t>
  </si>
  <si>
    <t>12 e 13 anos (Nascidos em 2005 e 2006)</t>
  </si>
  <si>
    <t xml:space="preserve">Juvenis </t>
  </si>
  <si>
    <t>14 e 15 anos (Nascidos em 2003 e 2004)</t>
  </si>
  <si>
    <t>MASCULINOS</t>
  </si>
  <si>
    <t>FEMININOS</t>
  </si>
  <si>
    <t>BEN</t>
  </si>
  <si>
    <t>M</t>
  </si>
  <si>
    <t>INI</t>
  </si>
  <si>
    <t>JUV</t>
  </si>
  <si>
    <t>Rita Ferraz</t>
  </si>
  <si>
    <t>Erica Kondrantenko</t>
  </si>
  <si>
    <t>Helena Soares Lima Cabrita</t>
  </si>
  <si>
    <t>Vitoria Pita</t>
  </si>
  <si>
    <t>Rodrigo Silva</t>
  </si>
  <si>
    <t>Henrique de Sousa Barros</t>
  </si>
  <si>
    <t>João Águeda Mestre</t>
  </si>
  <si>
    <t>David Simonet</t>
  </si>
  <si>
    <t>Afonso Rochate</t>
  </si>
  <si>
    <t>Lourenço Neves</t>
  </si>
  <si>
    <t>Gabriel Duarte</t>
  </si>
  <si>
    <t>Eva Ferreira</t>
  </si>
  <si>
    <t>Leonor Soares Lima Cabrita</t>
  </si>
  <si>
    <t>Maria Eduarda Ribeiro</t>
  </si>
  <si>
    <t>Diana Santos</t>
  </si>
  <si>
    <t>Alexandre Arvela</t>
  </si>
  <si>
    <t>Raquel Augusto</t>
  </si>
  <si>
    <t>Joana Rosa</t>
  </si>
  <si>
    <t>Madalena Cojocaru</t>
  </si>
  <si>
    <t>Maria Madalena Lopes</t>
  </si>
  <si>
    <t>Beatriz Ramos</t>
  </si>
  <si>
    <t>Simão Silva Guerreiro</t>
  </si>
  <si>
    <t>Miguel Guerreiro</t>
  </si>
  <si>
    <t>Jorge Marques</t>
  </si>
  <si>
    <t>João Nuno Martins</t>
  </si>
  <si>
    <t>Gabriel Miravent</t>
  </si>
  <si>
    <t>Rodrigo Marreiros Machado</t>
  </si>
  <si>
    <t>Simão Henrique Santos Oliveira</t>
  </si>
  <si>
    <t>Gabriel Silva</t>
  </si>
  <si>
    <t>Diogo Fernandes</t>
  </si>
  <si>
    <t>Martim Maquinista</t>
  </si>
  <si>
    <t>Rita Lage</t>
  </si>
  <si>
    <t>Natacha Santos</t>
  </si>
  <si>
    <t>Mafalda Silva</t>
  </si>
  <si>
    <t>Ema Gherman</t>
  </si>
  <si>
    <t>Mariana da Silva Luz</t>
  </si>
  <si>
    <t>Laura Bolim</t>
  </si>
  <si>
    <t>Tomás Moreno</t>
  </si>
  <si>
    <t>Pedro Encarnação</t>
  </si>
  <si>
    <t>Diego Lange</t>
  </si>
  <si>
    <t>Vanda Stanislavskiy</t>
  </si>
  <si>
    <t>Ana Carolina Saboia</t>
  </si>
  <si>
    <t>Dana Cantiru</t>
  </si>
  <si>
    <t>Catarina Silva</t>
  </si>
  <si>
    <t>Glória Guerreiro</t>
  </si>
  <si>
    <t>Patrícia Oliveira</t>
  </si>
  <si>
    <t>Melissa Vilarinho</t>
  </si>
  <si>
    <t>Nicoleta Gomoja</t>
  </si>
  <si>
    <t>Tânia Bastos</t>
  </si>
  <si>
    <t>Ana Sebastião Mendes</t>
  </si>
  <si>
    <t>Leonor Baltazar</t>
  </si>
  <si>
    <t>Ines Sofia Alves</t>
  </si>
  <si>
    <t>Angelina Bermejo Jones</t>
  </si>
  <si>
    <t>Beatriz Cojocaru</t>
  </si>
  <si>
    <t>Diana Santos Alfinete</t>
  </si>
  <si>
    <t>Carolina Paixão Carocinho</t>
  </si>
  <si>
    <t>Francisca Rosa</t>
  </si>
  <si>
    <t>Dinis Shevchun</t>
  </si>
  <si>
    <t>Vasco Diogo</t>
  </si>
  <si>
    <t>Gonçalo Diogo</t>
  </si>
  <si>
    <t>Vladislav Groshev</t>
  </si>
  <si>
    <t>João Pedro Carrasco</t>
  </si>
  <si>
    <t>Henrique Saraiva Pereira</t>
  </si>
  <si>
    <t>Gustavo Ganhão</t>
  </si>
  <si>
    <t>Diogo Correia</t>
  </si>
  <si>
    <t>Lourenço Ramos</t>
  </si>
  <si>
    <t>Matilde Marques</t>
  </si>
  <si>
    <t>Beatriz Silva Martins</t>
  </si>
  <si>
    <t>Maria João Carvalho</t>
  </si>
  <si>
    <t>Mariana Sebastião Mendes</t>
  </si>
  <si>
    <t>Inês Dias</t>
  </si>
  <si>
    <t>Jorge Assunção Oliveira</t>
  </si>
  <si>
    <t>Diogo Sousa Gomes</t>
  </si>
  <si>
    <t>Tiago Vila Nova</t>
  </si>
  <si>
    <t>Pedro Francisco Costa</t>
  </si>
  <si>
    <t>Jaime Aguas Raimundo</t>
  </si>
  <si>
    <t>Rafael Matias Almeida</t>
  </si>
  <si>
    <t>André Serro Joaquim</t>
  </si>
  <si>
    <t>Gabriel Carmo Centeio</t>
  </si>
  <si>
    <t>Francisco Martins Chaveiro</t>
  </si>
  <si>
    <t>António Kondratenko</t>
  </si>
  <si>
    <t>Daniel Marin</t>
  </si>
  <si>
    <t>João Francisco Correia</t>
  </si>
  <si>
    <t>José Neves</t>
  </si>
  <si>
    <t>Ricardo Diogo</t>
  </si>
  <si>
    <t>JUN</t>
  </si>
  <si>
    <t>CAD</t>
  </si>
  <si>
    <t>Centro Ciclismo Portimão</t>
  </si>
  <si>
    <t>Portinado / Não Federado</t>
  </si>
  <si>
    <t>Lusitano FC Frusoal</t>
  </si>
  <si>
    <t>Portinado</t>
  </si>
  <si>
    <t>CCD Intermarché Lagos / Não Federado</t>
  </si>
  <si>
    <t>GDCT Repsol Polímeros</t>
  </si>
  <si>
    <t>FC Ferreiras</t>
  </si>
  <si>
    <t>O2 Triatlo-S'Look</t>
  </si>
  <si>
    <t>Não Federado</t>
  </si>
  <si>
    <t>CCD Intermarché Lagos</t>
  </si>
  <si>
    <t>FC Ferreiras / Não Federado</t>
  </si>
  <si>
    <t>Louletano Triatlo</t>
  </si>
  <si>
    <t>O2 Triatlo-S'Look / Não Federado</t>
  </si>
  <si>
    <t>A pagar</t>
  </si>
  <si>
    <t>II Aquatlo Jovem CCD - CIRCUITO JOVEM ALGARVE - 3ª ETAPA</t>
  </si>
  <si>
    <t>21 de Abril de 2018</t>
  </si>
  <si>
    <t>II Aquatlo Jovem CCD - Super Sprint</t>
  </si>
  <si>
    <t>Centro Ciclismo Portimão/Não Federado</t>
  </si>
  <si>
    <t>Clube Natação Faro</t>
  </si>
  <si>
    <t>45/49</t>
  </si>
  <si>
    <t>André Cavaco</t>
  </si>
  <si>
    <t>Carolina Carmelino</t>
  </si>
  <si>
    <t>João Barreto</t>
  </si>
  <si>
    <t>Dorsal</t>
  </si>
  <si>
    <t>pago</t>
  </si>
  <si>
    <t>Leandro Dinis Fonçeca</t>
  </si>
  <si>
    <t>Lara Roque</t>
  </si>
  <si>
    <t>Beatriz Henriques</t>
  </si>
  <si>
    <t>Beatriz Vaz</t>
  </si>
  <si>
    <t>Edna Costa</t>
  </si>
  <si>
    <t>Francisco Diogo</t>
  </si>
  <si>
    <t>Martim Diogo</t>
  </si>
  <si>
    <t>Tempo</t>
  </si>
  <si>
    <t>3'34''</t>
  </si>
  <si>
    <t>3'41''</t>
  </si>
  <si>
    <t>3'58''</t>
  </si>
  <si>
    <t>4'03''</t>
  </si>
  <si>
    <t>4'06''</t>
  </si>
  <si>
    <t>4'51''</t>
  </si>
  <si>
    <t>4'56''</t>
  </si>
  <si>
    <t>5'01''</t>
  </si>
  <si>
    <t>4'07''</t>
  </si>
  <si>
    <t>4'22''</t>
  </si>
  <si>
    <t>4'47''</t>
  </si>
  <si>
    <t>5'09''</t>
  </si>
  <si>
    <t>6'10''</t>
  </si>
  <si>
    <t>6'23''</t>
  </si>
  <si>
    <t>7'11''</t>
  </si>
  <si>
    <t>7'17''</t>
  </si>
  <si>
    <t>7'27''</t>
  </si>
  <si>
    <t>7'39''</t>
  </si>
  <si>
    <t>7'40''</t>
  </si>
  <si>
    <t>8'14''</t>
  </si>
  <si>
    <t>8'37''</t>
  </si>
  <si>
    <t>8'46''</t>
  </si>
  <si>
    <t>10'09''</t>
  </si>
  <si>
    <t>10'50''</t>
  </si>
  <si>
    <t>6'17''</t>
  </si>
  <si>
    <t>6'49''</t>
  </si>
  <si>
    <t>7'07''</t>
  </si>
  <si>
    <t>7'19''</t>
  </si>
  <si>
    <t>7'24''</t>
  </si>
  <si>
    <t>7'53''</t>
  </si>
  <si>
    <t>8'09''</t>
  </si>
  <si>
    <t>7'44''</t>
  </si>
  <si>
    <t>10'44''</t>
  </si>
  <si>
    <t>10'57''</t>
  </si>
  <si>
    <t>11'01''</t>
  </si>
  <si>
    <t>11'27''</t>
  </si>
  <si>
    <t>11'33''</t>
  </si>
  <si>
    <t>12'27''</t>
  </si>
  <si>
    <t>12'38''</t>
  </si>
  <si>
    <t>12'41''</t>
  </si>
  <si>
    <t>13'21''</t>
  </si>
  <si>
    <t>13'52''</t>
  </si>
  <si>
    <t>9'14''</t>
  </si>
  <si>
    <t>9'33''</t>
  </si>
  <si>
    <t>9'15''</t>
  </si>
  <si>
    <t>10'03''</t>
  </si>
  <si>
    <t>11'17''</t>
  </si>
  <si>
    <t>11'43''</t>
  </si>
  <si>
    <t>11'50''</t>
  </si>
  <si>
    <t>11'52''</t>
  </si>
  <si>
    <t>12'37''</t>
  </si>
  <si>
    <t>Dizia não federado - foi alterado</t>
  </si>
  <si>
    <t>10'49''</t>
  </si>
  <si>
    <t>11'09''</t>
  </si>
  <si>
    <t>12'55''</t>
  </si>
  <si>
    <t>13'01''</t>
  </si>
  <si>
    <t>13'03''</t>
  </si>
  <si>
    <t>14'15''</t>
  </si>
  <si>
    <t>14'21''</t>
  </si>
  <si>
    <t>15'14''</t>
  </si>
  <si>
    <t>15'30''</t>
  </si>
  <si>
    <t>16'32''</t>
  </si>
  <si>
    <t>16'53''</t>
  </si>
  <si>
    <t>16'54''</t>
  </si>
  <si>
    <t>19'48''</t>
  </si>
  <si>
    <t>9'21''</t>
  </si>
  <si>
    <t>10'01''</t>
  </si>
  <si>
    <t>10'21''</t>
  </si>
  <si>
    <t>10'33''</t>
  </si>
  <si>
    <t>10'43''</t>
  </si>
  <si>
    <t>10'53''</t>
  </si>
  <si>
    <t>11'10''</t>
  </si>
  <si>
    <t>12'18''</t>
  </si>
  <si>
    <t>14'05''</t>
  </si>
  <si>
    <t>13'16''</t>
  </si>
  <si>
    <t>13'57''</t>
  </si>
  <si>
    <t>14'01''</t>
  </si>
  <si>
    <t>14'09''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</si>
</sst>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/>
    <xf numFmtId="14" fontId="3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8" fontId="3" fillId="0" borderId="9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5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topLeftCell="A39" zoomScaleNormal="100" zoomScaleSheetLayoutView="100" workbookViewId="0">
      <selection activeCell="H61" sqref="H61"/>
    </sheetView>
  </sheetViews>
  <sheetFormatPr defaultColWidth="9.140625" defaultRowHeight="15" x14ac:dyDescent="0.25"/>
  <cols>
    <col min="1" max="1" width="7.7109375" style="27" customWidth="1"/>
    <col min="2" max="2" width="10.7109375" style="27" bestFit="1" customWidth="1"/>
    <col min="3" max="3" width="8.140625" style="27" bestFit="1" customWidth="1"/>
    <col min="4" max="4" width="27.7109375" style="26" bestFit="1" customWidth="1"/>
    <col min="5" max="5" width="11.28515625" style="27" bestFit="1" customWidth="1"/>
    <col min="6" max="6" width="8.140625" style="27" bestFit="1" customWidth="1"/>
    <col min="7" max="7" width="9.85546875" style="27" hidden="1" customWidth="1"/>
    <col min="8" max="8" width="33.42578125" style="26" bestFit="1" customWidth="1"/>
    <col min="9" max="9" width="8.5703125" style="26" bestFit="1" customWidth="1"/>
    <col min="10" max="10" width="9.140625" style="26"/>
    <col min="11" max="11" width="38" style="26" bestFit="1" customWidth="1"/>
    <col min="12" max="16384" width="9.140625" style="26"/>
  </cols>
  <sheetData>
    <row r="1" spans="1:11" ht="32.25" thickBot="1" x14ac:dyDescent="0.3">
      <c r="A1" s="50" t="s">
        <v>145</v>
      </c>
      <c r="B1" s="50" t="s">
        <v>9</v>
      </c>
      <c r="C1" s="50" t="s">
        <v>0</v>
      </c>
      <c r="D1" s="50" t="s">
        <v>1</v>
      </c>
      <c r="E1" s="50" t="s">
        <v>5</v>
      </c>
      <c r="F1" s="50" t="s">
        <v>7</v>
      </c>
      <c r="G1" s="51" t="s">
        <v>20</v>
      </c>
      <c r="H1" s="50" t="s">
        <v>2</v>
      </c>
      <c r="I1" s="50" t="s">
        <v>135</v>
      </c>
    </row>
    <row r="2" spans="1:11" x14ac:dyDescent="0.2">
      <c r="A2" s="28">
        <v>5997</v>
      </c>
      <c r="B2" s="28">
        <v>104642</v>
      </c>
      <c r="C2" s="5" t="s">
        <v>33</v>
      </c>
      <c r="D2" s="29" t="s">
        <v>74</v>
      </c>
      <c r="E2" s="30">
        <v>38987</v>
      </c>
      <c r="F2" s="5" t="s">
        <v>32</v>
      </c>
      <c r="G2" s="18"/>
      <c r="H2" s="31" t="s">
        <v>131</v>
      </c>
      <c r="I2" s="28"/>
      <c r="K2" s="21" t="s">
        <v>21</v>
      </c>
    </row>
    <row r="3" spans="1:11" ht="15.75" thickBot="1" x14ac:dyDescent="0.25">
      <c r="A3" s="41">
        <v>5993</v>
      </c>
      <c r="B3" s="28">
        <v>105342</v>
      </c>
      <c r="C3" s="5" t="s">
        <v>34</v>
      </c>
      <c r="D3" s="32" t="s">
        <v>99</v>
      </c>
      <c r="E3" s="30">
        <v>38239</v>
      </c>
      <c r="F3" s="5" t="s">
        <v>32</v>
      </c>
      <c r="G3" s="17"/>
      <c r="H3" s="34" t="s">
        <v>131</v>
      </c>
      <c r="I3" s="28"/>
      <c r="K3" s="22" t="s">
        <v>22</v>
      </c>
    </row>
    <row r="4" spans="1:11" ht="15.75" thickBot="1" x14ac:dyDescent="0.3">
      <c r="A4" s="61">
        <v>5500</v>
      </c>
      <c r="B4" s="28"/>
      <c r="C4" s="5" t="s">
        <v>6</v>
      </c>
      <c r="D4" s="29" t="s">
        <v>39</v>
      </c>
      <c r="E4" s="30">
        <v>39266</v>
      </c>
      <c r="F4" s="5" t="s">
        <v>32</v>
      </c>
      <c r="G4" s="5"/>
      <c r="H4" s="31" t="s">
        <v>126</v>
      </c>
      <c r="I4" s="28"/>
    </row>
    <row r="5" spans="1:11" x14ac:dyDescent="0.25">
      <c r="A5" s="61">
        <v>5506</v>
      </c>
      <c r="B5" s="28"/>
      <c r="C5" s="5" t="s">
        <v>31</v>
      </c>
      <c r="D5" s="29" t="s">
        <v>40</v>
      </c>
      <c r="E5" s="30">
        <v>40670</v>
      </c>
      <c r="F5" s="5" t="s">
        <v>32</v>
      </c>
      <c r="G5" s="5"/>
      <c r="H5" s="31" t="s">
        <v>126</v>
      </c>
      <c r="I5" s="28"/>
      <c r="K5" s="23" t="s">
        <v>23</v>
      </c>
    </row>
    <row r="6" spans="1:11" ht="15.75" thickBot="1" x14ac:dyDescent="0.3">
      <c r="A6" s="61">
        <v>5512</v>
      </c>
      <c r="B6" s="28"/>
      <c r="C6" s="5" t="s">
        <v>31</v>
      </c>
      <c r="D6" s="29" t="s">
        <v>45</v>
      </c>
      <c r="E6" s="30">
        <v>39879</v>
      </c>
      <c r="F6" s="5" t="s">
        <v>32</v>
      </c>
      <c r="G6" s="5"/>
      <c r="H6" s="31" t="s">
        <v>126</v>
      </c>
      <c r="I6" s="28"/>
      <c r="K6" s="24" t="s">
        <v>24</v>
      </c>
    </row>
    <row r="7" spans="1:11" x14ac:dyDescent="0.25">
      <c r="A7" s="61">
        <v>5513</v>
      </c>
      <c r="B7" s="28"/>
      <c r="C7" s="5" t="s">
        <v>6</v>
      </c>
      <c r="D7" s="32" t="s">
        <v>61</v>
      </c>
      <c r="E7" s="33">
        <v>39382</v>
      </c>
      <c r="F7" s="5" t="s">
        <v>32</v>
      </c>
      <c r="G7" s="18"/>
      <c r="H7" s="34" t="s">
        <v>126</v>
      </c>
      <c r="I7" s="28" t="s">
        <v>146</v>
      </c>
    </row>
    <row r="8" spans="1:11" ht="15.75" thickBot="1" x14ac:dyDescent="0.3">
      <c r="A8" s="61">
        <v>5518</v>
      </c>
      <c r="B8" s="28"/>
      <c r="C8" s="5" t="s">
        <v>6</v>
      </c>
      <c r="D8" s="32" t="s">
        <v>62</v>
      </c>
      <c r="E8" s="33">
        <v>39690</v>
      </c>
      <c r="F8" s="5" t="s">
        <v>32</v>
      </c>
      <c r="G8" s="5"/>
      <c r="H8" s="34" t="s">
        <v>126</v>
      </c>
      <c r="I8" s="28"/>
    </row>
    <row r="9" spans="1:11" x14ac:dyDescent="0.25">
      <c r="A9" s="61">
        <v>5522</v>
      </c>
      <c r="B9" s="28"/>
      <c r="C9" s="5" t="s">
        <v>33</v>
      </c>
      <c r="D9" s="29" t="s">
        <v>66</v>
      </c>
      <c r="E9" s="30">
        <v>38399</v>
      </c>
      <c r="F9" s="5" t="s">
        <v>3</v>
      </c>
      <c r="G9" s="5"/>
      <c r="H9" s="31" t="s">
        <v>126</v>
      </c>
      <c r="I9" s="28" t="s">
        <v>146</v>
      </c>
      <c r="K9" s="23" t="s">
        <v>25</v>
      </c>
    </row>
    <row r="10" spans="1:11" ht="15.75" thickBot="1" x14ac:dyDescent="0.3">
      <c r="A10" s="61">
        <v>5528</v>
      </c>
      <c r="B10" s="28"/>
      <c r="C10" s="5" t="s">
        <v>33</v>
      </c>
      <c r="D10" s="29" t="s">
        <v>68</v>
      </c>
      <c r="E10" s="30">
        <v>38533</v>
      </c>
      <c r="F10" s="5" t="s">
        <v>3</v>
      </c>
      <c r="G10" s="18"/>
      <c r="H10" s="31" t="s">
        <v>126</v>
      </c>
      <c r="I10" s="28"/>
      <c r="K10" s="24" t="s">
        <v>26</v>
      </c>
    </row>
    <row r="11" spans="1:11" ht="15.75" thickBot="1" x14ac:dyDescent="0.3">
      <c r="A11" s="61">
        <v>5531</v>
      </c>
      <c r="B11" s="35"/>
      <c r="C11" s="5" t="s">
        <v>33</v>
      </c>
      <c r="D11" s="32" t="s">
        <v>70</v>
      </c>
      <c r="E11" s="30">
        <v>38554</v>
      </c>
      <c r="F11" s="5" t="s">
        <v>3</v>
      </c>
      <c r="G11" s="19"/>
      <c r="H11" s="34" t="s">
        <v>126</v>
      </c>
      <c r="I11" s="28"/>
    </row>
    <row r="12" spans="1:11" x14ac:dyDescent="0.25">
      <c r="A12" s="61">
        <v>5991</v>
      </c>
      <c r="B12" s="28"/>
      <c r="C12" s="5" t="s">
        <v>31</v>
      </c>
      <c r="D12" s="29" t="s">
        <v>144</v>
      </c>
      <c r="E12" s="30">
        <v>39997</v>
      </c>
      <c r="F12" s="5" t="s">
        <v>32</v>
      </c>
      <c r="G12" s="18"/>
      <c r="H12" s="31" t="s">
        <v>126</v>
      </c>
      <c r="I12" s="28"/>
      <c r="K12" s="23" t="s">
        <v>27</v>
      </c>
    </row>
    <row r="13" spans="1:11" ht="15.75" thickBot="1" x14ac:dyDescent="0.25">
      <c r="A13" s="57">
        <v>5992</v>
      </c>
      <c r="B13" s="56"/>
      <c r="C13" s="9" t="s">
        <v>6</v>
      </c>
      <c r="D13" s="58" t="s">
        <v>143</v>
      </c>
      <c r="E13" s="55">
        <v>39396</v>
      </c>
      <c r="F13" s="9" t="s">
        <v>3</v>
      </c>
      <c r="G13" s="59"/>
      <c r="H13" s="60" t="s">
        <v>126</v>
      </c>
      <c r="I13" s="54"/>
      <c r="K13" s="24" t="s">
        <v>28</v>
      </c>
    </row>
    <row r="14" spans="1:11" x14ac:dyDescent="0.2">
      <c r="A14" s="28">
        <v>771</v>
      </c>
      <c r="B14" s="28">
        <v>105219</v>
      </c>
      <c r="C14" s="5" t="s">
        <v>31</v>
      </c>
      <c r="D14" s="29" t="s">
        <v>35</v>
      </c>
      <c r="E14" s="30">
        <v>40362</v>
      </c>
      <c r="F14" s="5" t="s">
        <v>3</v>
      </c>
      <c r="G14" s="5"/>
      <c r="H14" s="31" t="s">
        <v>122</v>
      </c>
      <c r="I14" s="28"/>
      <c r="K14" s="53"/>
    </row>
    <row r="15" spans="1:11" x14ac:dyDescent="0.25">
      <c r="A15" s="61">
        <v>5535</v>
      </c>
      <c r="B15" s="28"/>
      <c r="C15" s="5" t="s">
        <v>6</v>
      </c>
      <c r="D15" s="29" t="s">
        <v>56</v>
      </c>
      <c r="E15" s="30">
        <v>39632</v>
      </c>
      <c r="F15" s="5" t="s">
        <v>32</v>
      </c>
      <c r="G15" s="18"/>
      <c r="H15" s="31" t="s">
        <v>139</v>
      </c>
      <c r="I15" s="28" t="s">
        <v>146</v>
      </c>
    </row>
    <row r="16" spans="1:11" x14ac:dyDescent="0.2">
      <c r="A16" s="28">
        <v>1305</v>
      </c>
      <c r="B16" s="20">
        <v>105336</v>
      </c>
      <c r="C16" s="5" t="s">
        <v>6</v>
      </c>
      <c r="D16" s="29" t="s">
        <v>47</v>
      </c>
      <c r="E16" s="30">
        <v>39512</v>
      </c>
      <c r="F16" s="5" t="s">
        <v>3</v>
      </c>
      <c r="G16" s="5"/>
      <c r="H16" s="31" t="s">
        <v>140</v>
      </c>
      <c r="I16" s="28"/>
    </row>
    <row r="17" spans="1:10" x14ac:dyDescent="0.2">
      <c r="A17" s="28">
        <v>1306</v>
      </c>
      <c r="B17" s="20">
        <v>105337</v>
      </c>
      <c r="C17" s="5" t="s">
        <v>31</v>
      </c>
      <c r="D17" s="29" t="s">
        <v>37</v>
      </c>
      <c r="E17" s="30">
        <v>40146</v>
      </c>
      <c r="F17" s="5" t="s">
        <v>3</v>
      </c>
      <c r="G17" s="18"/>
      <c r="H17" s="31" t="s">
        <v>140</v>
      </c>
      <c r="I17" s="28"/>
    </row>
    <row r="18" spans="1:10" x14ac:dyDescent="0.2">
      <c r="A18" s="28">
        <v>553</v>
      </c>
      <c r="B18" s="28">
        <v>105113</v>
      </c>
      <c r="C18" s="5" t="s">
        <v>6</v>
      </c>
      <c r="D18" s="29" t="s">
        <v>50</v>
      </c>
      <c r="E18" s="28">
        <v>2007</v>
      </c>
      <c r="F18" s="5" t="s">
        <v>32</v>
      </c>
      <c r="G18" s="5"/>
      <c r="H18" s="31" t="s">
        <v>128</v>
      </c>
      <c r="I18" s="28"/>
    </row>
    <row r="19" spans="1:10" x14ac:dyDescent="0.2">
      <c r="A19" s="28">
        <v>569</v>
      </c>
      <c r="B19" s="28">
        <v>105115</v>
      </c>
      <c r="C19" s="5" t="s">
        <v>6</v>
      </c>
      <c r="D19" s="29" t="s">
        <v>49</v>
      </c>
      <c r="E19" s="28">
        <v>2007</v>
      </c>
      <c r="F19" s="5" t="s">
        <v>3</v>
      </c>
      <c r="G19" s="5"/>
      <c r="H19" s="31" t="s">
        <v>128</v>
      </c>
      <c r="I19" s="28"/>
    </row>
    <row r="20" spans="1:10" x14ac:dyDescent="0.2">
      <c r="A20" s="28">
        <v>574</v>
      </c>
      <c r="B20" s="28">
        <v>105117</v>
      </c>
      <c r="C20" s="5" t="s">
        <v>34</v>
      </c>
      <c r="D20" s="32" t="s">
        <v>73</v>
      </c>
      <c r="E20" s="28">
        <v>2004</v>
      </c>
      <c r="F20" s="5" t="s">
        <v>32</v>
      </c>
      <c r="G20" s="18"/>
      <c r="H20" s="34" t="s">
        <v>128</v>
      </c>
      <c r="I20" s="28"/>
    </row>
    <row r="21" spans="1:10" x14ac:dyDescent="0.2">
      <c r="A21" s="28">
        <v>583</v>
      </c>
      <c r="B21" s="28">
        <v>105118</v>
      </c>
      <c r="C21" s="5" t="s">
        <v>6</v>
      </c>
      <c r="D21" s="29" t="s">
        <v>51</v>
      </c>
      <c r="E21" s="28">
        <v>2007</v>
      </c>
      <c r="F21" s="5" t="s">
        <v>3</v>
      </c>
      <c r="G21" s="18"/>
      <c r="H21" s="31" t="s">
        <v>128</v>
      </c>
      <c r="I21" s="28"/>
    </row>
    <row r="22" spans="1:10" x14ac:dyDescent="0.2">
      <c r="A22" s="28">
        <v>628</v>
      </c>
      <c r="B22" s="28">
        <v>105127</v>
      </c>
      <c r="C22" s="5" t="s">
        <v>34</v>
      </c>
      <c r="D22" s="29" t="s">
        <v>78</v>
      </c>
      <c r="E22" s="36">
        <v>2003</v>
      </c>
      <c r="F22" s="5" t="s">
        <v>3</v>
      </c>
      <c r="G22" s="5"/>
      <c r="H22" s="34" t="s">
        <v>128</v>
      </c>
      <c r="I22" s="28"/>
    </row>
    <row r="23" spans="1:10" x14ac:dyDescent="0.2">
      <c r="A23" s="28">
        <v>632</v>
      </c>
      <c r="B23" s="28">
        <v>105129</v>
      </c>
      <c r="C23" s="5" t="s">
        <v>34</v>
      </c>
      <c r="D23" s="29" t="s">
        <v>77</v>
      </c>
      <c r="E23" s="36">
        <v>2003</v>
      </c>
      <c r="F23" s="5" t="s">
        <v>3</v>
      </c>
      <c r="G23" s="5"/>
      <c r="H23" s="34" t="s">
        <v>128</v>
      </c>
      <c r="I23" s="28"/>
    </row>
    <row r="24" spans="1:10" x14ac:dyDescent="0.25">
      <c r="A24" s="61"/>
      <c r="B24" s="28"/>
      <c r="C24" s="5" t="s">
        <v>34</v>
      </c>
      <c r="D24" s="29" t="s">
        <v>79</v>
      </c>
      <c r="E24" s="36">
        <v>38340</v>
      </c>
      <c r="F24" s="5" t="s">
        <v>3</v>
      </c>
      <c r="G24" s="5"/>
      <c r="H24" s="34" t="s">
        <v>132</v>
      </c>
      <c r="I24" s="28"/>
    </row>
    <row r="25" spans="1:10" x14ac:dyDescent="0.25">
      <c r="A25" s="61">
        <v>5543</v>
      </c>
      <c r="B25" s="28"/>
      <c r="C25" s="5" t="s">
        <v>34</v>
      </c>
      <c r="D25" s="29" t="s">
        <v>80</v>
      </c>
      <c r="E25" s="36">
        <v>37909</v>
      </c>
      <c r="F25" s="5" t="s">
        <v>3</v>
      </c>
      <c r="G25" s="18"/>
      <c r="H25" s="34" t="s">
        <v>132</v>
      </c>
      <c r="I25" s="29"/>
    </row>
    <row r="26" spans="1:10" x14ac:dyDescent="0.25">
      <c r="A26" s="61">
        <v>633</v>
      </c>
      <c r="B26" s="28"/>
      <c r="C26" s="5" t="s">
        <v>34</v>
      </c>
      <c r="D26" s="29" t="s">
        <v>81</v>
      </c>
      <c r="E26" s="36">
        <v>37730</v>
      </c>
      <c r="F26" s="5" t="s">
        <v>3</v>
      </c>
      <c r="G26" s="18"/>
      <c r="H26" s="34" t="s">
        <v>128</v>
      </c>
      <c r="I26" s="28"/>
      <c r="J26" s="26" t="s">
        <v>206</v>
      </c>
    </row>
    <row r="27" spans="1:10" x14ac:dyDescent="0.25">
      <c r="A27" s="61">
        <v>5551</v>
      </c>
      <c r="B27" s="35"/>
      <c r="C27" s="5" t="s">
        <v>34</v>
      </c>
      <c r="D27" s="32" t="s">
        <v>95</v>
      </c>
      <c r="E27" s="30">
        <v>38286</v>
      </c>
      <c r="F27" s="5" t="s">
        <v>32</v>
      </c>
      <c r="G27" s="5"/>
      <c r="H27" s="34" t="s">
        <v>132</v>
      </c>
      <c r="I27" s="28"/>
    </row>
    <row r="28" spans="1:10" x14ac:dyDescent="0.2">
      <c r="A28" s="28">
        <v>143</v>
      </c>
      <c r="B28" s="28">
        <v>103274</v>
      </c>
      <c r="C28" s="5" t="s">
        <v>34</v>
      </c>
      <c r="D28" s="29" t="s">
        <v>75</v>
      </c>
      <c r="E28" s="36">
        <v>38164</v>
      </c>
      <c r="F28" s="5" t="s">
        <v>3</v>
      </c>
      <c r="G28" s="18"/>
      <c r="H28" s="34" t="s">
        <v>127</v>
      </c>
      <c r="I28" s="28"/>
    </row>
    <row r="29" spans="1:10" x14ac:dyDescent="0.2">
      <c r="A29" s="28">
        <v>167</v>
      </c>
      <c r="B29" s="28">
        <v>103871</v>
      </c>
      <c r="C29" s="5" t="s">
        <v>6</v>
      </c>
      <c r="D29" s="32" t="s">
        <v>65</v>
      </c>
      <c r="E29" s="33">
        <v>39515</v>
      </c>
      <c r="F29" s="5" t="s">
        <v>32</v>
      </c>
      <c r="G29" s="5"/>
      <c r="H29" s="34" t="s">
        <v>127</v>
      </c>
      <c r="I29" s="28"/>
    </row>
    <row r="30" spans="1:10" x14ac:dyDescent="0.2">
      <c r="A30" s="28">
        <v>457</v>
      </c>
      <c r="B30" s="28">
        <v>104342</v>
      </c>
      <c r="C30" s="5" t="s">
        <v>33</v>
      </c>
      <c r="D30" s="32" t="s">
        <v>72</v>
      </c>
      <c r="E30" s="30">
        <v>38369</v>
      </c>
      <c r="F30" s="5" t="s">
        <v>32</v>
      </c>
      <c r="G30" s="19"/>
      <c r="H30" s="34" t="s">
        <v>127</v>
      </c>
      <c r="I30" s="28"/>
    </row>
    <row r="31" spans="1:10" x14ac:dyDescent="0.2">
      <c r="A31" s="35">
        <v>5995</v>
      </c>
      <c r="B31" s="35">
        <v>103872</v>
      </c>
      <c r="C31" s="5" t="s">
        <v>33</v>
      </c>
      <c r="D31" s="32" t="s">
        <v>71</v>
      </c>
      <c r="E31" s="30">
        <v>38810</v>
      </c>
      <c r="F31" s="5" t="s">
        <v>3</v>
      </c>
      <c r="G31" s="5"/>
      <c r="H31" s="34" t="s">
        <v>127</v>
      </c>
      <c r="I31" s="28"/>
    </row>
    <row r="32" spans="1:10" x14ac:dyDescent="0.2">
      <c r="A32" s="28">
        <v>538</v>
      </c>
      <c r="B32" s="28">
        <v>105109</v>
      </c>
      <c r="C32" s="5" t="s">
        <v>34</v>
      </c>
      <c r="D32" s="32" t="s">
        <v>100</v>
      </c>
      <c r="E32" s="30">
        <v>38002</v>
      </c>
      <c r="F32" s="5" t="s">
        <v>32</v>
      </c>
      <c r="G32" s="17"/>
      <c r="H32" s="34" t="s">
        <v>127</v>
      </c>
      <c r="I32" s="52"/>
    </row>
    <row r="33" spans="1:9" x14ac:dyDescent="0.2">
      <c r="A33" s="35">
        <v>696</v>
      </c>
      <c r="B33" s="35">
        <v>103877</v>
      </c>
      <c r="C33" s="5" t="s">
        <v>6</v>
      </c>
      <c r="D33" s="32" t="s">
        <v>46</v>
      </c>
      <c r="E33" s="30">
        <v>39699</v>
      </c>
      <c r="F33" s="5" t="s">
        <v>3</v>
      </c>
      <c r="G33" s="18"/>
      <c r="H33" s="34" t="s">
        <v>127</v>
      </c>
      <c r="I33" s="52"/>
    </row>
    <row r="34" spans="1:9" x14ac:dyDescent="0.2">
      <c r="A34" s="28">
        <v>851</v>
      </c>
      <c r="B34" s="28">
        <v>102043</v>
      </c>
      <c r="C34" s="5" t="s">
        <v>34</v>
      </c>
      <c r="D34" s="32" t="s">
        <v>92</v>
      </c>
      <c r="E34" s="30">
        <v>38202</v>
      </c>
      <c r="F34" s="5" t="s">
        <v>32</v>
      </c>
      <c r="G34" s="5"/>
      <c r="H34" s="34" t="s">
        <v>127</v>
      </c>
      <c r="I34" s="52"/>
    </row>
    <row r="35" spans="1:9" x14ac:dyDescent="0.2">
      <c r="A35" s="28">
        <v>987</v>
      </c>
      <c r="B35" s="28">
        <v>105305</v>
      </c>
      <c r="C35" s="5" t="s">
        <v>34</v>
      </c>
      <c r="D35" s="32" t="s">
        <v>94</v>
      </c>
      <c r="E35" s="28"/>
      <c r="F35" s="5" t="s">
        <v>32</v>
      </c>
      <c r="G35" s="18"/>
      <c r="H35" s="34" t="s">
        <v>133</v>
      </c>
      <c r="I35" s="52">
        <v>2.5</v>
      </c>
    </row>
    <row r="36" spans="1:9" x14ac:dyDescent="0.2">
      <c r="A36" s="63">
        <v>5998</v>
      </c>
      <c r="B36" s="28">
        <v>105307</v>
      </c>
      <c r="C36" s="5" t="s">
        <v>34</v>
      </c>
      <c r="D36" s="32" t="s">
        <v>93</v>
      </c>
      <c r="E36" s="28"/>
      <c r="F36" s="5" t="s">
        <v>32</v>
      </c>
      <c r="G36" s="18"/>
      <c r="H36" s="34" t="s">
        <v>133</v>
      </c>
      <c r="I36" s="52">
        <v>2.5</v>
      </c>
    </row>
    <row r="37" spans="1:9" x14ac:dyDescent="0.2">
      <c r="A37" s="63">
        <v>975</v>
      </c>
      <c r="B37" s="28"/>
      <c r="C37" s="5" t="s">
        <v>31</v>
      </c>
      <c r="D37" s="32" t="s">
        <v>152</v>
      </c>
      <c r="E37" s="30">
        <v>40135</v>
      </c>
      <c r="F37" s="5" t="s">
        <v>32</v>
      </c>
      <c r="G37" s="18"/>
      <c r="H37" s="34" t="s">
        <v>133</v>
      </c>
      <c r="I37" s="52"/>
    </row>
    <row r="38" spans="1:9" x14ac:dyDescent="0.2">
      <c r="A38" s="63">
        <v>988</v>
      </c>
      <c r="B38" s="28"/>
      <c r="C38" s="5" t="s">
        <v>6</v>
      </c>
      <c r="D38" s="32" t="s">
        <v>153</v>
      </c>
      <c r="E38" s="30">
        <v>39706</v>
      </c>
      <c r="F38" s="5" t="s">
        <v>32</v>
      </c>
      <c r="G38" s="18"/>
      <c r="H38" s="34" t="s">
        <v>133</v>
      </c>
      <c r="I38" s="52"/>
    </row>
    <row r="39" spans="1:9" x14ac:dyDescent="0.2">
      <c r="A39" s="28">
        <v>192</v>
      </c>
      <c r="B39" s="28">
        <v>104352</v>
      </c>
      <c r="C39" s="5" t="s">
        <v>31</v>
      </c>
      <c r="D39" s="32" t="s">
        <v>41</v>
      </c>
      <c r="E39" s="30">
        <v>40581</v>
      </c>
      <c r="F39" s="5" t="s">
        <v>32</v>
      </c>
      <c r="G39" s="5"/>
      <c r="H39" s="31" t="s">
        <v>124</v>
      </c>
      <c r="I39" s="52">
        <v>2.5</v>
      </c>
    </row>
    <row r="40" spans="1:9" x14ac:dyDescent="0.2">
      <c r="A40" s="28">
        <v>207</v>
      </c>
      <c r="B40" s="28">
        <v>104966</v>
      </c>
      <c r="C40" s="5" t="s">
        <v>6</v>
      </c>
      <c r="D40" s="29" t="s">
        <v>48</v>
      </c>
      <c r="E40" s="30">
        <v>39651</v>
      </c>
      <c r="F40" s="5" t="s">
        <v>3</v>
      </c>
      <c r="G40" s="5"/>
      <c r="H40" s="31" t="s">
        <v>124</v>
      </c>
      <c r="I40" s="52">
        <v>2.5</v>
      </c>
    </row>
    <row r="41" spans="1:9" x14ac:dyDescent="0.2">
      <c r="A41" s="28">
        <v>214</v>
      </c>
      <c r="B41" s="28">
        <v>104970</v>
      </c>
      <c r="C41" s="5" t="s">
        <v>31</v>
      </c>
      <c r="D41" s="32" t="s">
        <v>42</v>
      </c>
      <c r="E41" s="30">
        <v>40244</v>
      </c>
      <c r="F41" s="5" t="s">
        <v>32</v>
      </c>
      <c r="G41" s="5"/>
      <c r="H41" s="31" t="s">
        <v>124</v>
      </c>
      <c r="I41" s="52">
        <v>2.5</v>
      </c>
    </row>
    <row r="42" spans="1:9" x14ac:dyDescent="0.2">
      <c r="A42" s="28">
        <v>218</v>
      </c>
      <c r="B42" s="28">
        <v>104971</v>
      </c>
      <c r="C42" s="5" t="s">
        <v>6</v>
      </c>
      <c r="D42" s="32" t="s">
        <v>59</v>
      </c>
      <c r="E42" s="33">
        <v>39786</v>
      </c>
      <c r="F42" s="5" t="s">
        <v>32</v>
      </c>
      <c r="G42" s="18"/>
      <c r="H42" s="34" t="s">
        <v>124</v>
      </c>
      <c r="I42" s="52">
        <v>2.5</v>
      </c>
    </row>
    <row r="43" spans="1:9" x14ac:dyDescent="0.2">
      <c r="A43" s="28">
        <v>314</v>
      </c>
      <c r="B43" s="28">
        <v>104244</v>
      </c>
      <c r="C43" s="5" t="s">
        <v>33</v>
      </c>
      <c r="D43" s="29" t="s">
        <v>67</v>
      </c>
      <c r="E43" s="30">
        <v>38959</v>
      </c>
      <c r="F43" s="5" t="s">
        <v>3</v>
      </c>
      <c r="G43" s="19"/>
      <c r="H43" s="31" t="s">
        <v>124</v>
      </c>
      <c r="I43" s="52">
        <v>2.5</v>
      </c>
    </row>
    <row r="44" spans="1:9" x14ac:dyDescent="0.2">
      <c r="A44" s="28">
        <v>326</v>
      </c>
      <c r="B44" s="28">
        <v>104248</v>
      </c>
      <c r="C44" s="5" t="s">
        <v>34</v>
      </c>
      <c r="D44" s="29" t="s">
        <v>76</v>
      </c>
      <c r="E44" s="36">
        <v>37959</v>
      </c>
      <c r="F44" s="5" t="s">
        <v>3</v>
      </c>
      <c r="G44" s="18"/>
      <c r="H44" s="34" t="s">
        <v>124</v>
      </c>
      <c r="I44" s="52">
        <v>2.5</v>
      </c>
    </row>
    <row r="45" spans="1:9" x14ac:dyDescent="0.2">
      <c r="A45" s="28">
        <v>481</v>
      </c>
      <c r="B45" s="28">
        <v>104350</v>
      </c>
      <c r="C45" s="5" t="s">
        <v>6</v>
      </c>
      <c r="D45" s="32" t="s">
        <v>60</v>
      </c>
      <c r="E45" s="33">
        <v>39810</v>
      </c>
      <c r="F45" s="5" t="s">
        <v>32</v>
      </c>
      <c r="G45" s="5"/>
      <c r="H45" s="34" t="s">
        <v>124</v>
      </c>
      <c r="I45" s="52">
        <v>2.5</v>
      </c>
    </row>
    <row r="46" spans="1:9" x14ac:dyDescent="0.2">
      <c r="A46" s="35">
        <v>726</v>
      </c>
      <c r="B46" s="35">
        <v>104561</v>
      </c>
      <c r="C46" s="5" t="s">
        <v>34</v>
      </c>
      <c r="D46" s="32" t="s">
        <v>142</v>
      </c>
      <c r="E46" s="30">
        <v>38352</v>
      </c>
      <c r="F46" s="5" t="s">
        <v>32</v>
      </c>
      <c r="G46" s="18"/>
      <c r="H46" s="34" t="s">
        <v>124</v>
      </c>
      <c r="I46" s="52">
        <v>2.5</v>
      </c>
    </row>
    <row r="47" spans="1:9" x14ac:dyDescent="0.25">
      <c r="A47" s="61">
        <v>5552</v>
      </c>
      <c r="B47" s="28"/>
      <c r="C47" s="5" t="s">
        <v>6</v>
      </c>
      <c r="D47" s="32" t="s">
        <v>58</v>
      </c>
      <c r="E47" s="33">
        <v>39418</v>
      </c>
      <c r="F47" s="5" t="s">
        <v>32</v>
      </c>
      <c r="G47" s="18"/>
      <c r="H47" s="34" t="s">
        <v>130</v>
      </c>
      <c r="I47" s="52">
        <v>2.5</v>
      </c>
    </row>
    <row r="48" spans="1:9" x14ac:dyDescent="0.25">
      <c r="A48" s="61">
        <v>5555</v>
      </c>
      <c r="B48" s="28"/>
      <c r="C48" s="5" t="s">
        <v>6</v>
      </c>
      <c r="D48" s="32" t="s">
        <v>64</v>
      </c>
      <c r="E48" s="33">
        <v>39197</v>
      </c>
      <c r="F48" s="5" t="s">
        <v>32</v>
      </c>
      <c r="G48" s="19"/>
      <c r="H48" s="34" t="s">
        <v>130</v>
      </c>
      <c r="I48" s="52">
        <v>2.5</v>
      </c>
    </row>
    <row r="49" spans="1:9" x14ac:dyDescent="0.25">
      <c r="A49" s="61">
        <v>5994</v>
      </c>
      <c r="B49" s="28"/>
      <c r="C49" s="5" t="s">
        <v>6</v>
      </c>
      <c r="D49" s="32" t="s">
        <v>148</v>
      </c>
      <c r="E49" s="33">
        <v>39675</v>
      </c>
      <c r="F49" s="5" t="s">
        <v>3</v>
      </c>
      <c r="G49" s="19"/>
      <c r="H49" s="34" t="s">
        <v>130</v>
      </c>
      <c r="I49" s="52"/>
    </row>
    <row r="50" spans="1:9" x14ac:dyDescent="0.2">
      <c r="A50" s="41">
        <v>232</v>
      </c>
      <c r="B50" s="28">
        <v>104836</v>
      </c>
      <c r="C50" s="5" t="s">
        <v>6</v>
      </c>
      <c r="D50" s="32" t="s">
        <v>57</v>
      </c>
      <c r="E50" s="33">
        <v>39208</v>
      </c>
      <c r="F50" s="5" t="s">
        <v>32</v>
      </c>
      <c r="G50" s="5"/>
      <c r="H50" s="34" t="s">
        <v>129</v>
      </c>
      <c r="I50" s="52">
        <v>2.5</v>
      </c>
    </row>
    <row r="51" spans="1:9" x14ac:dyDescent="0.2">
      <c r="A51" s="41">
        <v>238</v>
      </c>
      <c r="B51" s="28">
        <v>104837</v>
      </c>
      <c r="C51" s="5" t="s">
        <v>6</v>
      </c>
      <c r="D51" s="29" t="s">
        <v>55</v>
      </c>
      <c r="E51" s="30">
        <v>39204</v>
      </c>
      <c r="F51" s="5" t="s">
        <v>3</v>
      </c>
      <c r="G51" s="5"/>
      <c r="H51" s="31" t="s">
        <v>129</v>
      </c>
      <c r="I51" s="52">
        <v>2.5</v>
      </c>
    </row>
    <row r="52" spans="1:9" x14ac:dyDescent="0.2">
      <c r="A52" s="41">
        <v>254</v>
      </c>
      <c r="B52" s="28">
        <v>104838</v>
      </c>
      <c r="C52" s="5" t="s">
        <v>6</v>
      </c>
      <c r="D52" s="32" t="s">
        <v>63</v>
      </c>
      <c r="E52" s="33">
        <v>39337</v>
      </c>
      <c r="F52" s="5" t="s">
        <v>32</v>
      </c>
      <c r="G52" s="19"/>
      <c r="H52" s="34" t="s">
        <v>129</v>
      </c>
      <c r="I52" s="52">
        <v>2.5</v>
      </c>
    </row>
    <row r="53" spans="1:9" x14ac:dyDescent="0.2">
      <c r="A53" s="41">
        <v>938</v>
      </c>
      <c r="B53" s="28"/>
      <c r="C53" s="5" t="s">
        <v>31</v>
      </c>
      <c r="D53" s="29" t="s">
        <v>38</v>
      </c>
      <c r="E53" s="30">
        <v>40117</v>
      </c>
      <c r="F53" s="5" t="s">
        <v>3</v>
      </c>
      <c r="G53" s="18"/>
      <c r="H53" s="31" t="s">
        <v>125</v>
      </c>
      <c r="I53" s="52">
        <v>2.5</v>
      </c>
    </row>
    <row r="54" spans="1:9" x14ac:dyDescent="0.2">
      <c r="A54" s="62">
        <v>5536</v>
      </c>
      <c r="B54" s="28"/>
      <c r="C54" s="5" t="s">
        <v>31</v>
      </c>
      <c r="D54" s="32" t="s">
        <v>43</v>
      </c>
      <c r="E54" s="30">
        <v>40110</v>
      </c>
      <c r="F54" s="5" t="s">
        <v>32</v>
      </c>
      <c r="G54" s="5"/>
      <c r="H54" s="31" t="s">
        <v>125</v>
      </c>
      <c r="I54" s="52">
        <v>2.5</v>
      </c>
    </row>
    <row r="55" spans="1:9" x14ac:dyDescent="0.25">
      <c r="A55" s="61">
        <v>5568</v>
      </c>
      <c r="B55" s="28"/>
      <c r="C55" s="5" t="s">
        <v>31</v>
      </c>
      <c r="D55" s="29" t="s">
        <v>36</v>
      </c>
      <c r="E55" s="30">
        <v>39899</v>
      </c>
      <c r="F55" s="5" t="s">
        <v>3</v>
      </c>
      <c r="G55" s="18"/>
      <c r="H55" s="31" t="s">
        <v>123</v>
      </c>
      <c r="I55" s="52">
        <v>2.5</v>
      </c>
    </row>
    <row r="56" spans="1:9" x14ac:dyDescent="0.25">
      <c r="A56" s="61">
        <v>5569</v>
      </c>
      <c r="B56" s="28"/>
      <c r="C56" s="5" t="s">
        <v>31</v>
      </c>
      <c r="D56" s="29" t="s">
        <v>44</v>
      </c>
      <c r="E56" s="30">
        <v>40484</v>
      </c>
      <c r="F56" s="5" t="s">
        <v>32</v>
      </c>
      <c r="G56" s="18"/>
      <c r="H56" s="31" t="s">
        <v>123</v>
      </c>
      <c r="I56" s="52">
        <v>2.5</v>
      </c>
    </row>
    <row r="57" spans="1:9" x14ac:dyDescent="0.25">
      <c r="A57" s="61">
        <v>5574</v>
      </c>
      <c r="B57" s="28"/>
      <c r="C57" s="5" t="s">
        <v>6</v>
      </c>
      <c r="D57" s="29" t="s">
        <v>52</v>
      </c>
      <c r="E57" s="28">
        <v>2007</v>
      </c>
      <c r="F57" s="5" t="s">
        <v>3</v>
      </c>
      <c r="G57" s="5"/>
      <c r="H57" s="31" t="s">
        <v>123</v>
      </c>
      <c r="I57" s="52">
        <v>2.5</v>
      </c>
    </row>
    <row r="58" spans="1:9" x14ac:dyDescent="0.25">
      <c r="A58" s="61">
        <v>5575</v>
      </c>
      <c r="B58" s="28"/>
      <c r="C58" s="5" t="s">
        <v>6</v>
      </c>
      <c r="D58" s="29" t="s">
        <v>53</v>
      </c>
      <c r="E58" s="30">
        <v>39151</v>
      </c>
      <c r="F58" s="5" t="s">
        <v>3</v>
      </c>
      <c r="G58" s="18"/>
      <c r="H58" s="31" t="s">
        <v>123</v>
      </c>
      <c r="I58" s="52">
        <v>2.5</v>
      </c>
    </row>
    <row r="59" spans="1:9" x14ac:dyDescent="0.25">
      <c r="A59" s="61">
        <v>5577</v>
      </c>
      <c r="B59" s="28"/>
      <c r="C59" s="5" t="s">
        <v>6</v>
      </c>
      <c r="D59" s="29" t="s">
        <v>54</v>
      </c>
      <c r="E59" s="30">
        <v>39114</v>
      </c>
      <c r="F59" s="5" t="s">
        <v>3</v>
      </c>
      <c r="G59" s="18"/>
      <c r="H59" s="31" t="s">
        <v>123</v>
      </c>
      <c r="I59" s="52">
        <v>2.5</v>
      </c>
    </row>
    <row r="60" spans="1:9" x14ac:dyDescent="0.25">
      <c r="A60" s="61">
        <v>5578</v>
      </c>
      <c r="B60" s="35"/>
      <c r="C60" s="5" t="s">
        <v>33</v>
      </c>
      <c r="D60" s="32" t="s">
        <v>69</v>
      </c>
      <c r="E60" s="30">
        <v>39049</v>
      </c>
      <c r="F60" s="5" t="s">
        <v>3</v>
      </c>
      <c r="G60" s="18"/>
      <c r="H60" s="34" t="s">
        <v>123</v>
      </c>
      <c r="I60" s="52">
        <v>2.5</v>
      </c>
    </row>
    <row r="61" spans="1:9" x14ac:dyDescent="0.25">
      <c r="A61" s="61">
        <v>5547</v>
      </c>
      <c r="B61" s="35"/>
      <c r="C61" s="5" t="s">
        <v>33</v>
      </c>
      <c r="D61" s="32" t="s">
        <v>150</v>
      </c>
      <c r="E61" s="30">
        <v>38662</v>
      </c>
      <c r="F61" s="5" t="s">
        <v>3</v>
      </c>
      <c r="G61" s="18"/>
      <c r="H61" s="34" t="s">
        <v>132</v>
      </c>
      <c r="I61" s="52"/>
    </row>
    <row r="62" spans="1:9" x14ac:dyDescent="0.25">
      <c r="A62" s="61"/>
      <c r="B62" s="28"/>
      <c r="C62" s="5" t="s">
        <v>34</v>
      </c>
      <c r="D62" s="29" t="s">
        <v>82</v>
      </c>
      <c r="E62" s="37">
        <v>2003</v>
      </c>
      <c r="F62" s="5" t="s">
        <v>3</v>
      </c>
      <c r="G62" s="18"/>
      <c r="H62" s="34" t="s">
        <v>123</v>
      </c>
      <c r="I62" s="52">
        <v>2.5</v>
      </c>
    </row>
    <row r="63" spans="1:9" x14ac:dyDescent="0.25">
      <c r="A63" s="61">
        <v>5583</v>
      </c>
      <c r="B63" s="28"/>
      <c r="C63" s="5" t="s">
        <v>34</v>
      </c>
      <c r="D63" s="29" t="s">
        <v>83</v>
      </c>
      <c r="E63" s="37">
        <v>2004</v>
      </c>
      <c r="F63" s="5" t="s">
        <v>3</v>
      </c>
      <c r="G63" s="20"/>
      <c r="H63" s="34" t="s">
        <v>123</v>
      </c>
      <c r="I63" s="52">
        <v>2.5</v>
      </c>
    </row>
    <row r="64" spans="1:9" x14ac:dyDescent="0.25">
      <c r="A64" s="61">
        <v>5594</v>
      </c>
      <c r="B64" s="28"/>
      <c r="C64" s="5" t="s">
        <v>34</v>
      </c>
      <c r="D64" s="29" t="s">
        <v>84</v>
      </c>
      <c r="E64" s="36">
        <v>38235</v>
      </c>
      <c r="F64" s="5" t="s">
        <v>3</v>
      </c>
      <c r="G64" s="18"/>
      <c r="H64" s="34" t="s">
        <v>123</v>
      </c>
      <c r="I64" s="52">
        <v>2.5</v>
      </c>
    </row>
    <row r="65" spans="1:9" x14ac:dyDescent="0.25">
      <c r="A65" s="61">
        <v>5596</v>
      </c>
      <c r="B65" s="28"/>
      <c r="C65" s="5" t="s">
        <v>34</v>
      </c>
      <c r="D65" s="29" t="s">
        <v>85</v>
      </c>
      <c r="E65" s="36">
        <v>38332</v>
      </c>
      <c r="F65" s="5" t="s">
        <v>3</v>
      </c>
      <c r="G65" s="5"/>
      <c r="H65" s="34" t="s">
        <v>123</v>
      </c>
      <c r="I65" s="52">
        <v>2.5</v>
      </c>
    </row>
    <row r="66" spans="1:9" x14ac:dyDescent="0.25">
      <c r="A66" s="61">
        <v>5597</v>
      </c>
      <c r="B66" s="28"/>
      <c r="C66" s="5" t="s">
        <v>34</v>
      </c>
      <c r="D66" s="29" t="s">
        <v>86</v>
      </c>
      <c r="E66" s="36">
        <v>38110</v>
      </c>
      <c r="F66" s="5" t="s">
        <v>3</v>
      </c>
      <c r="G66" s="18"/>
      <c r="H66" s="34" t="s">
        <v>123</v>
      </c>
      <c r="I66" s="52">
        <v>2.5</v>
      </c>
    </row>
    <row r="67" spans="1:9" x14ac:dyDescent="0.25">
      <c r="A67" s="61">
        <v>5999</v>
      </c>
      <c r="B67" s="28"/>
      <c r="C67" s="5" t="s">
        <v>34</v>
      </c>
      <c r="D67" s="32" t="s">
        <v>87</v>
      </c>
      <c r="E67" s="36">
        <v>38325</v>
      </c>
      <c r="F67" s="5" t="s">
        <v>3</v>
      </c>
      <c r="G67" s="19"/>
      <c r="H67" s="34" t="s">
        <v>123</v>
      </c>
      <c r="I67" s="52">
        <v>2.5</v>
      </c>
    </row>
    <row r="68" spans="1:9" x14ac:dyDescent="0.2">
      <c r="A68" s="28">
        <v>5582</v>
      </c>
      <c r="B68" s="28"/>
      <c r="C68" s="5" t="s">
        <v>34</v>
      </c>
      <c r="D68" s="32" t="s">
        <v>151</v>
      </c>
      <c r="E68" s="33">
        <v>37625</v>
      </c>
      <c r="F68" s="5" t="s">
        <v>3</v>
      </c>
      <c r="G68" s="5"/>
      <c r="H68" s="34" t="s">
        <v>123</v>
      </c>
      <c r="I68" s="52"/>
    </row>
    <row r="69" spans="1:9" x14ac:dyDescent="0.25">
      <c r="A69" s="61">
        <v>5613</v>
      </c>
      <c r="B69" s="28"/>
      <c r="C69" s="5" t="s">
        <v>34</v>
      </c>
      <c r="D69" s="32" t="s">
        <v>88</v>
      </c>
      <c r="E69" s="36">
        <v>38258</v>
      </c>
      <c r="F69" s="5" t="s">
        <v>3</v>
      </c>
      <c r="G69" s="18"/>
      <c r="H69" s="34" t="s">
        <v>123</v>
      </c>
      <c r="I69" s="52">
        <v>2.5</v>
      </c>
    </row>
    <row r="70" spans="1:9" x14ac:dyDescent="0.25">
      <c r="A70" s="61">
        <v>5617</v>
      </c>
      <c r="B70" s="28"/>
      <c r="C70" s="5" t="s">
        <v>34</v>
      </c>
      <c r="D70" s="32" t="s">
        <v>89</v>
      </c>
      <c r="E70" s="36">
        <v>37845</v>
      </c>
      <c r="F70" s="5" t="s">
        <v>3</v>
      </c>
      <c r="G70" s="18"/>
      <c r="H70" s="34" t="s">
        <v>123</v>
      </c>
      <c r="I70" s="52">
        <v>2.5</v>
      </c>
    </row>
    <row r="71" spans="1:9" x14ac:dyDescent="0.25">
      <c r="A71" s="61">
        <v>5626</v>
      </c>
      <c r="B71" s="28"/>
      <c r="C71" s="5" t="s">
        <v>34</v>
      </c>
      <c r="D71" s="32" t="s">
        <v>90</v>
      </c>
      <c r="E71" s="36">
        <v>37783</v>
      </c>
      <c r="F71" s="5" t="s">
        <v>3</v>
      </c>
      <c r="G71" s="5"/>
      <c r="H71" s="34" t="s">
        <v>123</v>
      </c>
      <c r="I71" s="52">
        <v>2.5</v>
      </c>
    </row>
    <row r="72" spans="1:9" x14ac:dyDescent="0.25">
      <c r="A72" s="61">
        <v>5627</v>
      </c>
      <c r="B72" s="28"/>
      <c r="C72" s="5" t="s">
        <v>34</v>
      </c>
      <c r="D72" s="29" t="s">
        <v>91</v>
      </c>
      <c r="E72" s="36">
        <v>38178</v>
      </c>
      <c r="F72" s="5" t="s">
        <v>3</v>
      </c>
      <c r="G72" s="5"/>
      <c r="H72" s="34" t="s">
        <v>123</v>
      </c>
      <c r="I72" s="52">
        <v>2.5</v>
      </c>
    </row>
    <row r="73" spans="1:9" x14ac:dyDescent="0.25">
      <c r="A73" s="61">
        <v>5628</v>
      </c>
      <c r="B73" s="35"/>
      <c r="C73" s="5" t="s">
        <v>34</v>
      </c>
      <c r="D73" s="32" t="s">
        <v>96</v>
      </c>
      <c r="E73" s="30">
        <v>37680</v>
      </c>
      <c r="F73" s="5" t="s">
        <v>32</v>
      </c>
      <c r="G73" s="18"/>
      <c r="H73" s="34" t="s">
        <v>123</v>
      </c>
      <c r="I73" s="52">
        <v>2.5</v>
      </c>
    </row>
    <row r="74" spans="1:9" x14ac:dyDescent="0.25">
      <c r="A74" s="61">
        <v>5632</v>
      </c>
      <c r="B74" s="35"/>
      <c r="C74" s="5" t="s">
        <v>34</v>
      </c>
      <c r="D74" s="32" t="s">
        <v>97</v>
      </c>
      <c r="E74" s="30">
        <v>37834</v>
      </c>
      <c r="F74" s="5" t="s">
        <v>32</v>
      </c>
      <c r="G74" s="18"/>
      <c r="H74" s="34" t="s">
        <v>123</v>
      </c>
      <c r="I74" s="52">
        <v>2.5</v>
      </c>
    </row>
    <row r="75" spans="1:9" x14ac:dyDescent="0.25">
      <c r="A75" s="61">
        <v>5637</v>
      </c>
      <c r="B75" s="28"/>
      <c r="C75" s="5" t="s">
        <v>34</v>
      </c>
      <c r="D75" s="32" t="s">
        <v>98</v>
      </c>
      <c r="E75" s="30">
        <v>37802</v>
      </c>
      <c r="F75" s="5" t="s">
        <v>32</v>
      </c>
      <c r="G75" s="5"/>
      <c r="H75" s="34" t="s">
        <v>123</v>
      </c>
      <c r="I75" s="52">
        <v>2.5</v>
      </c>
    </row>
    <row r="76" spans="1:9" x14ac:dyDescent="0.25">
      <c r="A76" s="61"/>
      <c r="B76" s="28"/>
      <c r="C76" s="26"/>
      <c r="E76" s="26"/>
      <c r="F76" s="26"/>
      <c r="G76" s="26"/>
      <c r="I76" s="52"/>
    </row>
    <row r="77" spans="1:9" x14ac:dyDescent="0.2">
      <c r="A77" s="38"/>
      <c r="B77" s="38"/>
      <c r="C77" s="40"/>
      <c r="D77" s="48"/>
      <c r="E77" s="40"/>
      <c r="H77" s="48"/>
      <c r="I77" s="49"/>
    </row>
    <row r="78" spans="1:9" x14ac:dyDescent="0.2">
      <c r="A78" s="42"/>
      <c r="B78" s="42"/>
      <c r="C78" s="43"/>
      <c r="D78" s="44"/>
      <c r="E78" s="45"/>
      <c r="H78" s="46"/>
      <c r="I78" s="47"/>
    </row>
    <row r="79" spans="1:9" ht="31.5" x14ac:dyDescent="0.25">
      <c r="A79" s="50" t="s">
        <v>4</v>
      </c>
      <c r="B79" s="50" t="s">
        <v>9</v>
      </c>
      <c r="C79" s="50" t="s">
        <v>0</v>
      </c>
      <c r="D79" s="50" t="s">
        <v>1</v>
      </c>
      <c r="E79" s="50" t="s">
        <v>5</v>
      </c>
      <c r="F79" s="50" t="s">
        <v>7</v>
      </c>
      <c r="G79" s="51" t="s">
        <v>20</v>
      </c>
      <c r="H79" s="50" t="s">
        <v>2</v>
      </c>
      <c r="I79" s="50" t="s">
        <v>135</v>
      </c>
    </row>
    <row r="80" spans="1:9" x14ac:dyDescent="0.25">
      <c r="A80" s="28">
        <v>4281</v>
      </c>
      <c r="B80" s="28">
        <v>102764</v>
      </c>
      <c r="C80" s="39" t="s">
        <v>141</v>
      </c>
      <c r="D80" s="29" t="s">
        <v>119</v>
      </c>
      <c r="E80" s="30"/>
      <c r="F80" s="5" t="s">
        <v>32</v>
      </c>
      <c r="G80" s="5"/>
      <c r="H80" s="31" t="s">
        <v>133</v>
      </c>
      <c r="I80" s="28"/>
    </row>
    <row r="81" spans="1:9" x14ac:dyDescent="0.25">
      <c r="A81" s="61">
        <v>5678</v>
      </c>
      <c r="B81" s="28"/>
      <c r="C81" s="39" t="s">
        <v>121</v>
      </c>
      <c r="D81" s="29" t="s">
        <v>106</v>
      </c>
      <c r="E81" s="30">
        <v>37138</v>
      </c>
      <c r="F81" s="5" t="s">
        <v>32</v>
      </c>
      <c r="G81" s="5"/>
      <c r="H81" s="31" t="s">
        <v>123</v>
      </c>
      <c r="I81" s="52">
        <v>2.5</v>
      </c>
    </row>
    <row r="82" spans="1:9" x14ac:dyDescent="0.25">
      <c r="A82" s="61">
        <v>5679</v>
      </c>
      <c r="B82" s="28"/>
      <c r="C82" s="39" t="s">
        <v>121</v>
      </c>
      <c r="D82" s="25" t="s">
        <v>107</v>
      </c>
      <c r="E82" s="30">
        <v>37426</v>
      </c>
      <c r="F82" s="5" t="s">
        <v>32</v>
      </c>
      <c r="G82" s="5"/>
      <c r="H82" s="31" t="s">
        <v>123</v>
      </c>
      <c r="I82" s="52">
        <v>2.5</v>
      </c>
    </row>
    <row r="83" spans="1:9" x14ac:dyDescent="0.25">
      <c r="A83" s="61">
        <v>5681</v>
      </c>
      <c r="B83" s="28"/>
      <c r="C83" s="39" t="s">
        <v>121</v>
      </c>
      <c r="D83" s="25" t="s">
        <v>147</v>
      </c>
      <c r="E83" s="30">
        <v>37268</v>
      </c>
      <c r="F83" s="5" t="s">
        <v>32</v>
      </c>
      <c r="G83" s="5"/>
      <c r="H83" s="31" t="s">
        <v>123</v>
      </c>
      <c r="I83" s="52">
        <v>2.5</v>
      </c>
    </row>
    <row r="84" spans="1:9" x14ac:dyDescent="0.25">
      <c r="A84" s="61">
        <v>5684</v>
      </c>
      <c r="B84" s="28"/>
      <c r="C84" s="39" t="s">
        <v>120</v>
      </c>
      <c r="D84" s="25" t="s">
        <v>108</v>
      </c>
      <c r="E84" s="30">
        <v>36810</v>
      </c>
      <c r="F84" s="5" t="s">
        <v>32</v>
      </c>
      <c r="G84" s="5"/>
      <c r="H84" s="31" t="s">
        <v>123</v>
      </c>
      <c r="I84" s="52">
        <v>2.5</v>
      </c>
    </row>
    <row r="85" spans="1:9" x14ac:dyDescent="0.25">
      <c r="A85" s="61">
        <v>5685</v>
      </c>
      <c r="B85" s="28"/>
      <c r="C85" s="39" t="s">
        <v>121</v>
      </c>
      <c r="D85" s="25" t="s">
        <v>109</v>
      </c>
      <c r="E85" s="30">
        <v>37094</v>
      </c>
      <c r="F85" s="5" t="s">
        <v>32</v>
      </c>
      <c r="G85" s="5"/>
      <c r="H85" s="31" t="s">
        <v>123</v>
      </c>
      <c r="I85" s="52">
        <v>2.5</v>
      </c>
    </row>
    <row r="86" spans="1:9" x14ac:dyDescent="0.25">
      <c r="A86" s="61">
        <v>5881</v>
      </c>
      <c r="B86" s="28"/>
      <c r="C86" s="39" t="s">
        <v>121</v>
      </c>
      <c r="D86" s="25" t="s">
        <v>110</v>
      </c>
      <c r="E86" s="30">
        <v>36920</v>
      </c>
      <c r="F86" s="5" t="s">
        <v>32</v>
      </c>
      <c r="G86" s="5"/>
      <c r="H86" s="31" t="s">
        <v>123</v>
      </c>
      <c r="I86" s="52">
        <v>2.5</v>
      </c>
    </row>
    <row r="87" spans="1:9" x14ac:dyDescent="0.25">
      <c r="A87" s="61">
        <v>5955</v>
      </c>
      <c r="B87" s="28"/>
      <c r="C87" s="39" t="s">
        <v>121</v>
      </c>
      <c r="D87" s="25" t="s">
        <v>111</v>
      </c>
      <c r="E87" s="30">
        <v>37425</v>
      </c>
      <c r="F87" s="5" t="s">
        <v>32</v>
      </c>
      <c r="G87" s="5"/>
      <c r="H87" s="31" t="s">
        <v>123</v>
      </c>
      <c r="I87" s="52">
        <v>2.5</v>
      </c>
    </row>
    <row r="88" spans="1:9" x14ac:dyDescent="0.25">
      <c r="A88" s="61">
        <v>5959</v>
      </c>
      <c r="B88" s="28"/>
      <c r="C88" s="39" t="s">
        <v>120</v>
      </c>
      <c r="D88" s="29" t="s">
        <v>112</v>
      </c>
      <c r="E88" s="30">
        <v>36845</v>
      </c>
      <c r="F88" s="5" t="s">
        <v>32</v>
      </c>
      <c r="G88" s="5"/>
      <c r="H88" s="31" t="s">
        <v>123</v>
      </c>
      <c r="I88" s="52">
        <v>2.5</v>
      </c>
    </row>
    <row r="89" spans="1:9" x14ac:dyDescent="0.25">
      <c r="A89" s="61">
        <v>5961</v>
      </c>
      <c r="B89" s="28"/>
      <c r="C89" s="39" t="s">
        <v>121</v>
      </c>
      <c r="D89" s="29" t="s">
        <v>113</v>
      </c>
      <c r="E89" s="30">
        <v>37386</v>
      </c>
      <c r="F89" s="5" t="s">
        <v>32</v>
      </c>
      <c r="G89" s="5"/>
      <c r="H89" s="31" t="s">
        <v>123</v>
      </c>
      <c r="I89" s="52">
        <v>2.5</v>
      </c>
    </row>
    <row r="90" spans="1:9" x14ac:dyDescent="0.25">
      <c r="A90" s="61">
        <v>5963</v>
      </c>
      <c r="B90" s="28"/>
      <c r="C90" s="39" t="s">
        <v>121</v>
      </c>
      <c r="D90" s="25" t="s">
        <v>114</v>
      </c>
      <c r="E90" s="30">
        <v>37470</v>
      </c>
      <c r="F90" s="5" t="s">
        <v>32</v>
      </c>
      <c r="G90" s="5"/>
      <c r="H90" s="31" t="s">
        <v>123</v>
      </c>
      <c r="I90" s="52">
        <v>2.5</v>
      </c>
    </row>
    <row r="91" spans="1:9" x14ac:dyDescent="0.25">
      <c r="A91" s="61">
        <v>5965</v>
      </c>
      <c r="B91" s="28"/>
      <c r="C91" s="39" t="s">
        <v>121</v>
      </c>
      <c r="D91" s="29" t="s">
        <v>115</v>
      </c>
      <c r="E91" s="30">
        <v>37082</v>
      </c>
      <c r="F91" s="5" t="s">
        <v>32</v>
      </c>
      <c r="G91" s="5"/>
      <c r="H91" s="31" t="s">
        <v>123</v>
      </c>
      <c r="I91" s="52">
        <v>2.5</v>
      </c>
    </row>
    <row r="92" spans="1:9" x14ac:dyDescent="0.25">
      <c r="A92" s="61">
        <v>5980</v>
      </c>
      <c r="B92" s="5"/>
      <c r="C92" s="39" t="s">
        <v>121</v>
      </c>
      <c r="D92" s="29" t="s">
        <v>116</v>
      </c>
      <c r="E92" s="30">
        <v>37481</v>
      </c>
      <c r="F92" s="5" t="s">
        <v>32</v>
      </c>
      <c r="G92" s="5"/>
      <c r="H92" s="31" t="s">
        <v>132</v>
      </c>
      <c r="I92" s="52">
        <v>2.5</v>
      </c>
    </row>
    <row r="93" spans="1:9" x14ac:dyDescent="0.25">
      <c r="A93" s="61">
        <v>5986</v>
      </c>
      <c r="B93" s="5"/>
      <c r="C93" s="39" t="s">
        <v>121</v>
      </c>
      <c r="D93" s="29" t="s">
        <v>117</v>
      </c>
      <c r="E93" s="30">
        <v>37284</v>
      </c>
      <c r="F93" s="5" t="s">
        <v>32</v>
      </c>
      <c r="G93" s="5"/>
      <c r="H93" s="31" t="s">
        <v>132</v>
      </c>
      <c r="I93" s="52">
        <v>2.5</v>
      </c>
    </row>
    <row r="94" spans="1:9" x14ac:dyDescent="0.25">
      <c r="A94" s="61">
        <v>5990</v>
      </c>
      <c r="B94" s="5"/>
      <c r="C94" s="39" t="s">
        <v>121</v>
      </c>
      <c r="D94" s="29" t="s">
        <v>118</v>
      </c>
      <c r="E94" s="30">
        <v>37347</v>
      </c>
      <c r="F94" s="5" t="s">
        <v>32</v>
      </c>
      <c r="G94" s="5"/>
      <c r="H94" s="31" t="s">
        <v>134</v>
      </c>
      <c r="I94" s="52">
        <v>2.5</v>
      </c>
    </row>
    <row r="95" spans="1:9" x14ac:dyDescent="0.25">
      <c r="A95" s="61">
        <v>5650</v>
      </c>
      <c r="B95" s="28"/>
      <c r="C95" s="39" t="s">
        <v>121</v>
      </c>
      <c r="D95" s="32" t="s">
        <v>102</v>
      </c>
      <c r="E95" s="30">
        <v>37425</v>
      </c>
      <c r="F95" s="5" t="s">
        <v>3</v>
      </c>
      <c r="G95" s="17"/>
      <c r="H95" s="31" t="s">
        <v>123</v>
      </c>
      <c r="I95" s="52">
        <v>2.5</v>
      </c>
    </row>
    <row r="96" spans="1:9" x14ac:dyDescent="0.25">
      <c r="A96" s="61">
        <v>5674</v>
      </c>
      <c r="B96" s="28"/>
      <c r="C96" s="39" t="s">
        <v>121</v>
      </c>
      <c r="D96" s="32" t="s">
        <v>103</v>
      </c>
      <c r="E96" s="30">
        <v>37359</v>
      </c>
      <c r="F96" s="5" t="s">
        <v>3</v>
      </c>
      <c r="G96" s="5"/>
      <c r="H96" s="31" t="s">
        <v>123</v>
      </c>
      <c r="I96" s="52">
        <v>2.5</v>
      </c>
    </row>
    <row r="97" spans="1:9" x14ac:dyDescent="0.25">
      <c r="A97" s="61">
        <v>5675</v>
      </c>
      <c r="B97" s="28"/>
      <c r="C97" s="39" t="s">
        <v>121</v>
      </c>
      <c r="D97" s="32" t="s">
        <v>104</v>
      </c>
      <c r="E97" s="30">
        <v>37047</v>
      </c>
      <c r="F97" s="5" t="s">
        <v>3</v>
      </c>
      <c r="G97" s="5"/>
      <c r="H97" s="31" t="s">
        <v>123</v>
      </c>
      <c r="I97" s="52">
        <v>2.5</v>
      </c>
    </row>
    <row r="98" spans="1:9" x14ac:dyDescent="0.25">
      <c r="A98" s="61">
        <v>5676</v>
      </c>
      <c r="B98" s="28"/>
      <c r="C98" s="39" t="s">
        <v>121</v>
      </c>
      <c r="D98" s="29" t="s">
        <v>105</v>
      </c>
      <c r="E98" s="28">
        <v>2001</v>
      </c>
      <c r="F98" s="5" t="s">
        <v>3</v>
      </c>
      <c r="G98" s="5"/>
      <c r="H98" s="31" t="s">
        <v>123</v>
      </c>
      <c r="I98" s="52">
        <v>2.5</v>
      </c>
    </row>
    <row r="99" spans="1:9" x14ac:dyDescent="0.25">
      <c r="A99" s="61">
        <v>5987</v>
      </c>
      <c r="B99" s="5"/>
      <c r="C99" s="39" t="s">
        <v>120</v>
      </c>
      <c r="D99" s="32" t="s">
        <v>101</v>
      </c>
      <c r="E99" s="30">
        <v>36830</v>
      </c>
      <c r="F99" s="5" t="s">
        <v>3</v>
      </c>
      <c r="G99" s="17"/>
      <c r="H99" s="34" t="s">
        <v>130</v>
      </c>
      <c r="I99" s="52">
        <v>2.5</v>
      </c>
    </row>
    <row r="100" spans="1:9" x14ac:dyDescent="0.25">
      <c r="A100" s="61">
        <v>5996</v>
      </c>
      <c r="B100" s="5"/>
      <c r="C100" s="39" t="s">
        <v>121</v>
      </c>
      <c r="D100" s="32" t="s">
        <v>149</v>
      </c>
      <c r="E100" s="30">
        <v>37009</v>
      </c>
      <c r="F100" s="5" t="s">
        <v>3</v>
      </c>
      <c r="G100" s="17"/>
      <c r="H100" s="34" t="s">
        <v>130</v>
      </c>
      <c r="I100" s="52"/>
    </row>
  </sheetData>
  <autoFilter ref="A1:K75"/>
  <sortState ref="A2:H70">
    <sortCondition ref="H2:H70"/>
  </sortState>
  <printOptions horizontalCentered="1"/>
  <pageMargins left="0.15748031496062992" right="0.15748031496062992" top="0.35433070866141736" bottom="0.15748031496062992" header="0" footer="0"/>
  <pageSetup paperSize="9" scale="73" orientation="portrait" horizontalDpi="4294967293" verticalDpi="4294967293" r:id="rId1"/>
  <rowBreaks count="1" manualBreakCount="1">
    <brk id="7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workbookViewId="0">
      <selection activeCell="A130" sqref="A1:XFD1048576"/>
    </sheetView>
  </sheetViews>
  <sheetFormatPr defaultColWidth="9" defaultRowHeight="15" x14ac:dyDescent="0.25"/>
  <cols>
    <col min="1" max="1" width="5.28515625" style="1" customWidth="1"/>
    <col min="2" max="2" width="7.7109375" style="1" bestFit="1" customWidth="1"/>
    <col min="3" max="3" width="7.7109375" style="1" customWidth="1"/>
    <col min="4" max="4" width="8.140625" style="1" bestFit="1" customWidth="1"/>
    <col min="5" max="5" width="28.140625" style="1" bestFit="1" customWidth="1"/>
    <col min="6" max="6" width="8.140625" style="1" bestFit="1" customWidth="1"/>
    <col min="7" max="7" width="38" style="1" customWidth="1"/>
    <col min="8" max="8" width="10.140625" style="7" customWidth="1"/>
    <col min="9" max="9" width="7.85546875" style="71" bestFit="1" customWidth="1"/>
    <col min="10" max="16384" width="9" style="1"/>
  </cols>
  <sheetData>
    <row r="1" spans="1:9" ht="15.75" x14ac:dyDescent="0.25">
      <c r="A1" s="68" t="s">
        <v>136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8" t="s">
        <v>137</v>
      </c>
      <c r="B2" s="68"/>
      <c r="C2" s="68"/>
      <c r="D2" s="68"/>
      <c r="E2" s="68"/>
      <c r="F2" s="68"/>
      <c r="G2" s="68"/>
      <c r="H2" s="68"/>
      <c r="I2" s="68"/>
    </row>
    <row r="3" spans="1:9" ht="15.75" x14ac:dyDescent="0.25">
      <c r="A3" s="67"/>
      <c r="B3" s="67"/>
      <c r="C3" s="67"/>
      <c r="D3" s="67"/>
      <c r="E3" s="67"/>
      <c r="F3" s="67"/>
      <c r="G3" s="67"/>
      <c r="H3" s="67"/>
      <c r="I3" s="64"/>
    </row>
    <row r="4" spans="1:9" ht="15.75" x14ac:dyDescent="0.25">
      <c r="A4" s="72" t="s">
        <v>11</v>
      </c>
      <c r="B4" s="72"/>
      <c r="C4" s="72"/>
      <c r="D4" s="72"/>
      <c r="E4" s="72"/>
      <c r="F4" s="72"/>
      <c r="G4" s="72"/>
      <c r="H4" s="72"/>
      <c r="I4" s="72"/>
    </row>
    <row r="6" spans="1:9" ht="15.75" x14ac:dyDescent="0.25">
      <c r="A6" s="12" t="s">
        <v>10</v>
      </c>
      <c r="B6" s="12" t="s">
        <v>4</v>
      </c>
      <c r="C6" s="12" t="s">
        <v>9</v>
      </c>
      <c r="D6" s="12" t="s">
        <v>0</v>
      </c>
      <c r="E6" s="12" t="s">
        <v>1</v>
      </c>
      <c r="F6" s="12" t="s">
        <v>7</v>
      </c>
      <c r="G6" s="12" t="s">
        <v>2</v>
      </c>
      <c r="H6" s="12" t="s">
        <v>154</v>
      </c>
      <c r="I6" s="65" t="s">
        <v>8</v>
      </c>
    </row>
    <row r="7" spans="1:9" x14ac:dyDescent="0.25">
      <c r="A7" s="2">
        <v>1</v>
      </c>
      <c r="B7" s="2">
        <v>5536</v>
      </c>
      <c r="C7" s="2">
        <f>IFERROR((VLOOKUP(B7,INSCRITOS!A:B,2,FALSE)),"")</f>
        <v>0</v>
      </c>
      <c r="D7" s="3" t="str">
        <f>IFERROR((VLOOKUP(B7,INSCRITOS!A:C,3,FALSE)),"")</f>
        <v>BEN</v>
      </c>
      <c r="E7" s="4" t="str">
        <f>IFERROR((VLOOKUP(B7,INSCRITOS!A:D,4,FALSE)),"")</f>
        <v>Afonso Rochate</v>
      </c>
      <c r="F7" s="2" t="str">
        <f>IFERROR((VLOOKUP(B7,INSCRITOS!A:F,6,FALSE)),"")</f>
        <v>M</v>
      </c>
      <c r="G7" s="4" t="str">
        <f>IFERROR((VLOOKUP(B7,INSCRITOS!A:H,8,FALSE)),"")</f>
        <v>Portinado</v>
      </c>
      <c r="H7" s="2" t="s">
        <v>155</v>
      </c>
      <c r="I7" s="70">
        <v>100</v>
      </c>
    </row>
    <row r="8" spans="1:9" x14ac:dyDescent="0.25">
      <c r="A8" s="2">
        <v>2</v>
      </c>
      <c r="B8" s="2">
        <v>5991</v>
      </c>
      <c r="C8" s="2">
        <f>IFERROR((VLOOKUP(B8,INSCRITOS!A:B,2,FALSE)),"")</f>
        <v>0</v>
      </c>
      <c r="D8" s="3" t="str">
        <f>IFERROR((VLOOKUP(B8,INSCRITOS!A:C,3,FALSE)),"")</f>
        <v>BEN</v>
      </c>
      <c r="E8" s="4" t="str">
        <f>IFERROR((VLOOKUP(B8,INSCRITOS!A:D,4,FALSE)),"")</f>
        <v>João Barreto</v>
      </c>
      <c r="F8" s="2" t="str">
        <f>IFERROR((VLOOKUP(B8,INSCRITOS!A:F,6,FALSE)),"")</f>
        <v>M</v>
      </c>
      <c r="G8" s="4" t="str">
        <f>IFERROR((VLOOKUP(B8,INSCRITOS!A:H,8,FALSE)),"")</f>
        <v>CCD Intermarché Lagos / Não Federado</v>
      </c>
      <c r="H8" s="2" t="s">
        <v>156</v>
      </c>
      <c r="I8" s="70"/>
    </row>
    <row r="9" spans="1:9" x14ac:dyDescent="0.25">
      <c r="A9" s="2">
        <v>3</v>
      </c>
      <c r="B9" s="2">
        <v>975</v>
      </c>
      <c r="C9" s="2">
        <f>IFERROR((VLOOKUP(B9,INSCRITOS!A:B,2,FALSE)),"")</f>
        <v>0</v>
      </c>
      <c r="D9" s="3" t="str">
        <f>IFERROR((VLOOKUP(B9,INSCRITOS!A:C,3,FALSE)),"")</f>
        <v>BEN</v>
      </c>
      <c r="E9" s="4" t="str">
        <f>IFERROR((VLOOKUP(B9,INSCRITOS!A:D,4,FALSE)),"")</f>
        <v>Francisco Diogo</v>
      </c>
      <c r="F9" s="2" t="str">
        <f>IFERROR((VLOOKUP(B9,INSCRITOS!A:F,6,FALSE)),"")</f>
        <v>M</v>
      </c>
      <c r="G9" s="4" t="str">
        <f>IFERROR((VLOOKUP(B9,INSCRITOS!A:H,8,FALSE)),"")</f>
        <v>Louletano Triatlo</v>
      </c>
      <c r="H9" s="2" t="s">
        <v>157</v>
      </c>
      <c r="I9" s="70">
        <v>90</v>
      </c>
    </row>
    <row r="10" spans="1:9" x14ac:dyDescent="0.25">
      <c r="A10" s="2">
        <v>4</v>
      </c>
      <c r="B10" s="2">
        <v>192</v>
      </c>
      <c r="C10" s="2">
        <f>IFERROR((VLOOKUP(B10,INSCRITOS!A:B,2,FALSE)),"")</f>
        <v>104352</v>
      </c>
      <c r="D10" s="3" t="str">
        <f>IFERROR((VLOOKUP(B10,INSCRITOS!A:C,3,FALSE)),"")</f>
        <v>BEN</v>
      </c>
      <c r="E10" s="4" t="str">
        <f>IFERROR((VLOOKUP(B10,INSCRITOS!A:D,4,FALSE)),"")</f>
        <v>João Águeda Mestre</v>
      </c>
      <c r="F10" s="2" t="str">
        <f>IFERROR((VLOOKUP(B10,INSCRITOS!A:F,6,FALSE)),"")</f>
        <v>M</v>
      </c>
      <c r="G10" s="4" t="str">
        <f>IFERROR((VLOOKUP(B10,INSCRITOS!A:H,8,FALSE)),"")</f>
        <v>Lusitano FC Frusoal</v>
      </c>
      <c r="H10" s="2" t="s">
        <v>158</v>
      </c>
      <c r="I10" s="70">
        <v>80</v>
      </c>
    </row>
    <row r="11" spans="1:9" x14ac:dyDescent="0.25">
      <c r="A11" s="2">
        <v>5</v>
      </c>
      <c r="B11" s="2">
        <v>214</v>
      </c>
      <c r="C11" s="2">
        <f>IFERROR((VLOOKUP(B11,INSCRITOS!A:B,2,FALSE)),"")</f>
        <v>104970</v>
      </c>
      <c r="D11" s="3" t="str">
        <f>IFERROR((VLOOKUP(B11,INSCRITOS!A:C,3,FALSE)),"")</f>
        <v>BEN</v>
      </c>
      <c r="E11" s="4" t="str">
        <f>IFERROR((VLOOKUP(B11,INSCRITOS!A:D,4,FALSE)),"")</f>
        <v>David Simonet</v>
      </c>
      <c r="F11" s="2" t="str">
        <f>IFERROR((VLOOKUP(B11,INSCRITOS!A:F,6,FALSE)),"")</f>
        <v>M</v>
      </c>
      <c r="G11" s="4" t="str">
        <f>IFERROR((VLOOKUP(B11,INSCRITOS!A:H,8,FALSE)),"")</f>
        <v>Lusitano FC Frusoal</v>
      </c>
      <c r="H11" s="2" t="s">
        <v>159</v>
      </c>
      <c r="I11" s="70">
        <v>70</v>
      </c>
    </row>
    <row r="12" spans="1:9" x14ac:dyDescent="0.25">
      <c r="A12" s="2">
        <v>6</v>
      </c>
      <c r="B12" s="2">
        <v>5569</v>
      </c>
      <c r="C12" s="2">
        <f>IFERROR((VLOOKUP(B12,INSCRITOS!A:B,2,FALSE)),"")</f>
        <v>0</v>
      </c>
      <c r="D12" s="3" t="str">
        <f>IFERROR((VLOOKUP(B12,INSCRITOS!A:C,3,FALSE)),"")</f>
        <v>BEN</v>
      </c>
      <c r="E12" s="4" t="str">
        <f>IFERROR((VLOOKUP(B12,INSCRITOS!A:D,4,FALSE)),"")</f>
        <v>Lourenço Neves</v>
      </c>
      <c r="F12" s="2" t="str">
        <f>IFERROR((VLOOKUP(B12,INSCRITOS!A:F,6,FALSE)),"")</f>
        <v>M</v>
      </c>
      <c r="G12" s="4" t="str">
        <f>IFERROR((VLOOKUP(B12,INSCRITOS!A:H,8,FALSE)),"")</f>
        <v>Portinado / Não Federado</v>
      </c>
      <c r="H12" s="2" t="s">
        <v>160</v>
      </c>
      <c r="I12" s="70"/>
    </row>
    <row r="13" spans="1:9" x14ac:dyDescent="0.25">
      <c r="A13" s="2">
        <v>7</v>
      </c>
      <c r="B13" s="2">
        <v>5512</v>
      </c>
      <c r="C13" s="2">
        <f>IFERROR((VLOOKUP(B13,INSCRITOS!A:B,2,FALSE)),"")</f>
        <v>0</v>
      </c>
      <c r="D13" s="3" t="str">
        <f>IFERROR((VLOOKUP(B13,INSCRITOS!A:C,3,FALSE)),"")</f>
        <v>BEN</v>
      </c>
      <c r="E13" s="4" t="str">
        <f>IFERROR((VLOOKUP(B13,INSCRITOS!A:D,4,FALSE)),"")</f>
        <v>Gabriel Duarte</v>
      </c>
      <c r="F13" s="2" t="str">
        <f>IFERROR((VLOOKUP(B13,INSCRITOS!A:F,6,FALSE)),"")</f>
        <v>M</v>
      </c>
      <c r="G13" s="4" t="str">
        <f>IFERROR((VLOOKUP(B13,INSCRITOS!A:H,8,FALSE)),"")</f>
        <v>CCD Intermarché Lagos / Não Federado</v>
      </c>
      <c r="H13" s="2" t="s">
        <v>161</v>
      </c>
      <c r="I13" s="70"/>
    </row>
    <row r="14" spans="1:9" x14ac:dyDescent="0.25">
      <c r="A14" s="2">
        <v>8</v>
      </c>
      <c r="B14" s="2">
        <v>5506</v>
      </c>
      <c r="C14" s="2">
        <f>IFERROR((VLOOKUP(B14,INSCRITOS!A:B,2,FALSE)),"")</f>
        <v>0</v>
      </c>
      <c r="D14" s="3" t="str">
        <f>IFERROR((VLOOKUP(B14,INSCRITOS!A:C,3,FALSE)),"")</f>
        <v>BEN</v>
      </c>
      <c r="E14" s="4" t="str">
        <f>IFERROR((VLOOKUP(B14,INSCRITOS!A:D,4,FALSE)),"")</f>
        <v>Henrique de Sousa Barros</v>
      </c>
      <c r="F14" s="2" t="str">
        <f>IFERROR((VLOOKUP(B14,INSCRITOS!A:F,6,FALSE)),"")</f>
        <v>M</v>
      </c>
      <c r="G14" s="4" t="str">
        <f>IFERROR((VLOOKUP(B14,INSCRITOS!A:H,8,FALSE)),"")</f>
        <v>CCD Intermarché Lagos / Não Federado</v>
      </c>
      <c r="H14" s="2" t="s">
        <v>162</v>
      </c>
      <c r="I14" s="70"/>
    </row>
    <row r="15" spans="1:9" x14ac:dyDescent="0.25">
      <c r="A15" s="2"/>
      <c r="B15" s="2"/>
      <c r="C15" s="2" t="str">
        <f>IFERROR((VLOOKUP(B15,INSCRITOS!A:B,2,FALSE)),"")</f>
        <v/>
      </c>
      <c r="D15" s="3" t="str">
        <f>IFERROR((VLOOKUP(B15,INSCRITOS!A:C,3,FALSE)),"")</f>
        <v/>
      </c>
      <c r="E15" s="4" t="str">
        <f>IFERROR((VLOOKUP(B15,INSCRITOS!A:D,4,FALSE)),"")</f>
        <v/>
      </c>
      <c r="F15" s="2" t="str">
        <f>IFERROR((VLOOKUP(B15,INSCRITOS!A:F,6,FALSE)),"")</f>
        <v/>
      </c>
      <c r="G15" s="4" t="str">
        <f>IFERROR((VLOOKUP(B15,INSCRITOS!A:H,8,FALSE)),"")</f>
        <v/>
      </c>
      <c r="H15" s="2"/>
      <c r="I15" s="70"/>
    </row>
    <row r="16" spans="1:9" x14ac:dyDescent="0.25">
      <c r="A16" s="2"/>
      <c r="B16" s="2"/>
      <c r="C16" s="2" t="str">
        <f>IFERROR((VLOOKUP(B16,INSCRITOS!A:B,2,FALSE)),"")</f>
        <v/>
      </c>
      <c r="D16" s="3" t="str">
        <f>IFERROR((VLOOKUP(B16,INSCRITOS!A:C,3,FALSE)),"")</f>
        <v/>
      </c>
      <c r="E16" s="4" t="str">
        <f>IFERROR((VLOOKUP(B16,INSCRITOS!A:D,4,FALSE)),"")</f>
        <v/>
      </c>
      <c r="F16" s="2" t="str">
        <f>IFERROR((VLOOKUP(B16,INSCRITOS!A:F,6,FALSE)),"")</f>
        <v/>
      </c>
      <c r="G16" s="4" t="str">
        <f>IFERROR((VLOOKUP(B16,INSCRITOS!A:H,8,FALSE)),"")</f>
        <v/>
      </c>
      <c r="H16" s="2"/>
      <c r="I16" s="70"/>
    </row>
    <row r="17" spans="1:9" hidden="1" x14ac:dyDescent="0.25">
      <c r="A17" s="2">
        <v>11</v>
      </c>
      <c r="B17" s="2"/>
      <c r="C17" s="2" t="str">
        <f>IFERROR((VLOOKUP(B17,INSCRITOS!A:B,2,FALSE)),"")</f>
        <v/>
      </c>
      <c r="D17" s="3" t="str">
        <f>IFERROR((VLOOKUP(B17,INSCRITOS!A:C,3,FALSE)),"")</f>
        <v/>
      </c>
      <c r="E17" s="4" t="str">
        <f>IFERROR((VLOOKUP(B17,INSCRITOS!A:D,4,FALSE)),"")</f>
        <v/>
      </c>
      <c r="F17" s="2" t="str">
        <f>IFERROR((VLOOKUP(B17,INSCRITOS!A:F,6,FALSE)),"")</f>
        <v/>
      </c>
      <c r="G17" s="4" t="str">
        <f>IFERROR((VLOOKUP(B17,INSCRITOS!A:H,8,FALSE)),"")</f>
        <v/>
      </c>
      <c r="H17" s="2"/>
      <c r="I17" s="70"/>
    </row>
    <row r="18" spans="1:9" hidden="1" x14ac:dyDescent="0.25">
      <c r="A18" s="2">
        <v>12</v>
      </c>
      <c r="B18" s="2"/>
      <c r="C18" s="2" t="str">
        <f>IFERROR((VLOOKUP(B18,INSCRITOS!A:B,2,FALSE)),"")</f>
        <v/>
      </c>
      <c r="D18" s="3" t="str">
        <f>IFERROR((VLOOKUP(B18,INSCRITOS!A:C,3,FALSE)),"")</f>
        <v/>
      </c>
      <c r="E18" s="4" t="str">
        <f>IFERROR((VLOOKUP(B18,INSCRITOS!A:D,4,FALSE)),"")</f>
        <v/>
      </c>
      <c r="F18" s="2" t="str">
        <f>IFERROR((VLOOKUP(B18,INSCRITOS!A:F,6,FALSE)),"")</f>
        <v/>
      </c>
      <c r="G18" s="4" t="str">
        <f>IFERROR((VLOOKUP(B18,INSCRITOS!A:H,8,FALSE)),"")</f>
        <v/>
      </c>
      <c r="H18" s="2"/>
      <c r="I18" s="70"/>
    </row>
    <row r="19" spans="1:9" hidden="1" x14ac:dyDescent="0.25">
      <c r="A19" s="2">
        <v>13</v>
      </c>
      <c r="B19" s="2"/>
      <c r="C19" s="2" t="str">
        <f>IFERROR((VLOOKUP(B19,INSCRITOS!A:B,2,FALSE)),"")</f>
        <v/>
      </c>
      <c r="D19" s="3" t="str">
        <f>IFERROR((VLOOKUP(B19,INSCRITOS!A:C,3,FALSE)),"")</f>
        <v/>
      </c>
      <c r="E19" s="4" t="str">
        <f>IFERROR((VLOOKUP(B19,INSCRITOS!A:D,4,FALSE)),"")</f>
        <v/>
      </c>
      <c r="F19" s="2" t="str">
        <f>IFERROR((VLOOKUP(B19,INSCRITOS!A:F,6,FALSE)),"")</f>
        <v/>
      </c>
      <c r="G19" s="4" t="str">
        <f>IFERROR((VLOOKUP(B19,INSCRITOS!A:H,8,FALSE)),"")</f>
        <v/>
      </c>
      <c r="H19" s="2"/>
      <c r="I19" s="70"/>
    </row>
    <row r="20" spans="1:9" hidden="1" x14ac:dyDescent="0.25">
      <c r="A20" s="2">
        <v>14</v>
      </c>
      <c r="B20" s="2"/>
      <c r="C20" s="2" t="str">
        <f>IFERROR((VLOOKUP(B20,INSCRITOS!A:B,2,FALSE)),"")</f>
        <v/>
      </c>
      <c r="D20" s="3" t="str">
        <f>IFERROR((VLOOKUP(B20,INSCRITOS!A:C,3,FALSE)),"")</f>
        <v/>
      </c>
      <c r="E20" s="4" t="str">
        <f>IFERROR((VLOOKUP(B20,INSCRITOS!A:D,4,FALSE)),"")</f>
        <v/>
      </c>
      <c r="F20" s="2" t="str">
        <f>IFERROR((VLOOKUP(B20,INSCRITOS!A:F,6,FALSE)),"")</f>
        <v/>
      </c>
      <c r="G20" s="4" t="str">
        <f>IFERROR((VLOOKUP(B20,INSCRITOS!A:H,8,FALSE)),"")</f>
        <v/>
      </c>
      <c r="H20" s="2"/>
      <c r="I20" s="70"/>
    </row>
    <row r="21" spans="1:9" hidden="1" x14ac:dyDescent="0.25">
      <c r="A21" s="2">
        <v>15</v>
      </c>
      <c r="B21" s="2"/>
      <c r="C21" s="2" t="str">
        <f>IFERROR((VLOOKUP(B21,INSCRITOS!A:B,2,FALSE)),"")</f>
        <v/>
      </c>
      <c r="D21" s="3" t="str">
        <f>IFERROR((VLOOKUP(B21,INSCRITOS!A:C,3,FALSE)),"")</f>
        <v/>
      </c>
      <c r="E21" s="4" t="str">
        <f>IFERROR((VLOOKUP(B21,INSCRITOS!A:D,4,FALSE)),"")</f>
        <v/>
      </c>
      <c r="F21" s="2" t="str">
        <f>IFERROR((VLOOKUP(B21,INSCRITOS!A:F,6,FALSE)),"")</f>
        <v/>
      </c>
      <c r="G21" s="4" t="str">
        <f>IFERROR((VLOOKUP(B21,INSCRITOS!A:H,8,FALSE)),"")</f>
        <v/>
      </c>
      <c r="H21" s="2"/>
      <c r="I21" s="70"/>
    </row>
    <row r="22" spans="1:9" hidden="1" x14ac:dyDescent="0.25">
      <c r="A22" s="2">
        <v>16</v>
      </c>
      <c r="B22" s="2"/>
      <c r="C22" s="2" t="str">
        <f>IFERROR((VLOOKUP(B22,INSCRITOS!A:B,2,FALSE)),"")</f>
        <v/>
      </c>
      <c r="D22" s="3" t="str">
        <f>IFERROR((VLOOKUP(B22,INSCRITOS!A:C,3,FALSE)),"")</f>
        <v/>
      </c>
      <c r="E22" s="4" t="str">
        <f>IFERROR((VLOOKUP(B22,INSCRITOS!A:D,4,FALSE)),"")</f>
        <v/>
      </c>
      <c r="F22" s="2" t="str">
        <f>IFERROR((VLOOKUP(B22,INSCRITOS!A:F,6,FALSE)),"")</f>
        <v/>
      </c>
      <c r="G22" s="4" t="str">
        <f>IFERROR((VLOOKUP(B22,INSCRITOS!A:H,8,FALSE)),"")</f>
        <v/>
      </c>
      <c r="H22" s="2"/>
      <c r="I22" s="70"/>
    </row>
    <row r="23" spans="1:9" hidden="1" x14ac:dyDescent="0.25">
      <c r="A23" s="2">
        <v>17</v>
      </c>
      <c r="B23" s="2"/>
      <c r="C23" s="2" t="str">
        <f>IFERROR((VLOOKUP(B23,INSCRITOS!A:B,2,FALSE)),"")</f>
        <v/>
      </c>
      <c r="D23" s="3" t="str">
        <f>IFERROR((VLOOKUP(B23,INSCRITOS!A:C,3,FALSE)),"")</f>
        <v/>
      </c>
      <c r="E23" s="4" t="str">
        <f>IFERROR((VLOOKUP(B23,INSCRITOS!A:D,4,FALSE)),"")</f>
        <v/>
      </c>
      <c r="F23" s="2" t="str">
        <f>IFERROR((VLOOKUP(B23,INSCRITOS!A:F,6,FALSE)),"")</f>
        <v/>
      </c>
      <c r="G23" s="4" t="str">
        <f>IFERROR((VLOOKUP(B23,INSCRITOS!A:H,8,FALSE)),"")</f>
        <v/>
      </c>
      <c r="H23" s="2"/>
      <c r="I23" s="70"/>
    </row>
    <row r="24" spans="1:9" hidden="1" x14ac:dyDescent="0.25">
      <c r="A24" s="2">
        <v>18</v>
      </c>
      <c r="B24" s="2"/>
      <c r="C24" s="2" t="str">
        <f>IFERROR((VLOOKUP(B24,INSCRITOS!A:B,2,FALSE)),"")</f>
        <v/>
      </c>
      <c r="D24" s="3" t="str">
        <f>IFERROR((VLOOKUP(B24,INSCRITOS!A:C,3,FALSE)),"")</f>
        <v/>
      </c>
      <c r="E24" s="4" t="str">
        <f>IFERROR((VLOOKUP(B24,INSCRITOS!A:D,4,FALSE)),"")</f>
        <v/>
      </c>
      <c r="F24" s="2" t="str">
        <f>IFERROR((VLOOKUP(B24,INSCRITOS!A:F,6,FALSE)),"")</f>
        <v/>
      </c>
      <c r="G24" s="4" t="str">
        <f>IFERROR((VLOOKUP(B24,INSCRITOS!A:H,8,FALSE)),"")</f>
        <v/>
      </c>
      <c r="H24" s="2"/>
      <c r="I24" s="70"/>
    </row>
    <row r="25" spans="1:9" hidden="1" x14ac:dyDescent="0.25">
      <c r="A25" s="2">
        <v>19</v>
      </c>
      <c r="B25" s="2"/>
      <c r="C25" s="2" t="str">
        <f>IFERROR((VLOOKUP(B25,INSCRITOS!A:B,2,FALSE)),"")</f>
        <v/>
      </c>
      <c r="D25" s="3" t="str">
        <f>IFERROR((VLOOKUP(B25,INSCRITOS!A:C,3,FALSE)),"")</f>
        <v/>
      </c>
      <c r="E25" s="4" t="str">
        <f>IFERROR((VLOOKUP(B25,INSCRITOS!A:D,4,FALSE)),"")</f>
        <v/>
      </c>
      <c r="F25" s="2" t="str">
        <f>IFERROR((VLOOKUP(B25,INSCRITOS!A:F,6,FALSE)),"")</f>
        <v/>
      </c>
      <c r="G25" s="4" t="str">
        <f>IFERROR((VLOOKUP(B25,INSCRITOS!A:H,8,FALSE)),"")</f>
        <v/>
      </c>
      <c r="H25" s="2"/>
      <c r="I25" s="70"/>
    </row>
    <row r="26" spans="1:9" hidden="1" x14ac:dyDescent="0.25">
      <c r="A26" s="2">
        <v>20</v>
      </c>
      <c r="B26" s="2"/>
      <c r="C26" s="2" t="str">
        <f>IFERROR((VLOOKUP(B26,INSCRITOS!A:B,2,FALSE)),"")</f>
        <v/>
      </c>
      <c r="D26" s="3" t="str">
        <f>IFERROR((VLOOKUP(B26,INSCRITOS!A:C,3,FALSE)),"")</f>
        <v/>
      </c>
      <c r="E26" s="4" t="str">
        <f>IFERROR((VLOOKUP(B26,INSCRITOS!A:D,4,FALSE)),"")</f>
        <v/>
      </c>
      <c r="F26" s="2" t="str">
        <f>IFERROR((VLOOKUP(B26,INSCRITOS!A:F,6,FALSE)),"")</f>
        <v/>
      </c>
      <c r="G26" s="4" t="str">
        <f>IFERROR((VLOOKUP(B26,INSCRITOS!A:H,8,FALSE)),"")</f>
        <v/>
      </c>
      <c r="H26" s="2"/>
      <c r="I26" s="70"/>
    </row>
    <row r="27" spans="1:9" hidden="1" x14ac:dyDescent="0.25">
      <c r="A27" s="2" t="e">
        <f>RANK(#REF!,#REF!,1)</f>
        <v>#REF!</v>
      </c>
      <c r="B27" s="2"/>
      <c r="C27" s="2" t="str">
        <f>IFERROR((VLOOKUP(B27,INSCRITOS!A:B,2,FALSE)),"")</f>
        <v/>
      </c>
      <c r="D27" s="3" t="str">
        <f>IFERROR((VLOOKUP(B27,INSCRITOS!A:C,3,FALSE)),"")</f>
        <v/>
      </c>
      <c r="E27" s="4" t="str">
        <f>IFERROR((VLOOKUP(B27,INSCRITOS!A:D,4,FALSE)),"")</f>
        <v/>
      </c>
      <c r="F27" s="2" t="str">
        <f>IFERROR((VLOOKUP(B27,INSCRITOS!A:F,6,FALSE)),"")</f>
        <v/>
      </c>
      <c r="G27" s="4" t="str">
        <f>IFERROR((VLOOKUP(B27,INSCRITOS!A:H,8,FALSE)),"")</f>
        <v/>
      </c>
      <c r="H27" s="2"/>
      <c r="I27" s="70"/>
    </row>
    <row r="28" spans="1:9" hidden="1" x14ac:dyDescent="0.25">
      <c r="A28" s="2" t="e">
        <f>RANK(#REF!,#REF!,1)</f>
        <v>#REF!</v>
      </c>
      <c r="B28" s="2"/>
      <c r="C28" s="2" t="str">
        <f>IFERROR((VLOOKUP(B28,INSCRITOS!A:B,2,FALSE)),"")</f>
        <v/>
      </c>
      <c r="D28" s="3" t="str">
        <f>IFERROR((VLOOKUP(B28,INSCRITOS!A:C,3,FALSE)),"")</f>
        <v/>
      </c>
      <c r="E28" s="4" t="str">
        <f>IFERROR((VLOOKUP(B28,INSCRITOS!A:D,4,FALSE)),"")</f>
        <v/>
      </c>
      <c r="F28" s="2" t="str">
        <f>IFERROR((VLOOKUP(B28,INSCRITOS!A:F,6,FALSE)),"")</f>
        <v/>
      </c>
      <c r="G28" s="4" t="str">
        <f>IFERROR((VLOOKUP(B28,INSCRITOS!A:H,8,FALSE)),"")</f>
        <v/>
      </c>
      <c r="H28" s="2"/>
      <c r="I28" s="70"/>
    </row>
    <row r="29" spans="1:9" hidden="1" x14ac:dyDescent="0.25">
      <c r="A29" s="2" t="e">
        <f>RANK(#REF!,#REF!,1)</f>
        <v>#REF!</v>
      </c>
      <c r="B29" s="2"/>
      <c r="C29" s="2" t="str">
        <f>IFERROR((VLOOKUP(B29,INSCRITOS!A:B,2,FALSE)),"")</f>
        <v/>
      </c>
      <c r="D29" s="3" t="str">
        <f>IFERROR((VLOOKUP(B29,INSCRITOS!A:C,3,FALSE)),"")</f>
        <v/>
      </c>
      <c r="E29" s="4" t="str">
        <f>IFERROR((VLOOKUP(B29,INSCRITOS!A:D,4,FALSE)),"")</f>
        <v/>
      </c>
      <c r="F29" s="2" t="str">
        <f>IFERROR((VLOOKUP(B29,INSCRITOS!A:F,6,FALSE)),"")</f>
        <v/>
      </c>
      <c r="G29" s="4" t="str">
        <f>IFERROR((VLOOKUP(B29,INSCRITOS!A:H,8,FALSE)),"")</f>
        <v/>
      </c>
      <c r="H29" s="2"/>
      <c r="I29" s="70"/>
    </row>
    <row r="30" spans="1:9" hidden="1" x14ac:dyDescent="0.25">
      <c r="A30" s="2" t="e">
        <f>RANK(#REF!,#REF!,1)</f>
        <v>#REF!</v>
      </c>
      <c r="B30" s="2"/>
      <c r="C30" s="2" t="str">
        <f>IFERROR((VLOOKUP(B30,INSCRITOS!A:B,2,FALSE)),"")</f>
        <v/>
      </c>
      <c r="D30" s="3" t="str">
        <f>IFERROR((VLOOKUP(B30,INSCRITOS!A:C,3,FALSE)),"")</f>
        <v/>
      </c>
      <c r="E30" s="4" t="str">
        <f>IFERROR((VLOOKUP(B30,INSCRITOS!A:D,4,FALSE)),"")</f>
        <v/>
      </c>
      <c r="F30" s="2" t="str">
        <f>IFERROR((VLOOKUP(B30,INSCRITOS!A:F,6,FALSE)),"")</f>
        <v/>
      </c>
      <c r="G30" s="4" t="str">
        <f>IFERROR((VLOOKUP(B30,INSCRITOS!A:H,8,FALSE)),"")</f>
        <v/>
      </c>
      <c r="H30" s="2"/>
      <c r="I30" s="70"/>
    </row>
    <row r="31" spans="1:9" hidden="1" x14ac:dyDescent="0.25">
      <c r="A31" s="2" t="e">
        <f>RANK(#REF!,#REF!,1)</f>
        <v>#REF!</v>
      </c>
      <c r="B31" s="2"/>
      <c r="C31" s="2" t="str">
        <f>IFERROR((VLOOKUP(B31,INSCRITOS!A:B,2,FALSE)),"")</f>
        <v/>
      </c>
      <c r="D31" s="3" t="str">
        <f>IFERROR((VLOOKUP(B31,INSCRITOS!A:C,3,FALSE)),"")</f>
        <v/>
      </c>
      <c r="E31" s="4" t="str">
        <f>IFERROR((VLOOKUP(B31,INSCRITOS!A:D,4,FALSE)),"")</f>
        <v/>
      </c>
      <c r="F31" s="2" t="str">
        <f>IFERROR((VLOOKUP(B31,INSCRITOS!A:F,6,FALSE)),"")</f>
        <v/>
      </c>
      <c r="G31" s="4" t="str">
        <f>IFERROR((VLOOKUP(B31,INSCRITOS!A:H,8,FALSE)),"")</f>
        <v/>
      </c>
      <c r="H31" s="2"/>
      <c r="I31" s="70"/>
    </row>
    <row r="32" spans="1:9" hidden="1" x14ac:dyDescent="0.25">
      <c r="A32" s="2" t="e">
        <f>RANK(#REF!,#REF!,1)</f>
        <v>#REF!</v>
      </c>
      <c r="B32" s="2"/>
      <c r="C32" s="2" t="str">
        <f>IFERROR((VLOOKUP(B32,INSCRITOS!A:B,2,FALSE)),"")</f>
        <v/>
      </c>
      <c r="D32" s="3" t="str">
        <f>IFERROR((VLOOKUP(B32,INSCRITOS!A:C,3,FALSE)),"")</f>
        <v/>
      </c>
      <c r="E32" s="4" t="str">
        <f>IFERROR((VLOOKUP(B32,INSCRITOS!A:D,4,FALSE)),"")</f>
        <v/>
      </c>
      <c r="F32" s="2" t="str">
        <f>IFERROR((VLOOKUP(B32,INSCRITOS!A:F,6,FALSE)),"")</f>
        <v/>
      </c>
      <c r="G32" s="4" t="str">
        <f>IFERROR((VLOOKUP(B32,INSCRITOS!A:H,8,FALSE)),"")</f>
        <v/>
      </c>
      <c r="H32" s="2"/>
      <c r="I32" s="70"/>
    </row>
    <row r="33" spans="1:9" x14ac:dyDescent="0.25">
      <c r="A33" s="7"/>
      <c r="B33" s="7"/>
      <c r="C33" s="7"/>
      <c r="D33" s="8"/>
      <c r="F33" s="7"/>
    </row>
    <row r="34" spans="1:9" ht="15.75" x14ac:dyDescent="0.25">
      <c r="A34" s="72" t="s">
        <v>16</v>
      </c>
      <c r="B34" s="72"/>
      <c r="C34" s="72"/>
      <c r="D34" s="72"/>
      <c r="E34" s="72"/>
      <c r="F34" s="72"/>
      <c r="G34" s="72"/>
      <c r="H34" s="72"/>
      <c r="I34" s="72"/>
    </row>
    <row r="35" spans="1:9" x14ac:dyDescent="0.25">
      <c r="A35" s="7"/>
      <c r="B35" s="7"/>
      <c r="C35" s="7"/>
      <c r="D35" s="8"/>
      <c r="F35" s="7"/>
    </row>
    <row r="36" spans="1:9" ht="15.75" x14ac:dyDescent="0.25">
      <c r="A36" s="12" t="s">
        <v>10</v>
      </c>
      <c r="B36" s="12" t="s">
        <v>4</v>
      </c>
      <c r="C36" s="12" t="s">
        <v>9</v>
      </c>
      <c r="D36" s="12" t="s">
        <v>0</v>
      </c>
      <c r="E36" s="12" t="s">
        <v>1</v>
      </c>
      <c r="F36" s="12" t="s">
        <v>7</v>
      </c>
      <c r="G36" s="12" t="s">
        <v>2</v>
      </c>
      <c r="H36" s="12" t="s">
        <v>154</v>
      </c>
      <c r="I36" s="65" t="s">
        <v>8</v>
      </c>
    </row>
    <row r="37" spans="1:9" x14ac:dyDescent="0.25">
      <c r="A37" s="2">
        <v>1</v>
      </c>
      <c r="B37" s="2">
        <v>938</v>
      </c>
      <c r="C37" s="2">
        <f>IFERROR((VLOOKUP(B37,INSCRITOS!A:B,2,FALSE)),"")</f>
        <v>0</v>
      </c>
      <c r="D37" s="5" t="str">
        <f>IFERROR((VLOOKUP(B37,INSCRITOS!A:C,3,FALSE)),"")</f>
        <v>BEN</v>
      </c>
      <c r="E37" s="4" t="str">
        <f>IFERROR((VLOOKUP(B37,INSCRITOS!A:D,4,FALSE)),"")</f>
        <v>Vitoria Pita</v>
      </c>
      <c r="F37" s="2" t="str">
        <f>IFERROR((VLOOKUP(B37,INSCRITOS!A:F,6,FALSE)),"")</f>
        <v>F</v>
      </c>
      <c r="G37" s="4" t="str">
        <f>IFERROR((VLOOKUP(B37,INSCRITOS!A:H,8,FALSE)),"")</f>
        <v>Portinado</v>
      </c>
      <c r="H37" s="2" t="s">
        <v>163</v>
      </c>
      <c r="I37" s="70">
        <v>100</v>
      </c>
    </row>
    <row r="38" spans="1:9" x14ac:dyDescent="0.25">
      <c r="A38" s="2">
        <v>2</v>
      </c>
      <c r="B38" s="2">
        <v>1306</v>
      </c>
      <c r="C38" s="2">
        <f>IFERROR((VLOOKUP(B38,INSCRITOS!A:B,2,FALSE)),"")</f>
        <v>105337</v>
      </c>
      <c r="D38" s="5" t="str">
        <f>IFERROR((VLOOKUP(B38,INSCRITOS!A:C,3,FALSE)),"")</f>
        <v>BEN</v>
      </c>
      <c r="E38" s="4" t="str">
        <f>IFERROR((VLOOKUP(B38,INSCRITOS!A:D,4,FALSE)),"")</f>
        <v>Helena Soares Lima Cabrita</v>
      </c>
      <c r="F38" s="2" t="str">
        <f>IFERROR((VLOOKUP(B38,INSCRITOS!A:F,6,FALSE)),"")</f>
        <v>F</v>
      </c>
      <c r="G38" s="4" t="str">
        <f>IFERROR((VLOOKUP(B38,INSCRITOS!A:H,8,FALSE)),"")</f>
        <v>Clube Natação Faro</v>
      </c>
      <c r="H38" s="2" t="s">
        <v>164</v>
      </c>
      <c r="I38" s="70">
        <v>90</v>
      </c>
    </row>
    <row r="39" spans="1:9" x14ac:dyDescent="0.25">
      <c r="A39" s="2">
        <v>3</v>
      </c>
      <c r="B39" s="2">
        <v>771</v>
      </c>
      <c r="C39" s="2">
        <f>IFERROR((VLOOKUP(B39,INSCRITOS!A:B,2,FALSE)),"")</f>
        <v>105219</v>
      </c>
      <c r="D39" s="5" t="str">
        <f>IFERROR((VLOOKUP(B39,INSCRITOS!A:C,3,FALSE)),"")</f>
        <v>BEN</v>
      </c>
      <c r="E39" s="4" t="str">
        <f>IFERROR((VLOOKUP(B39,INSCRITOS!A:D,4,FALSE)),"")</f>
        <v>Rita Ferraz</v>
      </c>
      <c r="F39" s="2" t="str">
        <f>IFERROR((VLOOKUP(B39,INSCRITOS!A:F,6,FALSE)),"")</f>
        <v>F</v>
      </c>
      <c r="G39" s="4" t="str">
        <f>IFERROR((VLOOKUP(B39,INSCRITOS!A:H,8,FALSE)),"")</f>
        <v>Centro Ciclismo Portimão</v>
      </c>
      <c r="H39" s="2" t="s">
        <v>165</v>
      </c>
      <c r="I39" s="70">
        <v>80</v>
      </c>
    </row>
    <row r="40" spans="1:9" x14ac:dyDescent="0.25">
      <c r="A40" s="2">
        <v>4</v>
      </c>
      <c r="B40" s="2">
        <v>5568</v>
      </c>
      <c r="C40" s="2">
        <f>IFERROR((VLOOKUP(B40,INSCRITOS!A:B,2,FALSE)),"")</f>
        <v>0</v>
      </c>
      <c r="D40" s="5" t="str">
        <f>IFERROR((VLOOKUP(B40,INSCRITOS!A:C,3,FALSE)),"")</f>
        <v>BEN</v>
      </c>
      <c r="E40" s="4" t="str">
        <f>IFERROR((VLOOKUP(B40,INSCRITOS!A:D,4,FALSE)),"")</f>
        <v>Erica Kondrantenko</v>
      </c>
      <c r="F40" s="2" t="str">
        <f>IFERROR((VLOOKUP(B40,INSCRITOS!A:F,6,FALSE)),"")</f>
        <v>F</v>
      </c>
      <c r="G40" s="4" t="str">
        <f>IFERROR((VLOOKUP(B40,INSCRITOS!A:H,8,FALSE)),"")</f>
        <v>Portinado / Não Federado</v>
      </c>
      <c r="H40" s="2" t="s">
        <v>166</v>
      </c>
      <c r="I40" s="70"/>
    </row>
    <row r="41" spans="1:9" hidden="1" x14ac:dyDescent="0.25">
      <c r="A41" s="2" t="e">
        <f>RANK(#REF!,#REF!,1)</f>
        <v>#REF!</v>
      </c>
      <c r="B41" s="2"/>
      <c r="C41" s="2" t="str">
        <f>IFERROR((VLOOKUP(B41,INSCRITOS!A:B,2,FALSE)),"")</f>
        <v/>
      </c>
      <c r="D41" s="5" t="str">
        <f>IFERROR((VLOOKUP(B41,INSCRITOS!A:C,3,FALSE)),"")</f>
        <v/>
      </c>
      <c r="E41" s="4" t="str">
        <f>IFERROR((VLOOKUP(B41,INSCRITOS!A:D,4,FALSE)),"")</f>
        <v/>
      </c>
      <c r="F41" s="2" t="str">
        <f>IFERROR((VLOOKUP(B41,INSCRITOS!A:F,6,FALSE)),"")</f>
        <v/>
      </c>
      <c r="G41" s="4" t="str">
        <f>IFERROR((VLOOKUP(B41,INSCRITOS!A:H,9,FALSE)),"")</f>
        <v/>
      </c>
      <c r="H41" s="2"/>
      <c r="I41" s="70"/>
    </row>
    <row r="42" spans="1:9" hidden="1" x14ac:dyDescent="0.25">
      <c r="A42" s="2" t="e">
        <f>RANK(#REF!,#REF!,1)</f>
        <v>#REF!</v>
      </c>
      <c r="B42" s="2"/>
      <c r="C42" s="2" t="str">
        <f>IFERROR((VLOOKUP(B42,INSCRITOS!A:B,2,FALSE)),"")</f>
        <v/>
      </c>
      <c r="D42" s="5" t="str">
        <f>IFERROR((VLOOKUP(B42,INSCRITOS!A:C,3,FALSE)),"")</f>
        <v/>
      </c>
      <c r="E42" s="4" t="str">
        <f>IFERROR((VLOOKUP(B42,INSCRITOS!A:D,4,FALSE)),"")</f>
        <v/>
      </c>
      <c r="F42" s="2" t="str">
        <f>IFERROR((VLOOKUP(B42,INSCRITOS!A:F,6,FALSE)),"")</f>
        <v/>
      </c>
      <c r="G42" s="4" t="str">
        <f>IFERROR((VLOOKUP(B42,INSCRITOS!A:H,9,FALSE)),"")</f>
        <v/>
      </c>
      <c r="H42" s="2"/>
      <c r="I42" s="70"/>
    </row>
    <row r="43" spans="1:9" hidden="1" x14ac:dyDescent="0.25">
      <c r="A43" s="2" t="e">
        <f>RANK(#REF!,#REF!,1)</f>
        <v>#REF!</v>
      </c>
      <c r="B43" s="2"/>
      <c r="C43" s="2" t="str">
        <f>IFERROR((VLOOKUP(B43,INSCRITOS!A:B,2,FALSE)),"")</f>
        <v/>
      </c>
      <c r="D43" s="5" t="str">
        <f>IFERROR((VLOOKUP(B43,INSCRITOS!A:C,3,FALSE)),"")</f>
        <v/>
      </c>
      <c r="E43" s="4" t="str">
        <f>IFERROR((VLOOKUP(B43,INSCRITOS!A:D,4,FALSE)),"")</f>
        <v/>
      </c>
      <c r="F43" s="2" t="str">
        <f>IFERROR((VLOOKUP(B43,INSCRITOS!A:F,6,FALSE)),"")</f>
        <v/>
      </c>
      <c r="G43" s="4" t="str">
        <f>IFERROR((VLOOKUP(B43,INSCRITOS!A:H,9,FALSE)),"")</f>
        <v/>
      </c>
      <c r="H43" s="2"/>
      <c r="I43" s="70"/>
    </row>
    <row r="44" spans="1:9" hidden="1" x14ac:dyDescent="0.25">
      <c r="A44" s="2" t="e">
        <f>RANK(#REF!,#REF!,1)</f>
        <v>#REF!</v>
      </c>
      <c r="B44" s="2"/>
      <c r="C44" s="2" t="str">
        <f>IFERROR((VLOOKUP(B44,INSCRITOS!A:B,2,FALSE)),"")</f>
        <v/>
      </c>
      <c r="D44" s="5" t="str">
        <f>IFERROR((VLOOKUP(B44,INSCRITOS!A:C,3,FALSE)),"")</f>
        <v/>
      </c>
      <c r="E44" s="4" t="str">
        <f>IFERROR((VLOOKUP(B44,INSCRITOS!A:D,4,FALSE)),"")</f>
        <v/>
      </c>
      <c r="F44" s="2" t="str">
        <f>IFERROR((VLOOKUP(B44,INSCRITOS!A:F,6,FALSE)),"")</f>
        <v/>
      </c>
      <c r="G44" s="4" t="str">
        <f>IFERROR((VLOOKUP(B44,INSCRITOS!A:H,9,FALSE)),"")</f>
        <v/>
      </c>
      <c r="H44" s="2"/>
      <c r="I44" s="70"/>
    </row>
    <row r="45" spans="1:9" x14ac:dyDescent="0.25">
      <c r="A45" s="7"/>
      <c r="B45" s="7"/>
      <c r="C45" s="7"/>
      <c r="D45" s="9"/>
      <c r="F45" s="7"/>
    </row>
    <row r="46" spans="1:9" x14ac:dyDescent="0.25">
      <c r="A46" s="7"/>
      <c r="B46" s="7"/>
      <c r="C46" s="7"/>
      <c r="D46" s="9"/>
      <c r="F46" s="7"/>
    </row>
    <row r="47" spans="1:9" ht="15.75" x14ac:dyDescent="0.25">
      <c r="A47" s="72" t="s">
        <v>12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5">
      <c r="I48" s="66"/>
    </row>
    <row r="49" spans="1:9" ht="15.75" x14ac:dyDescent="0.25">
      <c r="A49" s="12" t="s">
        <v>10</v>
      </c>
      <c r="B49" s="12" t="s">
        <v>4</v>
      </c>
      <c r="C49" s="12" t="s">
        <v>9</v>
      </c>
      <c r="D49" s="12" t="s">
        <v>0</v>
      </c>
      <c r="E49" s="12" t="s">
        <v>1</v>
      </c>
      <c r="F49" s="12" t="s">
        <v>7</v>
      </c>
      <c r="G49" s="12" t="s">
        <v>2</v>
      </c>
      <c r="H49" s="12" t="s">
        <v>154</v>
      </c>
      <c r="I49" s="65" t="s">
        <v>8</v>
      </c>
    </row>
    <row r="50" spans="1:9" x14ac:dyDescent="0.25">
      <c r="A50" s="2">
        <v>1</v>
      </c>
      <c r="B50" s="2">
        <v>481</v>
      </c>
      <c r="C50" s="2">
        <f>IFERROR((VLOOKUP(B50,INSCRITOS!A:B,2,FALSE)),"")</f>
        <v>104350</v>
      </c>
      <c r="D50" s="3" t="str">
        <f>IFERROR((VLOOKUP(B50,INSCRITOS!A:C,3,FALSE)),"")</f>
        <v>INF</v>
      </c>
      <c r="E50" s="4" t="str">
        <f>IFERROR((VLOOKUP(B50,INSCRITOS!A:D,4,FALSE)),"")</f>
        <v>Gabriel Miravent</v>
      </c>
      <c r="F50" s="2" t="str">
        <f>IFERROR((VLOOKUP(B50,INSCRITOS!A:F,6,FALSE)),"")</f>
        <v>M</v>
      </c>
      <c r="G50" s="4" t="str">
        <f>IFERROR((VLOOKUP(B50,INSCRITOS!A:H,8,FALSE)),"")</f>
        <v>Lusitano FC Frusoal</v>
      </c>
      <c r="H50" s="2" t="s">
        <v>167</v>
      </c>
      <c r="I50" s="70">
        <v>100</v>
      </c>
    </row>
    <row r="51" spans="1:9" x14ac:dyDescent="0.25">
      <c r="A51" s="2">
        <v>2</v>
      </c>
      <c r="B51" s="2">
        <v>553</v>
      </c>
      <c r="C51" s="2">
        <f>IFERROR((VLOOKUP(B51,INSCRITOS!A:B,2,FALSE)),"")</f>
        <v>105113</v>
      </c>
      <c r="D51" s="3" t="str">
        <f>IFERROR((VLOOKUP(B51,INSCRITOS!A:C,3,FALSE)),"")</f>
        <v>INF</v>
      </c>
      <c r="E51" s="4" t="str">
        <f>IFERROR((VLOOKUP(B51,INSCRITOS!A:D,4,FALSE)),"")</f>
        <v>Alexandre Arvela</v>
      </c>
      <c r="F51" s="2" t="str">
        <f>IFERROR((VLOOKUP(B51,INSCRITOS!A:F,6,FALSE)),"")</f>
        <v>M</v>
      </c>
      <c r="G51" s="4" t="str">
        <f>IFERROR((VLOOKUP(B51,INSCRITOS!A:H,8,FALSE)),"")</f>
        <v>FC Ferreiras</v>
      </c>
      <c r="H51" s="2" t="s">
        <v>168</v>
      </c>
      <c r="I51" s="70">
        <v>90</v>
      </c>
    </row>
    <row r="52" spans="1:9" x14ac:dyDescent="0.25">
      <c r="A52" s="2">
        <v>3</v>
      </c>
      <c r="B52" s="2">
        <v>232</v>
      </c>
      <c r="C52" s="2">
        <f>IFERROR((VLOOKUP(B52,INSCRITOS!A:B,2,FALSE)),"")</f>
        <v>104836</v>
      </c>
      <c r="D52" s="3" t="str">
        <f>IFERROR((VLOOKUP(B52,INSCRITOS!A:C,3,FALSE)),"")</f>
        <v>INF</v>
      </c>
      <c r="E52" s="4" t="str">
        <f>IFERROR((VLOOKUP(B52,INSCRITOS!A:D,4,FALSE)),"")</f>
        <v>Miguel Guerreiro</v>
      </c>
      <c r="F52" s="2" t="str">
        <f>IFERROR((VLOOKUP(B52,INSCRITOS!A:F,6,FALSE)),"")</f>
        <v>M</v>
      </c>
      <c r="G52" s="4" t="str">
        <f>IFERROR((VLOOKUP(B52,INSCRITOS!A:H,8,FALSE)),"")</f>
        <v>O2 Triatlo-S'Look</v>
      </c>
      <c r="H52" s="2" t="s">
        <v>169</v>
      </c>
      <c r="I52" s="70">
        <v>80</v>
      </c>
    </row>
    <row r="53" spans="1:9" x14ac:dyDescent="0.25">
      <c r="A53" s="2">
        <v>4</v>
      </c>
      <c r="B53" s="2">
        <v>254</v>
      </c>
      <c r="C53" s="2">
        <f>IFERROR((VLOOKUP(B53,INSCRITOS!A:B,2,FALSE)),"")</f>
        <v>104838</v>
      </c>
      <c r="D53" s="3" t="str">
        <f>IFERROR((VLOOKUP(B53,INSCRITOS!A:C,3,FALSE)),"")</f>
        <v>INF</v>
      </c>
      <c r="E53" s="4" t="str">
        <f>IFERROR((VLOOKUP(B53,INSCRITOS!A:D,4,FALSE)),"")</f>
        <v>Gabriel Silva</v>
      </c>
      <c r="F53" s="2" t="str">
        <f>IFERROR((VLOOKUP(B53,INSCRITOS!A:F,6,FALSE)),"")</f>
        <v>M</v>
      </c>
      <c r="G53" s="4" t="str">
        <f>IFERROR((VLOOKUP(B53,INSCRITOS!A:H,8,FALSE)),"")</f>
        <v>O2 Triatlo-S'Look</v>
      </c>
      <c r="H53" s="2" t="s">
        <v>170</v>
      </c>
      <c r="I53" s="70">
        <v>70</v>
      </c>
    </row>
    <row r="54" spans="1:9" x14ac:dyDescent="0.25">
      <c r="A54" s="2">
        <v>5</v>
      </c>
      <c r="B54" s="2">
        <v>988</v>
      </c>
      <c r="C54" s="2">
        <f>IFERROR((VLOOKUP(B54,INSCRITOS!A:B,2,FALSE)),"")</f>
        <v>0</v>
      </c>
      <c r="D54" s="3" t="str">
        <f>IFERROR((VLOOKUP(B54,INSCRITOS!A:C,3,FALSE)),"")</f>
        <v>INF</v>
      </c>
      <c r="E54" s="4" t="str">
        <f>IFERROR((VLOOKUP(B54,INSCRITOS!A:D,4,FALSE)),"")</f>
        <v>Martim Diogo</v>
      </c>
      <c r="F54" s="2" t="str">
        <f>IFERROR((VLOOKUP(B54,INSCRITOS!A:F,6,FALSE)),"")</f>
        <v>M</v>
      </c>
      <c r="G54" s="4" t="str">
        <f>IFERROR((VLOOKUP(B54,INSCRITOS!A:H,8,FALSE)),"")</f>
        <v>Louletano Triatlo</v>
      </c>
      <c r="H54" s="2" t="s">
        <v>171</v>
      </c>
      <c r="I54" s="70">
        <v>60</v>
      </c>
    </row>
    <row r="55" spans="1:9" x14ac:dyDescent="0.25">
      <c r="A55" s="2">
        <v>6</v>
      </c>
      <c r="B55" s="2">
        <v>5513</v>
      </c>
      <c r="C55" s="2">
        <f>IFERROR((VLOOKUP(B55,INSCRITOS!A:B,2,FALSE)),"")</f>
        <v>0</v>
      </c>
      <c r="D55" s="3" t="str">
        <f>IFERROR((VLOOKUP(B55,INSCRITOS!A:C,3,FALSE)),"")</f>
        <v>INF</v>
      </c>
      <c r="E55" s="4" t="str">
        <f>IFERROR((VLOOKUP(B55,INSCRITOS!A:D,4,FALSE)),"")</f>
        <v>Rodrigo Marreiros Machado</v>
      </c>
      <c r="F55" s="2" t="str">
        <f>IFERROR((VLOOKUP(B55,INSCRITOS!A:F,6,FALSE)),"")</f>
        <v>M</v>
      </c>
      <c r="G55" s="4" t="str">
        <f>IFERROR((VLOOKUP(B55,INSCRITOS!A:H,8,FALSE)),"")</f>
        <v>CCD Intermarché Lagos / Não Federado</v>
      </c>
      <c r="H55" s="2" t="s">
        <v>172</v>
      </c>
      <c r="I55" s="70"/>
    </row>
    <row r="56" spans="1:9" x14ac:dyDescent="0.25">
      <c r="A56" s="2">
        <v>7</v>
      </c>
      <c r="B56" s="2">
        <v>5500</v>
      </c>
      <c r="C56" s="2">
        <f>IFERROR((VLOOKUP(B56,INSCRITOS!A:B,2,FALSE)),"")</f>
        <v>0</v>
      </c>
      <c r="D56" s="3" t="str">
        <f>IFERROR((VLOOKUP(B56,INSCRITOS!A:C,3,FALSE)),"")</f>
        <v>INF</v>
      </c>
      <c r="E56" s="4" t="str">
        <f>IFERROR((VLOOKUP(B56,INSCRITOS!A:D,4,FALSE)),"")</f>
        <v>Rodrigo Silva</v>
      </c>
      <c r="F56" s="2" t="str">
        <f>IFERROR((VLOOKUP(B56,INSCRITOS!A:F,6,FALSE)),"")</f>
        <v>M</v>
      </c>
      <c r="G56" s="4" t="str">
        <f>IFERROR((VLOOKUP(B56,INSCRITOS!A:H,8,FALSE)),"")</f>
        <v>CCD Intermarché Lagos / Não Federado</v>
      </c>
      <c r="H56" s="2" t="s">
        <v>173</v>
      </c>
      <c r="I56" s="70"/>
    </row>
    <row r="57" spans="1:9" x14ac:dyDescent="0.25">
      <c r="A57" s="2">
        <v>8</v>
      </c>
      <c r="B57" s="2">
        <v>5555</v>
      </c>
      <c r="C57" s="2">
        <f>IFERROR((VLOOKUP(B57,INSCRITOS!A:B,2,FALSE)),"")</f>
        <v>0</v>
      </c>
      <c r="D57" s="3" t="str">
        <f>IFERROR((VLOOKUP(B57,INSCRITOS!A:C,3,FALSE)),"")</f>
        <v>INF</v>
      </c>
      <c r="E57" s="4" t="str">
        <f>IFERROR((VLOOKUP(B57,INSCRITOS!A:D,4,FALSE)),"")</f>
        <v>Diogo Fernandes</v>
      </c>
      <c r="F57" s="2" t="str">
        <f>IFERROR((VLOOKUP(B57,INSCRITOS!A:F,6,FALSE)),"")</f>
        <v>M</v>
      </c>
      <c r="G57" s="4" t="str">
        <f>IFERROR((VLOOKUP(B57,INSCRITOS!A:H,8,FALSE)),"")</f>
        <v>Não Federado</v>
      </c>
      <c r="H57" s="2" t="s">
        <v>174</v>
      </c>
      <c r="I57" s="70"/>
    </row>
    <row r="58" spans="1:9" x14ac:dyDescent="0.25">
      <c r="A58" s="2">
        <v>9</v>
      </c>
      <c r="B58" s="2">
        <v>5518</v>
      </c>
      <c r="C58" s="2">
        <f>IFERROR((VLOOKUP(B58,INSCRITOS!A:B,2,FALSE)),"")</f>
        <v>0</v>
      </c>
      <c r="D58" s="3" t="str">
        <f>IFERROR((VLOOKUP(B58,INSCRITOS!A:C,3,FALSE)),"")</f>
        <v>INF</v>
      </c>
      <c r="E58" s="4" t="str">
        <f>IFERROR((VLOOKUP(B58,INSCRITOS!A:D,4,FALSE)),"")</f>
        <v>Simão Henrique Santos Oliveira</v>
      </c>
      <c r="F58" s="2" t="str">
        <f>IFERROR((VLOOKUP(B58,INSCRITOS!A:F,6,FALSE)),"")</f>
        <v>M</v>
      </c>
      <c r="G58" s="4" t="str">
        <f>IFERROR((VLOOKUP(B58,INSCRITOS!A:H,8,FALSE)),"")</f>
        <v>CCD Intermarché Lagos / Não Federado</v>
      </c>
      <c r="H58" s="2" t="s">
        <v>175</v>
      </c>
      <c r="I58" s="70"/>
    </row>
    <row r="59" spans="1:9" x14ac:dyDescent="0.25">
      <c r="A59" s="2">
        <v>10</v>
      </c>
      <c r="B59" s="2">
        <v>5535</v>
      </c>
      <c r="C59" s="2">
        <f>IFERROR((VLOOKUP(B59,INSCRITOS!A:B,2,FALSE)),"")</f>
        <v>0</v>
      </c>
      <c r="D59" s="3" t="str">
        <f>IFERROR((VLOOKUP(B59,INSCRITOS!A:C,3,FALSE)),"")</f>
        <v>INF</v>
      </c>
      <c r="E59" s="4" t="str">
        <f>IFERROR((VLOOKUP(B59,INSCRITOS!A:D,4,FALSE)),"")</f>
        <v>Simão Silva Guerreiro</v>
      </c>
      <c r="F59" s="2" t="str">
        <f>IFERROR((VLOOKUP(B59,INSCRITOS!A:F,6,FALSE)),"")</f>
        <v>M</v>
      </c>
      <c r="G59" s="4" t="str">
        <f>IFERROR((VLOOKUP(B59,INSCRITOS!A:H,8,FALSE)),"")</f>
        <v>Centro Ciclismo Portimão/Não Federado</v>
      </c>
      <c r="H59" s="2" t="s">
        <v>176</v>
      </c>
      <c r="I59" s="70"/>
    </row>
    <row r="60" spans="1:9" x14ac:dyDescent="0.25">
      <c r="A60" s="2">
        <v>11</v>
      </c>
      <c r="B60" s="2">
        <v>5552</v>
      </c>
      <c r="C60" s="2">
        <f>IFERROR((VLOOKUP(B60,INSCRITOS!A:B,2,FALSE)),"")</f>
        <v>0</v>
      </c>
      <c r="D60" s="3" t="str">
        <f>IFERROR((VLOOKUP(B60,INSCRITOS!A:C,3,FALSE)),"")</f>
        <v>INF</v>
      </c>
      <c r="E60" s="4" t="str">
        <f>IFERROR((VLOOKUP(B60,INSCRITOS!A:D,4,FALSE)),"")</f>
        <v>Jorge Marques</v>
      </c>
      <c r="F60" s="2" t="str">
        <f>IFERROR((VLOOKUP(B60,INSCRITOS!A:F,6,FALSE)),"")</f>
        <v>M</v>
      </c>
      <c r="G60" s="4" t="str">
        <f>IFERROR((VLOOKUP(B60,INSCRITOS!A:H,8,FALSE)),"")</f>
        <v>Não Federado</v>
      </c>
      <c r="H60" s="2" t="s">
        <v>177</v>
      </c>
      <c r="I60" s="70"/>
    </row>
    <row r="61" spans="1:9" x14ac:dyDescent="0.25">
      <c r="A61" s="2">
        <v>12</v>
      </c>
      <c r="B61" s="2">
        <v>167</v>
      </c>
      <c r="C61" s="2">
        <f>IFERROR((VLOOKUP(B61,INSCRITOS!A:B,2,FALSE)),"")</f>
        <v>103871</v>
      </c>
      <c r="D61" s="3" t="str">
        <f>IFERROR((VLOOKUP(B61,INSCRITOS!A:C,3,FALSE)),"")</f>
        <v>INF</v>
      </c>
      <c r="E61" s="4" t="str">
        <f>IFERROR((VLOOKUP(B61,INSCRITOS!A:D,4,FALSE)),"")</f>
        <v>Martim Maquinista</v>
      </c>
      <c r="F61" s="2" t="str">
        <f>IFERROR((VLOOKUP(B61,INSCRITOS!A:F,6,FALSE)),"")</f>
        <v>M</v>
      </c>
      <c r="G61" s="4" t="str">
        <f>IFERROR((VLOOKUP(B61,INSCRITOS!A:H,8,FALSE)),"")</f>
        <v>GDCT Repsol Polímeros</v>
      </c>
      <c r="H61" s="2" t="s">
        <v>178</v>
      </c>
      <c r="I61" s="70"/>
    </row>
    <row r="62" spans="1:9" x14ac:dyDescent="0.25">
      <c r="A62" s="7"/>
      <c r="B62" s="7"/>
      <c r="C62" s="7"/>
      <c r="D62" s="8"/>
      <c r="F62" s="7"/>
    </row>
    <row r="63" spans="1:9" x14ac:dyDescent="0.25">
      <c r="A63" s="7"/>
      <c r="B63" s="7"/>
      <c r="C63" s="7"/>
      <c r="D63" s="8"/>
      <c r="F63" s="7"/>
      <c r="I63" s="66"/>
    </row>
    <row r="64" spans="1:9" ht="15.75" x14ac:dyDescent="0.25">
      <c r="A64" s="72" t="s">
        <v>17</v>
      </c>
      <c r="B64" s="72"/>
      <c r="C64" s="72"/>
      <c r="D64" s="72"/>
      <c r="E64" s="72"/>
      <c r="F64" s="72"/>
      <c r="G64" s="72"/>
      <c r="H64" s="72"/>
      <c r="I64" s="72"/>
    </row>
    <row r="65" spans="1:9" x14ac:dyDescent="0.25">
      <c r="A65" s="7"/>
      <c r="B65" s="7"/>
      <c r="C65" s="7"/>
      <c r="D65" s="8"/>
      <c r="F65" s="7"/>
      <c r="I65" s="66"/>
    </row>
    <row r="66" spans="1:9" ht="15.75" x14ac:dyDescent="0.25">
      <c r="A66" s="12" t="s">
        <v>10</v>
      </c>
      <c r="B66" s="12" t="s">
        <v>4</v>
      </c>
      <c r="C66" s="12" t="s">
        <v>9</v>
      </c>
      <c r="D66" s="12" t="s">
        <v>0</v>
      </c>
      <c r="E66" s="12" t="s">
        <v>1</v>
      </c>
      <c r="F66" s="12" t="s">
        <v>7</v>
      </c>
      <c r="G66" s="12" t="s">
        <v>2</v>
      </c>
      <c r="H66" s="12" t="s">
        <v>154</v>
      </c>
      <c r="I66" s="65" t="s">
        <v>8</v>
      </c>
    </row>
    <row r="67" spans="1:9" x14ac:dyDescent="0.25">
      <c r="A67" s="2">
        <v>1</v>
      </c>
      <c r="B67" s="2">
        <v>5577</v>
      </c>
      <c r="C67" s="2">
        <f>IFERROR((VLOOKUP(B67,INSCRITOS!A:B,2,FALSE)),"")</f>
        <v>0</v>
      </c>
      <c r="D67" s="5" t="str">
        <f>IFERROR((VLOOKUP(B67,INSCRITOS!A:C,3,FALSE)),"")</f>
        <v>INF</v>
      </c>
      <c r="E67" s="4" t="str">
        <f>IFERROR((VLOOKUP(B67,INSCRITOS!A:D,4,FALSE)),"")</f>
        <v>Maria Madalena Lopes</v>
      </c>
      <c r="F67" s="2" t="str">
        <f>IFERROR((VLOOKUP(B67,INSCRITOS!A:F,6,FALSE)),"")</f>
        <v>F</v>
      </c>
      <c r="G67" s="4" t="str">
        <f>IFERROR((VLOOKUP(B67,INSCRITOS!A:H,8,FALSE)),"")</f>
        <v>Portinado / Não Federado</v>
      </c>
      <c r="H67" s="2" t="s">
        <v>179</v>
      </c>
      <c r="I67" s="70"/>
    </row>
    <row r="68" spans="1:9" x14ac:dyDescent="0.25">
      <c r="A68" s="2">
        <v>2</v>
      </c>
      <c r="B68" s="2">
        <v>5994</v>
      </c>
      <c r="C68" s="2">
        <f>IFERROR((VLOOKUP(B68,INSCRITOS!A:B,2,FALSE)),"")</f>
        <v>0</v>
      </c>
      <c r="D68" s="5" t="str">
        <f>IFERROR((VLOOKUP(B68,INSCRITOS!A:C,3,FALSE)),"")</f>
        <v>INF</v>
      </c>
      <c r="E68" s="4" t="str">
        <f>IFERROR((VLOOKUP(B68,INSCRITOS!A:D,4,FALSE)),"")</f>
        <v>Lara Roque</v>
      </c>
      <c r="F68" s="2" t="str">
        <f>IFERROR((VLOOKUP(B68,INSCRITOS!A:F,6,FALSE)),"")</f>
        <v>F</v>
      </c>
      <c r="G68" s="4" t="str">
        <f>IFERROR((VLOOKUP(B68,INSCRITOS!A:H,8,FALSE)),"")</f>
        <v>Não Federado</v>
      </c>
      <c r="H68" s="2" t="s">
        <v>168</v>
      </c>
      <c r="I68" s="70"/>
    </row>
    <row r="69" spans="1:9" x14ac:dyDescent="0.25">
      <c r="A69" s="2">
        <v>3</v>
      </c>
      <c r="B69" s="2">
        <v>696</v>
      </c>
      <c r="C69" s="2">
        <f>IFERROR((VLOOKUP(B69,INSCRITOS!A:B,2,FALSE)),"")</f>
        <v>103877</v>
      </c>
      <c r="D69" s="5" t="str">
        <f>IFERROR((VLOOKUP(B69,INSCRITOS!A:C,3,FALSE)),"")</f>
        <v>INF</v>
      </c>
      <c r="E69" s="4" t="str">
        <f>IFERROR((VLOOKUP(B69,INSCRITOS!A:D,4,FALSE)),"")</f>
        <v>Eva Ferreira</v>
      </c>
      <c r="F69" s="2" t="str">
        <f>IFERROR((VLOOKUP(B69,INSCRITOS!A:F,6,FALSE)),"")</f>
        <v>F</v>
      </c>
      <c r="G69" s="4" t="str">
        <f>IFERROR((VLOOKUP(B69,INSCRITOS!A:H,8,FALSE)),"")</f>
        <v>GDCT Repsol Polímeros</v>
      </c>
      <c r="H69" s="2" t="s">
        <v>180</v>
      </c>
      <c r="I69" s="70"/>
    </row>
    <row r="70" spans="1:9" x14ac:dyDescent="0.25">
      <c r="A70" s="2">
        <v>4</v>
      </c>
      <c r="B70" s="2">
        <v>569</v>
      </c>
      <c r="C70" s="2">
        <f>IFERROR((VLOOKUP(B70,INSCRITOS!A:B,2,FALSE)),"")</f>
        <v>105115</v>
      </c>
      <c r="D70" s="5" t="str">
        <f>IFERROR((VLOOKUP(B70,INSCRITOS!A:C,3,FALSE)),"")</f>
        <v>INF</v>
      </c>
      <c r="E70" s="4" t="str">
        <f>IFERROR((VLOOKUP(B70,INSCRITOS!A:D,4,FALSE)),"")</f>
        <v>Diana Santos</v>
      </c>
      <c r="F70" s="2" t="str">
        <f>IFERROR((VLOOKUP(B70,INSCRITOS!A:F,6,FALSE)),"")</f>
        <v>F</v>
      </c>
      <c r="G70" s="4" t="str">
        <f>IFERROR((VLOOKUP(B70,INSCRITOS!A:H,8,FALSE)),"")</f>
        <v>FC Ferreiras</v>
      </c>
      <c r="H70" s="2" t="s">
        <v>181</v>
      </c>
      <c r="I70" s="70">
        <v>100</v>
      </c>
    </row>
    <row r="71" spans="1:9" x14ac:dyDescent="0.25">
      <c r="A71" s="2">
        <v>5</v>
      </c>
      <c r="B71" s="2">
        <v>207</v>
      </c>
      <c r="C71" s="2">
        <f>IFERROR((VLOOKUP(B71,INSCRITOS!A:B,2,FALSE)),"")</f>
        <v>104966</v>
      </c>
      <c r="D71" s="5" t="str">
        <f>IFERROR((VLOOKUP(B71,INSCRITOS!A:C,3,FALSE)),"")</f>
        <v>INF</v>
      </c>
      <c r="E71" s="4" t="str">
        <f>IFERROR((VLOOKUP(B71,INSCRITOS!A:D,4,FALSE)),"")</f>
        <v>Maria Eduarda Ribeiro</v>
      </c>
      <c r="F71" s="2" t="str">
        <f>IFERROR((VLOOKUP(B71,INSCRITOS!A:F,6,FALSE)),"")</f>
        <v>F</v>
      </c>
      <c r="G71" s="4" t="str">
        <f>IFERROR((VLOOKUP(B71,INSCRITOS!A:H,8,FALSE)),"")</f>
        <v>Lusitano FC Frusoal</v>
      </c>
      <c r="H71" s="2" t="s">
        <v>182</v>
      </c>
      <c r="I71" s="70">
        <v>90</v>
      </c>
    </row>
    <row r="72" spans="1:9" x14ac:dyDescent="0.25">
      <c r="A72" s="2">
        <v>6</v>
      </c>
      <c r="B72" s="2">
        <v>5574</v>
      </c>
      <c r="C72" s="2">
        <f>IFERROR((VLOOKUP(B72,INSCRITOS!A:B,2,FALSE)),"")</f>
        <v>0</v>
      </c>
      <c r="D72" s="5" t="str">
        <f>IFERROR((VLOOKUP(B72,INSCRITOS!A:C,3,FALSE)),"")</f>
        <v>INF</v>
      </c>
      <c r="E72" s="4" t="str">
        <f>IFERROR((VLOOKUP(B72,INSCRITOS!A:D,4,FALSE)),"")</f>
        <v>Joana Rosa</v>
      </c>
      <c r="F72" s="2" t="str">
        <f>IFERROR((VLOOKUP(B72,INSCRITOS!A:F,6,FALSE)),"")</f>
        <v>F</v>
      </c>
      <c r="G72" s="4" t="str">
        <f>IFERROR((VLOOKUP(B72,INSCRITOS!A:H,8,FALSE)),"")</f>
        <v>Portinado / Não Federado</v>
      </c>
      <c r="H72" s="2" t="s">
        <v>183</v>
      </c>
      <c r="I72" s="70"/>
    </row>
    <row r="73" spans="1:9" x14ac:dyDescent="0.25">
      <c r="A73" s="2">
        <v>7</v>
      </c>
      <c r="B73" s="2">
        <v>5575</v>
      </c>
      <c r="C73" s="2">
        <f>IFERROR((VLOOKUP(B73,INSCRITOS!A:B,2,FALSE)),"")</f>
        <v>0</v>
      </c>
      <c r="D73" s="5" t="str">
        <f>IFERROR((VLOOKUP(B73,INSCRITOS!A:C,3,FALSE)),"")</f>
        <v>INF</v>
      </c>
      <c r="E73" s="4" t="str">
        <f>IFERROR((VLOOKUP(B73,INSCRITOS!A:D,4,FALSE)),"")</f>
        <v>Madalena Cojocaru</v>
      </c>
      <c r="F73" s="2" t="str">
        <f>IFERROR((VLOOKUP(B73,INSCRITOS!A:F,6,FALSE)),"")</f>
        <v>F</v>
      </c>
      <c r="G73" s="4" t="str">
        <f>IFERROR((VLOOKUP(B73,INSCRITOS!A:H,8,FALSE)),"")</f>
        <v>Portinado / Não Federado</v>
      </c>
      <c r="H73" s="2" t="s">
        <v>186</v>
      </c>
      <c r="I73" s="70"/>
    </row>
    <row r="74" spans="1:9" x14ac:dyDescent="0.25">
      <c r="A74" s="2">
        <v>8</v>
      </c>
      <c r="B74" s="2">
        <v>238</v>
      </c>
      <c r="C74" s="2">
        <f>IFERROR((VLOOKUP(B74,INSCRITOS!A:B,2,FALSE)),"")</f>
        <v>104837</v>
      </c>
      <c r="D74" s="5" t="str">
        <f>IFERROR((VLOOKUP(B74,INSCRITOS!A:C,3,FALSE)),"")</f>
        <v>INF</v>
      </c>
      <c r="E74" s="4" t="str">
        <f>IFERROR((VLOOKUP(B74,INSCRITOS!A:D,4,FALSE)),"")</f>
        <v>Beatriz Ramos</v>
      </c>
      <c r="F74" s="2" t="str">
        <f>IFERROR((VLOOKUP(B74,INSCRITOS!A:F,6,FALSE)),"")</f>
        <v>F</v>
      </c>
      <c r="G74" s="4" t="str">
        <f>IFERROR((VLOOKUP(B74,INSCRITOS!A:H,8,FALSE)),"")</f>
        <v>O2 Triatlo-S'Look</v>
      </c>
      <c r="H74" s="2" t="s">
        <v>184</v>
      </c>
      <c r="I74" s="70">
        <v>80</v>
      </c>
    </row>
    <row r="75" spans="1:9" x14ac:dyDescent="0.25">
      <c r="A75" s="2">
        <v>9</v>
      </c>
      <c r="B75" s="2">
        <v>1305</v>
      </c>
      <c r="C75" s="2">
        <f>IFERROR((VLOOKUP(B75,INSCRITOS!A:B,2,FALSE)),"")</f>
        <v>105336</v>
      </c>
      <c r="D75" s="5" t="str">
        <f>IFERROR((VLOOKUP(B75,INSCRITOS!A:C,3,FALSE)),"")</f>
        <v>INF</v>
      </c>
      <c r="E75" s="4" t="str">
        <f>IFERROR((VLOOKUP(B75,INSCRITOS!A:D,4,FALSE)),"")</f>
        <v>Leonor Soares Lima Cabrita</v>
      </c>
      <c r="F75" s="2" t="str">
        <f>IFERROR((VLOOKUP(B75,INSCRITOS!A:F,6,FALSE)),"")</f>
        <v>F</v>
      </c>
      <c r="G75" s="4" t="str">
        <f>IFERROR((VLOOKUP(B75,INSCRITOS!A:H,8,FALSE)),"")</f>
        <v>Clube Natação Faro</v>
      </c>
      <c r="H75" s="2" t="s">
        <v>185</v>
      </c>
      <c r="I75" s="70">
        <v>70</v>
      </c>
    </row>
    <row r="76" spans="1:9" x14ac:dyDescent="0.25">
      <c r="A76" s="2">
        <v>10</v>
      </c>
      <c r="B76" s="2">
        <v>5992</v>
      </c>
      <c r="C76" s="2">
        <f>IFERROR((VLOOKUP(B76,INSCRITOS!A:B,2,FALSE)),"")</f>
        <v>0</v>
      </c>
      <c r="D76" s="5" t="str">
        <f>IFERROR((VLOOKUP(B76,INSCRITOS!A:C,3,FALSE)),"")</f>
        <v>INF</v>
      </c>
      <c r="E76" s="4" t="str">
        <f>IFERROR((VLOOKUP(B76,INSCRITOS!A:D,4,FALSE)),"")</f>
        <v>Carolina Carmelino</v>
      </c>
      <c r="F76" s="2" t="str">
        <f>IFERROR((VLOOKUP(B76,INSCRITOS!A:F,6,FALSE)),"")</f>
        <v>F</v>
      </c>
      <c r="G76" s="4" t="str">
        <f>IFERROR((VLOOKUP(B76,INSCRITOS!A:H,8,FALSE)),"")</f>
        <v>CCD Intermarché Lagos / Não Federado</v>
      </c>
      <c r="H76" s="2" t="s">
        <v>175</v>
      </c>
      <c r="I76" s="70"/>
    </row>
    <row r="79" spans="1:9" ht="15.75" x14ac:dyDescent="0.25">
      <c r="A79" s="72" t="s">
        <v>13</v>
      </c>
      <c r="B79" s="72"/>
      <c r="C79" s="72"/>
      <c r="D79" s="72"/>
      <c r="E79" s="72"/>
      <c r="F79" s="72"/>
      <c r="G79" s="72"/>
      <c r="H79" s="72"/>
      <c r="I79" s="72"/>
    </row>
    <row r="80" spans="1:9" x14ac:dyDescent="0.25">
      <c r="I80" s="66"/>
    </row>
    <row r="81" spans="1:9" ht="15.75" x14ac:dyDescent="0.25">
      <c r="A81" s="12" t="s">
        <v>10</v>
      </c>
      <c r="B81" s="12" t="s">
        <v>4</v>
      </c>
      <c r="C81" s="12" t="s">
        <v>9</v>
      </c>
      <c r="D81" s="12" t="s">
        <v>0</v>
      </c>
      <c r="E81" s="12" t="s">
        <v>1</v>
      </c>
      <c r="F81" s="12" t="s">
        <v>7</v>
      </c>
      <c r="G81" s="12" t="s">
        <v>2</v>
      </c>
      <c r="H81" s="12" t="s">
        <v>154</v>
      </c>
      <c r="I81" s="65" t="s">
        <v>8</v>
      </c>
    </row>
    <row r="82" spans="1:9" x14ac:dyDescent="0.25">
      <c r="A82" s="2">
        <v>1</v>
      </c>
      <c r="B82" s="2">
        <v>5997</v>
      </c>
      <c r="C82" s="2">
        <f>IFERROR((VLOOKUP(B82,INSCRITOS!A:B,2,FALSE)),"")</f>
        <v>104642</v>
      </c>
      <c r="D82" s="3" t="str">
        <f>IFERROR((VLOOKUP(B82,INSCRITOS!A:C,3,FALSE)),"")</f>
        <v>INI</v>
      </c>
      <c r="E82" s="4" t="str">
        <f>IFERROR((VLOOKUP(B82,INSCRITOS!A:D,4,FALSE)),"")</f>
        <v>Diego Lange</v>
      </c>
      <c r="F82" s="2" t="str">
        <f>IFERROR((VLOOKUP(B82,INSCRITOS!A:F,6,FALSE)),"")</f>
        <v>M</v>
      </c>
      <c r="G82" s="4" t="str">
        <f>IFERROR((VLOOKUP(B82,INSCRITOS!A:H,8,FALSE)),"")</f>
        <v>CCD Intermarché Lagos</v>
      </c>
      <c r="H82" s="2" t="s">
        <v>197</v>
      </c>
      <c r="I82" s="70">
        <v>100</v>
      </c>
    </row>
    <row r="83" spans="1:9" x14ac:dyDescent="0.25">
      <c r="A83" s="2">
        <v>2</v>
      </c>
      <c r="B83" s="2">
        <v>457</v>
      </c>
      <c r="C83" s="2">
        <f>IFERROR((VLOOKUP(B83,INSCRITOS!A:B,2,FALSE)),"")</f>
        <v>104342</v>
      </c>
      <c r="D83" s="3" t="str">
        <f>IFERROR((VLOOKUP(B83,INSCRITOS!A:C,3,FALSE)),"")</f>
        <v>INI</v>
      </c>
      <c r="E83" s="4" t="str">
        <f>IFERROR((VLOOKUP(B83,INSCRITOS!A:D,4,FALSE)),"")</f>
        <v>Tomás Moreno</v>
      </c>
      <c r="F83" s="2" t="str">
        <f>IFERROR((VLOOKUP(B83,INSCRITOS!A:F,6,FALSE)),"")</f>
        <v>M</v>
      </c>
      <c r="G83" s="4" t="str">
        <f>IFERROR((VLOOKUP(B83,INSCRITOS!A:H,8,FALSE)),"")</f>
        <v>GDCT Repsol Polímeros</v>
      </c>
      <c r="H83" s="2" t="s">
        <v>198</v>
      </c>
      <c r="I83" s="70"/>
    </row>
    <row r="84" spans="1:9" hidden="1" x14ac:dyDescent="0.25">
      <c r="A84" s="2">
        <v>6</v>
      </c>
      <c r="B84" s="2"/>
      <c r="C84" s="2" t="str">
        <f>IFERROR((VLOOKUP(B84,INSCRITOS!A:B,2,FALSE)),"")</f>
        <v/>
      </c>
      <c r="D84" s="3" t="str">
        <f>IFERROR((VLOOKUP(B84,INSCRITOS!A:C,3,FALSE)),"")</f>
        <v/>
      </c>
      <c r="E84" s="4" t="str">
        <f>IFERROR((VLOOKUP(B84,INSCRITOS!A:D,4,FALSE)),"")</f>
        <v/>
      </c>
      <c r="F84" s="2" t="str">
        <f>IFERROR((VLOOKUP(B84,INSCRITOS!A:F,6,FALSE)),"")</f>
        <v/>
      </c>
      <c r="G84" s="4" t="str">
        <f>IFERROR((VLOOKUP(B84,INSCRITOS!A:H,8,FALSE)),"")</f>
        <v/>
      </c>
      <c r="H84" s="2"/>
      <c r="I84" s="70"/>
    </row>
    <row r="85" spans="1:9" hidden="1" x14ac:dyDescent="0.25">
      <c r="A85" s="2">
        <v>7</v>
      </c>
      <c r="B85" s="2"/>
      <c r="C85" s="2" t="str">
        <f>IFERROR((VLOOKUP(B85,INSCRITOS!A:B,2,FALSE)),"")</f>
        <v/>
      </c>
      <c r="D85" s="3" t="str">
        <f>IFERROR((VLOOKUP(B85,INSCRITOS!A:C,3,FALSE)),"")</f>
        <v/>
      </c>
      <c r="E85" s="4" t="str">
        <f>IFERROR((VLOOKUP(B85,INSCRITOS!A:D,4,FALSE)),"")</f>
        <v/>
      </c>
      <c r="F85" s="2" t="str">
        <f>IFERROR((VLOOKUP(B85,INSCRITOS!A:F,6,FALSE)),"")</f>
        <v/>
      </c>
      <c r="G85" s="4" t="str">
        <f>IFERROR((VLOOKUP(B85,INSCRITOS!A:H,8,FALSE)),"")</f>
        <v/>
      </c>
      <c r="H85" s="2"/>
      <c r="I85" s="70"/>
    </row>
    <row r="86" spans="1:9" hidden="1" x14ac:dyDescent="0.25">
      <c r="A86" s="2">
        <v>8</v>
      </c>
      <c r="B86" s="2"/>
      <c r="C86" s="2" t="str">
        <f>IFERROR((VLOOKUP(B86,INSCRITOS!A:B,2,FALSE)),"")</f>
        <v/>
      </c>
      <c r="D86" s="3" t="str">
        <f>IFERROR((VLOOKUP(B86,INSCRITOS!A:C,3,FALSE)),"")</f>
        <v/>
      </c>
      <c r="E86" s="4" t="str">
        <f>IFERROR((VLOOKUP(B86,INSCRITOS!A:D,4,FALSE)),"")</f>
        <v/>
      </c>
      <c r="F86" s="2" t="str">
        <f>IFERROR((VLOOKUP(B86,INSCRITOS!A:F,6,FALSE)),"")</f>
        <v/>
      </c>
      <c r="G86" s="4" t="str">
        <f>IFERROR((VLOOKUP(B86,INSCRITOS!A:H,8,FALSE)),"")</f>
        <v/>
      </c>
      <c r="H86" s="2"/>
      <c r="I86" s="70"/>
    </row>
    <row r="87" spans="1:9" hidden="1" x14ac:dyDescent="0.25">
      <c r="A87" s="2">
        <v>9</v>
      </c>
      <c r="B87" s="2"/>
      <c r="C87" s="2" t="str">
        <f>IFERROR((VLOOKUP(B87,INSCRITOS!A:B,2,FALSE)),"")</f>
        <v/>
      </c>
      <c r="D87" s="3" t="str">
        <f>IFERROR((VLOOKUP(B87,INSCRITOS!A:C,3,FALSE)),"")</f>
        <v/>
      </c>
      <c r="E87" s="4" t="str">
        <f>IFERROR((VLOOKUP(B87,INSCRITOS!A:D,4,FALSE)),"")</f>
        <v/>
      </c>
      <c r="F87" s="2" t="str">
        <f>IFERROR((VLOOKUP(B87,INSCRITOS!A:F,6,FALSE)),"")</f>
        <v/>
      </c>
      <c r="G87" s="4" t="str">
        <f>IFERROR((VLOOKUP(B87,INSCRITOS!A:H,8,FALSE)),"")</f>
        <v/>
      </c>
      <c r="H87" s="2"/>
      <c r="I87" s="70"/>
    </row>
    <row r="88" spans="1:9" hidden="1" x14ac:dyDescent="0.25">
      <c r="A88" s="2">
        <v>10</v>
      </c>
      <c r="B88" s="2"/>
      <c r="C88" s="2" t="str">
        <f>IFERROR((VLOOKUP(B88,INSCRITOS!A:B,2,FALSE)),"")</f>
        <v/>
      </c>
      <c r="D88" s="3" t="str">
        <f>IFERROR((VLOOKUP(B88,INSCRITOS!A:C,3,FALSE)),"")</f>
        <v/>
      </c>
      <c r="E88" s="4" t="str">
        <f>IFERROR((VLOOKUP(B88,INSCRITOS!A:D,4,FALSE)),"")</f>
        <v/>
      </c>
      <c r="F88" s="2" t="str">
        <f>IFERROR((VLOOKUP(B88,INSCRITOS!A:F,6,FALSE)),"")</f>
        <v/>
      </c>
      <c r="G88" s="4" t="str">
        <f>IFERROR((VLOOKUP(B88,INSCRITOS!A:H,8,FALSE)),"")</f>
        <v/>
      </c>
      <c r="H88" s="2"/>
      <c r="I88" s="70"/>
    </row>
    <row r="89" spans="1:9" hidden="1" x14ac:dyDescent="0.25">
      <c r="A89" s="2">
        <v>11</v>
      </c>
      <c r="B89" s="2"/>
      <c r="C89" s="2" t="str">
        <f>IFERROR((VLOOKUP(B89,INSCRITOS!A:B,2,FALSE)),"")</f>
        <v/>
      </c>
      <c r="D89" s="3" t="str">
        <f>IFERROR((VLOOKUP(B89,INSCRITOS!A:C,3,FALSE)),"")</f>
        <v/>
      </c>
      <c r="E89" s="4" t="str">
        <f>IFERROR((VLOOKUP(B89,INSCRITOS!A:D,4,FALSE)),"")</f>
        <v/>
      </c>
      <c r="F89" s="2" t="str">
        <f>IFERROR((VLOOKUP(B89,INSCRITOS!A:F,6,FALSE)),"")</f>
        <v/>
      </c>
      <c r="G89" s="4" t="str">
        <f>IFERROR((VLOOKUP(B89,INSCRITOS!A:H,8,FALSE)),"")</f>
        <v/>
      </c>
      <c r="H89" s="2"/>
      <c r="I89" s="70"/>
    </row>
    <row r="90" spans="1:9" hidden="1" x14ac:dyDescent="0.25">
      <c r="A90" s="2">
        <v>12</v>
      </c>
      <c r="B90" s="2"/>
      <c r="C90" s="2" t="str">
        <f>IFERROR((VLOOKUP(B90,INSCRITOS!A:B,2,FALSE)),"")</f>
        <v/>
      </c>
      <c r="D90" s="3" t="str">
        <f>IFERROR((VLOOKUP(B90,INSCRITOS!A:C,3,FALSE)),"")</f>
        <v/>
      </c>
      <c r="E90" s="4" t="str">
        <f>IFERROR((VLOOKUP(B90,INSCRITOS!A:D,4,FALSE)),"")</f>
        <v/>
      </c>
      <c r="F90" s="2" t="str">
        <f>IFERROR((VLOOKUP(B90,INSCRITOS!A:F,6,FALSE)),"")</f>
        <v/>
      </c>
      <c r="G90" s="4" t="str">
        <f>IFERROR((VLOOKUP(B90,INSCRITOS!A:H,8,FALSE)),"")</f>
        <v/>
      </c>
      <c r="H90" s="2"/>
      <c r="I90" s="70"/>
    </row>
    <row r="91" spans="1:9" hidden="1" x14ac:dyDescent="0.25">
      <c r="A91" s="2">
        <v>13</v>
      </c>
      <c r="B91" s="2"/>
      <c r="C91" s="2" t="str">
        <f>IFERROR((VLOOKUP(B91,INSCRITOS!A:B,2,FALSE)),"")</f>
        <v/>
      </c>
      <c r="D91" s="3" t="str">
        <f>IFERROR((VLOOKUP(B91,INSCRITOS!A:C,3,FALSE)),"")</f>
        <v/>
      </c>
      <c r="E91" s="4" t="str">
        <f>IFERROR((VLOOKUP(B91,INSCRITOS!A:D,4,FALSE)),"")</f>
        <v/>
      </c>
      <c r="F91" s="2" t="str">
        <f>IFERROR((VLOOKUP(B91,INSCRITOS!A:F,6,FALSE)),"")</f>
        <v/>
      </c>
      <c r="G91" s="4" t="str">
        <f>IFERROR((VLOOKUP(B91,INSCRITOS!A:H,8,FALSE)),"")</f>
        <v/>
      </c>
      <c r="H91" s="2"/>
      <c r="I91" s="70"/>
    </row>
    <row r="92" spans="1:9" hidden="1" x14ac:dyDescent="0.25">
      <c r="A92" s="2">
        <v>14</v>
      </c>
      <c r="B92" s="2"/>
      <c r="C92" s="2" t="str">
        <f>IFERROR((VLOOKUP(B92,INSCRITOS!A:B,2,FALSE)),"")</f>
        <v/>
      </c>
      <c r="D92" s="3" t="str">
        <f>IFERROR((VLOOKUP(B92,INSCRITOS!A:C,3,FALSE)),"")</f>
        <v/>
      </c>
      <c r="E92" s="4" t="str">
        <f>IFERROR((VLOOKUP(B92,INSCRITOS!A:D,4,FALSE)),"")</f>
        <v/>
      </c>
      <c r="F92" s="2" t="str">
        <f>IFERROR((VLOOKUP(B92,INSCRITOS!A:F,6,FALSE)),"")</f>
        <v/>
      </c>
      <c r="G92" s="4" t="str">
        <f>IFERROR((VLOOKUP(B92,INSCRITOS!A:H,8,FALSE)),"")</f>
        <v/>
      </c>
      <c r="H92" s="2"/>
      <c r="I92" s="70"/>
    </row>
    <row r="93" spans="1:9" hidden="1" x14ac:dyDescent="0.25">
      <c r="A93" s="2">
        <v>15</v>
      </c>
      <c r="B93" s="2"/>
      <c r="C93" s="2" t="str">
        <f>IFERROR((VLOOKUP(B93,INSCRITOS!A:B,2,FALSE)),"")</f>
        <v/>
      </c>
      <c r="D93" s="3" t="str">
        <f>IFERROR((VLOOKUP(B93,INSCRITOS!A:C,3,FALSE)),"")</f>
        <v/>
      </c>
      <c r="E93" s="4" t="str">
        <f>IFERROR((VLOOKUP(B93,INSCRITOS!A:D,4,FALSE)),"")</f>
        <v/>
      </c>
      <c r="F93" s="2" t="str">
        <f>IFERROR((VLOOKUP(B93,INSCRITOS!A:F,6,FALSE)),"")</f>
        <v/>
      </c>
      <c r="G93" s="4" t="str">
        <f>IFERROR((VLOOKUP(B93,INSCRITOS!A:H,8,FALSE)),"")</f>
        <v/>
      </c>
      <c r="H93" s="2"/>
      <c r="I93" s="70"/>
    </row>
    <row r="94" spans="1:9" x14ac:dyDescent="0.25">
      <c r="A94" s="7"/>
      <c r="B94" s="7"/>
      <c r="C94" s="7"/>
      <c r="D94" s="8"/>
      <c r="F94" s="7"/>
      <c r="I94" s="66"/>
    </row>
    <row r="95" spans="1:9" x14ac:dyDescent="0.25">
      <c r="A95" s="7"/>
      <c r="B95" s="7"/>
      <c r="C95" s="7"/>
      <c r="D95" s="8"/>
      <c r="F95" s="7"/>
      <c r="I95" s="66"/>
    </row>
    <row r="96" spans="1:9" ht="15.75" x14ac:dyDescent="0.25">
      <c r="A96" s="72" t="s">
        <v>18</v>
      </c>
      <c r="B96" s="72"/>
      <c r="C96" s="72"/>
      <c r="D96" s="72"/>
      <c r="E96" s="72"/>
      <c r="F96" s="72"/>
      <c r="G96" s="72"/>
      <c r="H96" s="72"/>
      <c r="I96" s="72"/>
    </row>
    <row r="97" spans="1:9" x14ac:dyDescent="0.25">
      <c r="A97" s="7"/>
      <c r="B97" s="7"/>
      <c r="C97" s="7"/>
      <c r="D97" s="8"/>
      <c r="F97" s="7"/>
      <c r="I97" s="66"/>
    </row>
    <row r="98" spans="1:9" ht="15.75" x14ac:dyDescent="0.25">
      <c r="A98" s="12" t="s">
        <v>10</v>
      </c>
      <c r="B98" s="12" t="s">
        <v>4</v>
      </c>
      <c r="C98" s="12" t="s">
        <v>9</v>
      </c>
      <c r="D98" s="12" t="s">
        <v>0</v>
      </c>
      <c r="E98" s="12" t="s">
        <v>1</v>
      </c>
      <c r="F98" s="12" t="s">
        <v>7</v>
      </c>
      <c r="G98" s="12" t="s">
        <v>2</v>
      </c>
      <c r="H98" s="12" t="s">
        <v>154</v>
      </c>
      <c r="I98" s="65" t="s">
        <v>8</v>
      </c>
    </row>
    <row r="99" spans="1:9" x14ac:dyDescent="0.25">
      <c r="A99" s="2">
        <v>1</v>
      </c>
      <c r="B99" s="2">
        <v>314</v>
      </c>
      <c r="C99" s="2">
        <f>IFERROR((VLOOKUP(B99,INSCRITOS!A:B,2,FALSE)),"")</f>
        <v>104244</v>
      </c>
      <c r="D99" s="5" t="str">
        <f>IFERROR((VLOOKUP(B99,INSCRITOS!A:C,3,FALSE)),"")</f>
        <v>INI</v>
      </c>
      <c r="E99" s="4" t="str">
        <f>IFERROR((VLOOKUP(B99,INSCRITOS!A:D,4,FALSE)),"")</f>
        <v>Natacha Santos</v>
      </c>
      <c r="F99" s="2" t="str">
        <f>IFERROR((VLOOKUP(B99,INSCRITOS!A:F,6,FALSE)),"")</f>
        <v>F</v>
      </c>
      <c r="G99" s="4" t="str">
        <f>IFERROR((VLOOKUP(B99,INSCRITOS!A:H,8,FALSE)),"")</f>
        <v>Lusitano FC Frusoal</v>
      </c>
      <c r="H99" s="2" t="s">
        <v>199</v>
      </c>
      <c r="I99" s="70">
        <v>100</v>
      </c>
    </row>
    <row r="100" spans="1:9" x14ac:dyDescent="0.25">
      <c r="A100" s="2">
        <v>2</v>
      </c>
      <c r="B100" s="2">
        <v>5522</v>
      </c>
      <c r="C100" s="2">
        <f>IFERROR((VLOOKUP(B100,INSCRITOS!A:B,2,FALSE)),"")</f>
        <v>0</v>
      </c>
      <c r="D100" s="5" t="str">
        <f>IFERROR((VLOOKUP(B100,INSCRITOS!A:C,3,FALSE)),"")</f>
        <v>INI</v>
      </c>
      <c r="E100" s="4" t="str">
        <f>IFERROR((VLOOKUP(B100,INSCRITOS!A:D,4,FALSE)),"")</f>
        <v>Rita Lage</v>
      </c>
      <c r="F100" s="2" t="str">
        <f>IFERROR((VLOOKUP(B100,INSCRITOS!A:F,6,FALSE)),"")</f>
        <v>F</v>
      </c>
      <c r="G100" s="4" t="str">
        <f>IFERROR((VLOOKUP(B100,INSCRITOS!A:H,8,FALSE)),"")</f>
        <v>CCD Intermarché Lagos / Não Federado</v>
      </c>
      <c r="H100" s="2" t="s">
        <v>200</v>
      </c>
      <c r="I100" s="70"/>
    </row>
    <row r="101" spans="1:9" x14ac:dyDescent="0.25">
      <c r="A101" s="2">
        <v>3</v>
      </c>
      <c r="B101" s="2">
        <v>5578</v>
      </c>
      <c r="C101" s="2">
        <f>IFERROR((VLOOKUP(B101,INSCRITOS!A:B,2,FALSE)),"")</f>
        <v>0</v>
      </c>
      <c r="D101" s="5" t="str">
        <f>IFERROR((VLOOKUP(B101,INSCRITOS!A:C,3,FALSE)),"")</f>
        <v>INI</v>
      </c>
      <c r="E101" s="4" t="str">
        <f>IFERROR((VLOOKUP(B101,INSCRITOS!A:D,4,FALSE)),"")</f>
        <v>Ema Gherman</v>
      </c>
      <c r="F101" s="2" t="str">
        <f>IFERROR((VLOOKUP(B101,INSCRITOS!A:F,6,FALSE)),"")</f>
        <v>F</v>
      </c>
      <c r="G101" s="4" t="str">
        <f>IFERROR((VLOOKUP(B101,INSCRITOS!A:H,8,FALSE)),"")</f>
        <v>Portinado / Não Federado</v>
      </c>
      <c r="H101" s="2" t="s">
        <v>201</v>
      </c>
      <c r="I101" s="70"/>
    </row>
    <row r="102" spans="1:9" x14ac:dyDescent="0.25">
      <c r="A102" s="2">
        <v>4</v>
      </c>
      <c r="B102" s="2">
        <v>5528</v>
      </c>
      <c r="C102" s="2">
        <f>IFERROR((VLOOKUP(B102,INSCRITOS!A:B,2,FALSE)),"")</f>
        <v>0</v>
      </c>
      <c r="D102" s="5" t="str">
        <f>IFERROR((VLOOKUP(B102,INSCRITOS!A:C,3,FALSE)),"")</f>
        <v>INI</v>
      </c>
      <c r="E102" s="4" t="str">
        <f>IFERROR((VLOOKUP(B102,INSCRITOS!A:D,4,FALSE)),"")</f>
        <v>Mafalda Silva</v>
      </c>
      <c r="F102" s="2" t="str">
        <f>IFERROR((VLOOKUP(B102,INSCRITOS!A:F,6,FALSE)),"")</f>
        <v>F</v>
      </c>
      <c r="G102" s="4" t="str">
        <f>IFERROR((VLOOKUP(B102,INSCRITOS!A:H,8,FALSE)),"")</f>
        <v>CCD Intermarché Lagos / Não Federado</v>
      </c>
      <c r="H102" s="2" t="s">
        <v>202</v>
      </c>
      <c r="I102" s="70"/>
    </row>
    <row r="103" spans="1:9" x14ac:dyDescent="0.25">
      <c r="A103" s="2">
        <v>5</v>
      </c>
      <c r="B103" s="2">
        <v>5547</v>
      </c>
      <c r="C103" s="2">
        <f>IFERROR((VLOOKUP(B103,INSCRITOS!A:B,2,FALSE)),"")</f>
        <v>0</v>
      </c>
      <c r="D103" s="5" t="str">
        <f>IFERROR((VLOOKUP(B103,INSCRITOS!A:C,3,FALSE)),"")</f>
        <v>INI</v>
      </c>
      <c r="E103" s="4" t="str">
        <f>IFERROR((VLOOKUP(B103,INSCRITOS!A:D,4,FALSE)),"")</f>
        <v>Beatriz Vaz</v>
      </c>
      <c r="F103" s="2" t="str">
        <f>IFERROR((VLOOKUP(B103,INSCRITOS!A:F,6,FALSE)),"")</f>
        <v>F</v>
      </c>
      <c r="G103" s="4" t="str">
        <f>IFERROR((VLOOKUP(B103,INSCRITOS!A:H,8,FALSE)),"")</f>
        <v>FC Ferreiras / Não Federado</v>
      </c>
      <c r="H103" s="2" t="s">
        <v>203</v>
      </c>
      <c r="I103" s="70"/>
    </row>
    <row r="104" spans="1:9" x14ac:dyDescent="0.25">
      <c r="A104" s="2">
        <v>6</v>
      </c>
      <c r="B104" s="2">
        <v>5995</v>
      </c>
      <c r="C104" s="2">
        <f>IFERROR((VLOOKUP(B104,INSCRITOS!A:B,2,FALSE)),"")</f>
        <v>103872</v>
      </c>
      <c r="D104" s="5" t="str">
        <f>IFERROR((VLOOKUP(B104,INSCRITOS!A:C,3,FALSE)),"")</f>
        <v>INI</v>
      </c>
      <c r="E104" s="4" t="str">
        <f>IFERROR((VLOOKUP(B104,INSCRITOS!A:D,4,FALSE)),"")</f>
        <v>Laura Bolim</v>
      </c>
      <c r="F104" s="2" t="str">
        <f>IFERROR((VLOOKUP(B104,INSCRITOS!A:F,6,FALSE)),"")</f>
        <v>F</v>
      </c>
      <c r="G104" s="4" t="str">
        <f>IFERROR((VLOOKUP(B104,INSCRITOS!A:H,8,FALSE)),"")</f>
        <v>GDCT Repsol Polímeros</v>
      </c>
      <c r="H104" s="2" t="s">
        <v>204</v>
      </c>
      <c r="I104" s="70"/>
    </row>
    <row r="105" spans="1:9" x14ac:dyDescent="0.25">
      <c r="A105" s="2">
        <v>7</v>
      </c>
      <c r="B105" s="2">
        <v>5531</v>
      </c>
      <c r="C105" s="2">
        <f>IFERROR((VLOOKUP(B105,INSCRITOS!A:B,2,FALSE)),"")</f>
        <v>0</v>
      </c>
      <c r="D105" s="5" t="str">
        <f>IFERROR((VLOOKUP(B105,INSCRITOS!A:C,3,FALSE)),"")</f>
        <v>INI</v>
      </c>
      <c r="E105" s="4" t="str">
        <f>IFERROR((VLOOKUP(B105,INSCRITOS!A:D,4,FALSE)),"")</f>
        <v>Mariana da Silva Luz</v>
      </c>
      <c r="F105" s="2" t="str">
        <f>IFERROR((VLOOKUP(B105,INSCRITOS!A:F,6,FALSE)),"")</f>
        <v>F</v>
      </c>
      <c r="G105" s="4" t="str">
        <f>IFERROR((VLOOKUP(B105,INSCRITOS!A:H,8,FALSE)),"")</f>
        <v>CCD Intermarché Lagos / Não Federado</v>
      </c>
      <c r="H105" s="2" t="s">
        <v>205</v>
      </c>
      <c r="I105" s="70"/>
    </row>
    <row r="106" spans="1:9" x14ac:dyDescent="0.25">
      <c r="A106" s="7"/>
      <c r="B106" s="7"/>
      <c r="C106" s="7"/>
      <c r="D106" s="9"/>
      <c r="F106" s="7"/>
    </row>
    <row r="107" spans="1:9" x14ac:dyDescent="0.25">
      <c r="A107" s="7"/>
      <c r="B107" s="7"/>
      <c r="C107" s="7"/>
      <c r="D107" s="9"/>
      <c r="F107" s="7"/>
    </row>
    <row r="108" spans="1:9" ht="15.75" x14ac:dyDescent="0.25">
      <c r="A108" s="72" t="s">
        <v>14</v>
      </c>
      <c r="B108" s="72"/>
      <c r="C108" s="72"/>
      <c r="D108" s="72"/>
      <c r="E108" s="72"/>
      <c r="F108" s="72"/>
      <c r="G108" s="72"/>
      <c r="H108" s="72"/>
      <c r="I108" s="72"/>
    </row>
    <row r="109" spans="1:9" x14ac:dyDescent="0.25">
      <c r="I109" s="66"/>
    </row>
    <row r="110" spans="1:9" ht="15.75" x14ac:dyDescent="0.25">
      <c r="A110" s="12" t="s">
        <v>10</v>
      </c>
      <c r="B110" s="12" t="s">
        <v>4</v>
      </c>
      <c r="C110" s="12" t="s">
        <v>9</v>
      </c>
      <c r="D110" s="12" t="s">
        <v>0</v>
      </c>
      <c r="E110" s="12" t="s">
        <v>1</v>
      </c>
      <c r="F110" s="12" t="s">
        <v>7</v>
      </c>
      <c r="G110" s="12" t="s">
        <v>2</v>
      </c>
      <c r="H110" s="12" t="s">
        <v>154</v>
      </c>
      <c r="I110" s="65" t="s">
        <v>8</v>
      </c>
    </row>
    <row r="111" spans="1:9" x14ac:dyDescent="0.25">
      <c r="A111" s="2">
        <v>1</v>
      </c>
      <c r="B111" s="2">
        <v>5998</v>
      </c>
      <c r="C111" s="2">
        <f>IFERROR((VLOOKUP(B111,INSCRITOS!A:B,2,FALSE)),"")</f>
        <v>105307</v>
      </c>
      <c r="D111" s="3" t="str">
        <f>IFERROR((VLOOKUP(B111,INSCRITOS!A:C,3,FALSE)),"")</f>
        <v>JUV</v>
      </c>
      <c r="E111" s="4" t="str">
        <f>IFERROR((VLOOKUP(B111,INSCRITOS!A:D,4,FALSE)),"")</f>
        <v>Vasco Diogo</v>
      </c>
      <c r="F111" s="2" t="str">
        <f>IFERROR((VLOOKUP(B111,INSCRITOS!A:F,6,FALSE)),"")</f>
        <v>M</v>
      </c>
      <c r="G111" s="4" t="str">
        <f>IFERROR((VLOOKUP(B111,INSCRITOS!A:H,8,FALSE)),"")</f>
        <v>Louletano Triatlo</v>
      </c>
      <c r="H111" s="2" t="s">
        <v>187</v>
      </c>
      <c r="I111" s="70">
        <v>100</v>
      </c>
    </row>
    <row r="112" spans="1:9" x14ac:dyDescent="0.25">
      <c r="A112" s="2">
        <v>2</v>
      </c>
      <c r="B112" s="2">
        <v>987</v>
      </c>
      <c r="C112" s="2">
        <f>IFERROR((VLOOKUP(B112,INSCRITOS!A:B,2,FALSE)),"")</f>
        <v>105305</v>
      </c>
      <c r="D112" s="3" t="str">
        <f>IFERROR((VLOOKUP(B112,INSCRITOS!A:C,3,FALSE)),"")</f>
        <v>JUV</v>
      </c>
      <c r="E112" s="4" t="str">
        <f>IFERROR((VLOOKUP(B112,INSCRITOS!A:D,4,FALSE)),"")</f>
        <v>Gonçalo Diogo</v>
      </c>
      <c r="F112" s="2" t="str">
        <f>IFERROR((VLOOKUP(B112,INSCRITOS!A:F,6,FALSE)),"")</f>
        <v>M</v>
      </c>
      <c r="G112" s="4" t="str">
        <f>IFERROR((VLOOKUP(B112,INSCRITOS!A:H,8,FALSE)),"")</f>
        <v>Louletano Triatlo</v>
      </c>
      <c r="H112" s="2" t="s">
        <v>188</v>
      </c>
      <c r="I112" s="70">
        <v>90</v>
      </c>
    </row>
    <row r="113" spans="1:9" x14ac:dyDescent="0.25">
      <c r="A113" s="2">
        <v>3</v>
      </c>
      <c r="B113" s="2">
        <v>5637</v>
      </c>
      <c r="C113" s="2">
        <f>IFERROR((VLOOKUP(B113,INSCRITOS!A:B,2,FALSE)),"")</f>
        <v>0</v>
      </c>
      <c r="D113" s="3" t="str">
        <f>IFERROR((VLOOKUP(B113,INSCRITOS!A:C,3,FALSE)),"")</f>
        <v>JUV</v>
      </c>
      <c r="E113" s="4" t="str">
        <f>IFERROR((VLOOKUP(B113,INSCRITOS!A:D,4,FALSE)),"")</f>
        <v>Gustavo Ganhão</v>
      </c>
      <c r="F113" s="2" t="str">
        <f>IFERROR((VLOOKUP(B113,INSCRITOS!A:F,6,FALSE)),"")</f>
        <v>M</v>
      </c>
      <c r="G113" s="4" t="str">
        <f>IFERROR((VLOOKUP(B113,INSCRITOS!A:H,8,FALSE)),"")</f>
        <v>Portinado / Não Federado</v>
      </c>
      <c r="H113" s="2" t="s">
        <v>189</v>
      </c>
      <c r="I113" s="70"/>
    </row>
    <row r="114" spans="1:9" x14ac:dyDescent="0.25">
      <c r="A114" s="2">
        <v>4</v>
      </c>
      <c r="B114" s="2">
        <v>5628</v>
      </c>
      <c r="C114" s="2">
        <f>IFERROR((VLOOKUP(B114,INSCRITOS!A:B,2,FALSE)),"")</f>
        <v>0</v>
      </c>
      <c r="D114" s="3" t="str">
        <f>IFERROR((VLOOKUP(B114,INSCRITOS!A:C,3,FALSE)),"")</f>
        <v>JUV</v>
      </c>
      <c r="E114" s="4" t="str">
        <f>IFERROR((VLOOKUP(B114,INSCRITOS!A:D,4,FALSE)),"")</f>
        <v>João Pedro Carrasco</v>
      </c>
      <c r="F114" s="2" t="str">
        <f>IFERROR((VLOOKUP(B114,INSCRITOS!A:F,6,FALSE)),"")</f>
        <v>M</v>
      </c>
      <c r="G114" s="4" t="str">
        <f>IFERROR((VLOOKUP(B114,INSCRITOS!A:H,8,FALSE)),"")</f>
        <v>Portinado / Não Federado</v>
      </c>
      <c r="H114" s="2" t="s">
        <v>190</v>
      </c>
      <c r="I114" s="70"/>
    </row>
    <row r="115" spans="1:9" x14ac:dyDescent="0.25">
      <c r="A115" s="2">
        <v>5</v>
      </c>
      <c r="B115" s="2">
        <v>5632</v>
      </c>
      <c r="C115" s="2">
        <f>IFERROR((VLOOKUP(B115,INSCRITOS!A:B,2,FALSE)),"")</f>
        <v>0</v>
      </c>
      <c r="D115" s="3" t="str">
        <f>IFERROR((VLOOKUP(B115,INSCRITOS!A:C,3,FALSE)),"")</f>
        <v>JUV</v>
      </c>
      <c r="E115" s="4" t="str">
        <f>IFERROR((VLOOKUP(B115,INSCRITOS!A:D,4,FALSE)),"")</f>
        <v>Henrique Saraiva Pereira</v>
      </c>
      <c r="F115" s="2" t="str">
        <f>IFERROR((VLOOKUP(B115,INSCRITOS!A:F,6,FALSE)),"")</f>
        <v>M</v>
      </c>
      <c r="G115" s="4" t="str">
        <f>IFERROR((VLOOKUP(B115,INSCRITOS!A:H,8,FALSE)),"")</f>
        <v>Portinado / Não Federado</v>
      </c>
      <c r="H115" s="2" t="s">
        <v>191</v>
      </c>
      <c r="I115" s="70"/>
    </row>
    <row r="116" spans="1:9" x14ac:dyDescent="0.25">
      <c r="A116" s="2">
        <v>6</v>
      </c>
      <c r="B116" s="2">
        <v>851</v>
      </c>
      <c r="C116" s="2">
        <f>IFERROR((VLOOKUP(B116,INSCRITOS!A:B,2,FALSE)),"")</f>
        <v>102043</v>
      </c>
      <c r="D116" s="3" t="str">
        <f>IFERROR((VLOOKUP(B116,INSCRITOS!A:C,3,FALSE)),"")</f>
        <v>JUV</v>
      </c>
      <c r="E116" s="4" t="str">
        <f>IFERROR((VLOOKUP(B116,INSCRITOS!A:D,4,FALSE)),"")</f>
        <v>Dinis Shevchun</v>
      </c>
      <c r="F116" s="2" t="str">
        <f>IFERROR((VLOOKUP(B116,INSCRITOS!A:F,6,FALSE)),"")</f>
        <v>M</v>
      </c>
      <c r="G116" s="4" t="str">
        <f>IFERROR((VLOOKUP(B116,INSCRITOS!A:H,8,FALSE)),"")</f>
        <v>GDCT Repsol Polímeros</v>
      </c>
      <c r="H116" s="2" t="s">
        <v>192</v>
      </c>
      <c r="I116" s="70"/>
    </row>
    <row r="117" spans="1:9" x14ac:dyDescent="0.25">
      <c r="A117" s="2">
        <v>7</v>
      </c>
      <c r="B117" s="2">
        <v>538</v>
      </c>
      <c r="C117" s="2">
        <f>IFERROR((VLOOKUP(B117,INSCRITOS!A:B,2,FALSE)),"")</f>
        <v>105109</v>
      </c>
      <c r="D117" s="3" t="str">
        <f>IFERROR((VLOOKUP(B117,INSCRITOS!A:C,3,FALSE)),"")</f>
        <v>JUV</v>
      </c>
      <c r="E117" s="4" t="str">
        <f>IFERROR((VLOOKUP(B117,INSCRITOS!A:D,4,FALSE)),"")</f>
        <v>Lourenço Ramos</v>
      </c>
      <c r="F117" s="2" t="str">
        <f>IFERROR((VLOOKUP(B117,INSCRITOS!A:F,6,FALSE)),"")</f>
        <v>M</v>
      </c>
      <c r="G117" s="4" t="str">
        <f>IFERROR((VLOOKUP(B117,INSCRITOS!A:H,8,FALSE)),"")</f>
        <v>GDCT Repsol Polímeros</v>
      </c>
      <c r="H117" s="2" t="s">
        <v>193</v>
      </c>
      <c r="I117" s="70"/>
    </row>
    <row r="118" spans="1:9" x14ac:dyDescent="0.25">
      <c r="A118" s="2">
        <v>8</v>
      </c>
      <c r="B118" s="2">
        <v>574</v>
      </c>
      <c r="C118" s="2">
        <f>IFERROR((VLOOKUP(B118,INSCRITOS!A:B,2,FALSE)),"")</f>
        <v>105117</v>
      </c>
      <c r="D118" s="3" t="str">
        <f>IFERROR((VLOOKUP(B118,INSCRITOS!A:C,3,FALSE)),"")</f>
        <v>JUV</v>
      </c>
      <c r="E118" s="4" t="str">
        <f>IFERROR((VLOOKUP(B118,INSCRITOS!A:D,4,FALSE)),"")</f>
        <v>Pedro Encarnação</v>
      </c>
      <c r="F118" s="2" t="str">
        <f>IFERROR((VLOOKUP(B118,INSCRITOS!A:F,6,FALSE)),"")</f>
        <v>M</v>
      </c>
      <c r="G118" s="4" t="str">
        <f>IFERROR((VLOOKUP(B118,INSCRITOS!A:H,8,FALSE)),"")</f>
        <v>FC Ferreiras</v>
      </c>
      <c r="H118" s="2" t="s">
        <v>194</v>
      </c>
      <c r="I118" s="70">
        <v>80</v>
      </c>
    </row>
    <row r="119" spans="1:9" x14ac:dyDescent="0.25">
      <c r="A119" s="2">
        <v>9</v>
      </c>
      <c r="B119" s="2">
        <v>5993</v>
      </c>
      <c r="C119" s="2">
        <f>IFERROR((VLOOKUP(B119,INSCRITOS!A:B,2,FALSE)),"")</f>
        <v>105342</v>
      </c>
      <c r="D119" s="3" t="str">
        <f>IFERROR((VLOOKUP(B119,INSCRITOS!A:C,3,FALSE)),"")</f>
        <v>JUV</v>
      </c>
      <c r="E119" s="4" t="str">
        <f>IFERROR((VLOOKUP(B119,INSCRITOS!A:D,4,FALSE)),"")</f>
        <v>Diogo Correia</v>
      </c>
      <c r="F119" s="2" t="str">
        <f>IFERROR((VLOOKUP(B119,INSCRITOS!A:F,6,FALSE)),"")</f>
        <v>M</v>
      </c>
      <c r="G119" s="4" t="str">
        <f>IFERROR((VLOOKUP(B119,INSCRITOS!A:H,8,FALSE)),"")</f>
        <v>CCD Intermarché Lagos</v>
      </c>
      <c r="H119" s="2" t="s">
        <v>195</v>
      </c>
      <c r="I119" s="70">
        <v>70</v>
      </c>
    </row>
    <row r="120" spans="1:9" x14ac:dyDescent="0.25">
      <c r="A120" s="2">
        <v>10</v>
      </c>
      <c r="B120" s="2">
        <v>5551</v>
      </c>
      <c r="C120" s="2">
        <f>IFERROR((VLOOKUP(B120,INSCRITOS!A:B,2,FALSE)),"")</f>
        <v>0</v>
      </c>
      <c r="D120" s="3" t="str">
        <f>IFERROR((VLOOKUP(B120,INSCRITOS!A:C,3,FALSE)),"")</f>
        <v>JUV</v>
      </c>
      <c r="E120" s="4" t="str">
        <f>IFERROR((VLOOKUP(B120,INSCRITOS!A:D,4,FALSE)),"")</f>
        <v>Vladislav Groshev</v>
      </c>
      <c r="F120" s="2" t="str">
        <f>IFERROR((VLOOKUP(B120,INSCRITOS!A:F,6,FALSE)),"")</f>
        <v>M</v>
      </c>
      <c r="G120" s="4" t="str">
        <f>IFERROR((VLOOKUP(B120,INSCRITOS!A:H,8,FALSE)),"")</f>
        <v>FC Ferreiras / Não Federado</v>
      </c>
      <c r="H120" s="2" t="s">
        <v>196</v>
      </c>
      <c r="I120" s="70"/>
    </row>
    <row r="121" spans="1:9" x14ac:dyDescent="0.25">
      <c r="A121" s="7"/>
      <c r="B121" s="7"/>
      <c r="C121" s="7"/>
      <c r="D121" s="8"/>
      <c r="F121" s="7"/>
      <c r="I121" s="66"/>
    </row>
    <row r="122" spans="1:9" x14ac:dyDescent="0.25">
      <c r="A122" s="7"/>
      <c r="B122" s="7"/>
      <c r="C122" s="7"/>
      <c r="D122" s="8"/>
      <c r="F122" s="7"/>
      <c r="I122" s="66"/>
    </row>
    <row r="123" spans="1:9" ht="15.75" x14ac:dyDescent="0.25">
      <c r="A123" s="72" t="s">
        <v>19</v>
      </c>
      <c r="B123" s="72"/>
      <c r="C123" s="72"/>
      <c r="D123" s="72"/>
      <c r="E123" s="72"/>
      <c r="F123" s="72"/>
      <c r="G123" s="72"/>
      <c r="H123" s="72"/>
      <c r="I123" s="72"/>
    </row>
    <row r="124" spans="1:9" x14ac:dyDescent="0.25">
      <c r="A124" s="7"/>
      <c r="B124" s="7"/>
      <c r="C124" s="7"/>
      <c r="D124" s="8"/>
      <c r="F124" s="7"/>
      <c r="I124" s="66"/>
    </row>
    <row r="125" spans="1:9" ht="15.75" x14ac:dyDescent="0.25">
      <c r="A125" s="12" t="s">
        <v>10</v>
      </c>
      <c r="B125" s="12" t="s">
        <v>4</v>
      </c>
      <c r="C125" s="12" t="s">
        <v>9</v>
      </c>
      <c r="D125" s="12" t="s">
        <v>0</v>
      </c>
      <c r="E125" s="12" t="s">
        <v>1</v>
      </c>
      <c r="F125" s="12" t="s">
        <v>7</v>
      </c>
      <c r="G125" s="12" t="s">
        <v>2</v>
      </c>
      <c r="H125" s="12" t="s">
        <v>154</v>
      </c>
      <c r="I125" s="65" t="s">
        <v>8</v>
      </c>
    </row>
    <row r="126" spans="1:9" x14ac:dyDescent="0.25">
      <c r="A126" s="2">
        <v>1</v>
      </c>
      <c r="B126" s="2">
        <v>5597</v>
      </c>
      <c r="C126" s="2">
        <f>IFERROR((VLOOKUP(B126,INSCRITOS!A:B,2,FALSE)),"")</f>
        <v>0</v>
      </c>
      <c r="D126" s="5" t="str">
        <f>IFERROR((VLOOKUP(B126,INSCRITOS!A:C,3,FALSE)),"")</f>
        <v>JUV</v>
      </c>
      <c r="E126" s="4" t="str">
        <f>IFERROR((VLOOKUP(B126,INSCRITOS!A:D,4,FALSE)),"")</f>
        <v>Ines Sofia Alves</v>
      </c>
      <c r="F126" s="2" t="str">
        <f>IFERROR((VLOOKUP(B126,INSCRITOS!A:F,6,FALSE)),"")</f>
        <v>F</v>
      </c>
      <c r="G126" s="4" t="str">
        <f>IFERROR((VLOOKUP(B126,INSCRITOS!A:H,8,FALSE)),"")</f>
        <v>Portinado / Não Federado</v>
      </c>
      <c r="H126" s="2" t="s">
        <v>207</v>
      </c>
      <c r="I126" s="70"/>
    </row>
    <row r="127" spans="1:9" x14ac:dyDescent="0.25">
      <c r="A127" s="2">
        <v>2</v>
      </c>
      <c r="B127" s="2">
        <v>5999</v>
      </c>
      <c r="C127" s="2">
        <f>IFERROR((VLOOKUP(B127,INSCRITOS!A:B,2,FALSE)),"")</f>
        <v>0</v>
      </c>
      <c r="D127" s="5" t="str">
        <f>IFERROR((VLOOKUP(B127,INSCRITOS!A:C,3,FALSE)),"")</f>
        <v>JUV</v>
      </c>
      <c r="E127" s="4" t="str">
        <f>IFERROR((VLOOKUP(B127,INSCRITOS!A:D,4,FALSE)),"")</f>
        <v>Angelina Bermejo Jones</v>
      </c>
      <c r="F127" s="2" t="str">
        <f>IFERROR((VLOOKUP(B127,INSCRITOS!A:F,6,FALSE)),"")</f>
        <v>F</v>
      </c>
      <c r="G127" s="4" t="str">
        <f>IFERROR((VLOOKUP(B127,INSCRITOS!A:H,8,FALSE)),"")</f>
        <v>Portinado / Não Federado</v>
      </c>
      <c r="H127" s="2" t="s">
        <v>208</v>
      </c>
      <c r="I127" s="70"/>
    </row>
    <row r="128" spans="1:9" x14ac:dyDescent="0.25">
      <c r="A128" s="2">
        <v>3</v>
      </c>
      <c r="B128" s="2">
        <v>633</v>
      </c>
      <c r="C128" s="2">
        <f>IFERROR((VLOOKUP(B128,INSCRITOS!A:B,2,FALSE)),"")</f>
        <v>0</v>
      </c>
      <c r="D128" s="5" t="str">
        <f>IFERROR((VLOOKUP(B128,INSCRITOS!A:C,3,FALSE)),"")</f>
        <v>JUV</v>
      </c>
      <c r="E128" s="4" t="str">
        <f>IFERROR((VLOOKUP(B128,INSCRITOS!A:D,4,FALSE)),"")</f>
        <v>Melissa Vilarinho</v>
      </c>
      <c r="F128" s="2" t="str">
        <f>IFERROR((VLOOKUP(B128,INSCRITOS!A:F,6,FALSE)),"")</f>
        <v>F</v>
      </c>
      <c r="G128" s="4" t="str">
        <f>IFERROR((VLOOKUP(B128,INSCRITOS!A:H,8,FALSE)),"")</f>
        <v>FC Ferreiras</v>
      </c>
      <c r="H128" s="2" t="s">
        <v>201</v>
      </c>
      <c r="I128" s="70">
        <v>100</v>
      </c>
    </row>
    <row r="129" spans="1:9" x14ac:dyDescent="0.25">
      <c r="A129" s="2">
        <v>4</v>
      </c>
      <c r="B129" s="2">
        <v>632</v>
      </c>
      <c r="C129" s="2">
        <f>IFERROR((VLOOKUP(B129,INSCRITOS!A:B,2,FALSE)),"")</f>
        <v>105129</v>
      </c>
      <c r="D129" s="5" t="str">
        <f>IFERROR((VLOOKUP(B129,INSCRITOS!A:C,3,FALSE)),"")</f>
        <v>JUV</v>
      </c>
      <c r="E129" s="4" t="str">
        <f>IFERROR((VLOOKUP(B129,INSCRITOS!A:D,4,FALSE)),"")</f>
        <v>Dana Cantiru</v>
      </c>
      <c r="F129" s="2" t="str">
        <f>IFERROR((VLOOKUP(B129,INSCRITOS!A:F,6,FALSE)),"")</f>
        <v>F</v>
      </c>
      <c r="G129" s="4" t="str">
        <f>IFERROR((VLOOKUP(B129,INSCRITOS!A:H,8,FALSE)),"")</f>
        <v>FC Ferreiras</v>
      </c>
      <c r="H129" s="2" t="s">
        <v>209</v>
      </c>
      <c r="I129" s="70">
        <v>90</v>
      </c>
    </row>
    <row r="130" spans="1:9" x14ac:dyDescent="0.25">
      <c r="A130" s="2">
        <v>5</v>
      </c>
      <c r="B130" s="2">
        <v>143</v>
      </c>
      <c r="C130" s="2">
        <f>IFERROR((VLOOKUP(B130,INSCRITOS!A:B,2,FALSE)),"")</f>
        <v>103274</v>
      </c>
      <c r="D130" s="5" t="str">
        <f>IFERROR((VLOOKUP(B130,INSCRITOS!A:C,3,FALSE)),"")</f>
        <v>JUV</v>
      </c>
      <c r="E130" s="4" t="str">
        <f>IFERROR((VLOOKUP(B130,INSCRITOS!A:D,4,FALSE)),"")</f>
        <v>Vanda Stanislavskiy</v>
      </c>
      <c r="F130" s="2" t="str">
        <f>IFERROR((VLOOKUP(B130,INSCRITOS!A:F,6,FALSE)),"")</f>
        <v>F</v>
      </c>
      <c r="G130" s="4" t="str">
        <f>IFERROR((VLOOKUP(B130,INSCRITOS!A:H,8,FALSE)),"")</f>
        <v>GDCT Repsol Polímeros</v>
      </c>
      <c r="H130" s="2" t="s">
        <v>210</v>
      </c>
      <c r="I130" s="70"/>
    </row>
    <row r="131" spans="1:9" x14ac:dyDescent="0.25">
      <c r="A131" s="2">
        <v>6</v>
      </c>
      <c r="B131" s="2">
        <v>628</v>
      </c>
      <c r="C131" s="2">
        <f>IFERROR((VLOOKUP(B131,INSCRITOS!A:B,2,FALSE)),"")</f>
        <v>105127</v>
      </c>
      <c r="D131" s="5" t="str">
        <f>IFERROR((VLOOKUP(B131,INSCRITOS!A:C,3,FALSE)),"")</f>
        <v>JUV</v>
      </c>
      <c r="E131" s="4" t="str">
        <f>IFERROR((VLOOKUP(B131,INSCRITOS!A:D,4,FALSE)),"")</f>
        <v>Catarina Silva</v>
      </c>
      <c r="F131" s="2" t="str">
        <f>IFERROR((VLOOKUP(B131,INSCRITOS!A:F,6,FALSE)),"")</f>
        <v>F</v>
      </c>
      <c r="G131" s="4" t="str">
        <f>IFERROR((VLOOKUP(B131,INSCRITOS!A:H,8,FALSE)),"")</f>
        <v>FC Ferreiras</v>
      </c>
      <c r="H131" s="2" t="s">
        <v>211</v>
      </c>
      <c r="I131" s="70">
        <v>80</v>
      </c>
    </row>
    <row r="132" spans="1:9" x14ac:dyDescent="0.25">
      <c r="A132" s="2">
        <v>7</v>
      </c>
      <c r="B132" s="2">
        <v>5596</v>
      </c>
      <c r="C132" s="2">
        <f>IFERROR((VLOOKUP(B132,INSCRITOS!A:B,2,FALSE)),"")</f>
        <v>0</v>
      </c>
      <c r="D132" s="5" t="str">
        <f>IFERROR((VLOOKUP(B132,INSCRITOS!A:C,3,FALSE)),"")</f>
        <v>JUV</v>
      </c>
      <c r="E132" s="4" t="str">
        <f>IFERROR((VLOOKUP(B132,INSCRITOS!A:D,4,FALSE)),"")</f>
        <v>Leonor Baltazar</v>
      </c>
      <c r="F132" s="2" t="str">
        <f>IFERROR((VLOOKUP(B132,INSCRITOS!A:F,6,FALSE)),"")</f>
        <v>F</v>
      </c>
      <c r="G132" s="4" t="str">
        <f>IFERROR((VLOOKUP(B132,INSCRITOS!A:H,8,FALSE)),"")</f>
        <v>Portinado / Não Federado</v>
      </c>
      <c r="H132" s="2" t="s">
        <v>212</v>
      </c>
      <c r="I132" s="70"/>
    </row>
    <row r="133" spans="1:9" x14ac:dyDescent="0.25">
      <c r="A133" s="2">
        <v>8</v>
      </c>
      <c r="B133" s="2">
        <v>5627</v>
      </c>
      <c r="C133" s="2">
        <f>IFERROR((VLOOKUP(B133,INSCRITOS!A:B,2,FALSE)),"")</f>
        <v>0</v>
      </c>
      <c r="D133" s="5" t="str">
        <f>IFERROR((VLOOKUP(B133,INSCRITOS!A:C,3,FALSE)),"")</f>
        <v>JUV</v>
      </c>
      <c r="E133" s="4" t="str">
        <f>IFERROR((VLOOKUP(B133,INSCRITOS!A:D,4,FALSE)),"")</f>
        <v>Francisca Rosa</v>
      </c>
      <c r="F133" s="2" t="str">
        <f>IFERROR((VLOOKUP(B133,INSCRITOS!A:F,6,FALSE)),"")</f>
        <v>F</v>
      </c>
      <c r="G133" s="4" t="str">
        <f>IFERROR((VLOOKUP(B133,INSCRITOS!A:H,8,FALSE)),"")</f>
        <v>Portinado / Não Federado</v>
      </c>
      <c r="H133" s="2" t="s">
        <v>213</v>
      </c>
      <c r="I133" s="70"/>
    </row>
    <row r="134" spans="1:9" x14ac:dyDescent="0.25">
      <c r="A134" s="2">
        <v>9</v>
      </c>
      <c r="B134" s="2">
        <v>5543</v>
      </c>
      <c r="C134" s="2">
        <f>IFERROR((VLOOKUP(B134,INSCRITOS!A:B,2,FALSE)),"")</f>
        <v>0</v>
      </c>
      <c r="D134" s="5" t="str">
        <f>IFERROR((VLOOKUP(B134,INSCRITOS!A:C,3,FALSE)),"")</f>
        <v>JUV</v>
      </c>
      <c r="E134" s="4" t="str">
        <f>IFERROR((VLOOKUP(B134,INSCRITOS!A:D,4,FALSE)),"")</f>
        <v>Patrícia Oliveira</v>
      </c>
      <c r="F134" s="2" t="str">
        <f>IFERROR((VLOOKUP(B134,INSCRITOS!A:F,6,FALSE)),"")</f>
        <v>F</v>
      </c>
      <c r="G134" s="4" t="str">
        <f>IFERROR((VLOOKUP(B134,INSCRITOS!A:H,8,FALSE)),"")</f>
        <v>FC Ferreiras / Não Federado</v>
      </c>
      <c r="H134" s="2" t="s">
        <v>214</v>
      </c>
      <c r="I134" s="70"/>
    </row>
    <row r="135" spans="1:9" x14ac:dyDescent="0.25">
      <c r="A135" s="2">
        <v>10</v>
      </c>
      <c r="B135" s="2">
        <v>5583</v>
      </c>
      <c r="C135" s="2">
        <f>IFERROR((VLOOKUP(B135,INSCRITOS!A:B,2,FALSE)),"")</f>
        <v>0</v>
      </c>
      <c r="D135" s="5" t="str">
        <f>IFERROR((VLOOKUP(B135,INSCRITOS!A:C,3,FALSE)),"")</f>
        <v>JUV</v>
      </c>
      <c r="E135" s="4" t="str">
        <f>IFERROR((VLOOKUP(B135,INSCRITOS!A:D,4,FALSE)),"")</f>
        <v>Tânia Bastos</v>
      </c>
      <c r="F135" s="2" t="str">
        <f>IFERROR((VLOOKUP(B135,INSCRITOS!A:F,6,FALSE)),"")</f>
        <v>F</v>
      </c>
      <c r="G135" s="4" t="str">
        <f>IFERROR((VLOOKUP(B135,INSCRITOS!A:H,8,FALSE)),"")</f>
        <v>Portinado / Não Federado</v>
      </c>
      <c r="H135" s="2" t="s">
        <v>215</v>
      </c>
      <c r="I135" s="70"/>
    </row>
    <row r="136" spans="1:9" x14ac:dyDescent="0.25">
      <c r="A136" s="2">
        <v>11</v>
      </c>
      <c r="B136" s="2">
        <v>326</v>
      </c>
      <c r="C136" s="2">
        <f>IFERROR((VLOOKUP(B136,INSCRITOS!A:B,2,FALSE)),"")</f>
        <v>104248</v>
      </c>
      <c r="D136" s="5" t="str">
        <f>IFERROR((VLOOKUP(B136,INSCRITOS!A:C,3,FALSE)),"")</f>
        <v>JUV</v>
      </c>
      <c r="E136" s="4" t="str">
        <f>IFERROR((VLOOKUP(B136,INSCRITOS!A:D,4,FALSE)),"")</f>
        <v>Ana Carolina Saboia</v>
      </c>
      <c r="F136" s="2" t="str">
        <f>IFERROR((VLOOKUP(B136,INSCRITOS!A:F,6,FALSE)),"")</f>
        <v>F</v>
      </c>
      <c r="G136" s="4" t="str">
        <f>IFERROR((VLOOKUP(B136,INSCRITOS!A:H,8,FALSE)),"")</f>
        <v>Lusitano FC Frusoal</v>
      </c>
      <c r="H136" s="2" t="s">
        <v>216</v>
      </c>
      <c r="I136" s="70">
        <v>70</v>
      </c>
    </row>
    <row r="137" spans="1:9" x14ac:dyDescent="0.25">
      <c r="A137" s="2">
        <v>12</v>
      </c>
      <c r="B137" s="2">
        <v>5613</v>
      </c>
      <c r="C137" s="2">
        <f>IFERROR((VLOOKUP(B137,INSCRITOS!A:B,2,FALSE)),"")</f>
        <v>0</v>
      </c>
      <c r="D137" s="5" t="str">
        <f>IFERROR((VLOOKUP(B137,INSCRITOS!A:C,3,FALSE)),"")</f>
        <v>JUV</v>
      </c>
      <c r="E137" s="4" t="str">
        <f>IFERROR((VLOOKUP(B137,INSCRITOS!A:D,4,FALSE)),"")</f>
        <v>Beatriz Cojocaru</v>
      </c>
      <c r="F137" s="2" t="str">
        <f>IFERROR((VLOOKUP(B137,INSCRITOS!A:F,6,FALSE)),"")</f>
        <v>F</v>
      </c>
      <c r="G137" s="4" t="str">
        <f>IFERROR((VLOOKUP(B137,INSCRITOS!A:H,8,FALSE)),"")</f>
        <v>Portinado / Não Federado</v>
      </c>
      <c r="H137" s="2" t="s">
        <v>217</v>
      </c>
      <c r="I137" s="70"/>
    </row>
    <row r="138" spans="1:9" x14ac:dyDescent="0.25">
      <c r="A138" s="2">
        <v>13</v>
      </c>
      <c r="B138" s="2">
        <v>5617</v>
      </c>
      <c r="C138" s="2">
        <f>IFERROR((VLOOKUP(B138,INSCRITOS!A:B,2,FALSE)),"")</f>
        <v>0</v>
      </c>
      <c r="D138" s="5" t="str">
        <f>IFERROR((VLOOKUP(B138,INSCRITOS!A:C,3,FALSE)),"")</f>
        <v>JUV</v>
      </c>
      <c r="E138" s="4" t="str">
        <f>IFERROR((VLOOKUP(B138,INSCRITOS!A:D,4,FALSE)),"")</f>
        <v>Diana Santos Alfinete</v>
      </c>
      <c r="F138" s="2" t="str">
        <f>IFERROR((VLOOKUP(B138,INSCRITOS!A:F,6,FALSE)),"")</f>
        <v>F</v>
      </c>
      <c r="G138" s="4" t="str">
        <f>IFERROR((VLOOKUP(B138,INSCRITOS!A:H,8,FALSE)),"")</f>
        <v>Portinado / Não Federado</v>
      </c>
      <c r="H138" s="2" t="s">
        <v>218</v>
      </c>
      <c r="I138" s="70"/>
    </row>
    <row r="139" spans="1:9" x14ac:dyDescent="0.25">
      <c r="A139" s="2">
        <v>14</v>
      </c>
      <c r="B139" s="2">
        <v>5582</v>
      </c>
      <c r="C139" s="2">
        <f>IFERROR((VLOOKUP(B139,INSCRITOS!A:B,2,FALSE)),"")</f>
        <v>0</v>
      </c>
      <c r="D139" s="5" t="str">
        <f>IFERROR((VLOOKUP(B139,INSCRITOS!A:C,3,FALSE)),"")</f>
        <v>JUV</v>
      </c>
      <c r="E139" s="4" t="str">
        <f>IFERROR((VLOOKUP(B139,INSCRITOS!A:D,4,FALSE)),"")</f>
        <v>Edna Costa</v>
      </c>
      <c r="F139" s="2" t="str">
        <f>IFERROR((VLOOKUP(B139,INSCRITOS!A:F,6,FALSE)),"")</f>
        <v>F</v>
      </c>
      <c r="G139" s="4" t="str">
        <f>IFERROR((VLOOKUP(B139,INSCRITOS!A:H,8,FALSE)),"")</f>
        <v>Portinado / Não Federado</v>
      </c>
      <c r="H139" s="2" t="s">
        <v>219</v>
      </c>
      <c r="I139" s="70"/>
    </row>
    <row r="142" spans="1:9" ht="15.75" x14ac:dyDescent="0.25">
      <c r="D142" s="73" t="s">
        <v>15</v>
      </c>
      <c r="E142" s="73"/>
      <c r="F142" s="73"/>
    </row>
    <row r="143" spans="1:9" ht="15.75" x14ac:dyDescent="0.25">
      <c r="D143" s="67"/>
      <c r="F143" s="7"/>
    </row>
    <row r="144" spans="1:9" ht="15.75" x14ac:dyDescent="0.25">
      <c r="D144" s="65" t="s">
        <v>10</v>
      </c>
      <c r="E144" s="65" t="s">
        <v>2</v>
      </c>
      <c r="F144" s="65" t="s">
        <v>8</v>
      </c>
    </row>
    <row r="145" spans="4:6" x14ac:dyDescent="0.25">
      <c r="D145" s="2">
        <v>1</v>
      </c>
      <c r="E145" s="4" t="s">
        <v>128</v>
      </c>
      <c r="F145" s="2">
        <v>540</v>
      </c>
    </row>
    <row r="146" spans="4:6" x14ac:dyDescent="0.25">
      <c r="D146" s="2">
        <v>2</v>
      </c>
      <c r="E146" s="4" t="s">
        <v>124</v>
      </c>
      <c r="F146" s="2">
        <v>510</v>
      </c>
    </row>
    <row r="147" spans="4:6" x14ac:dyDescent="0.25">
      <c r="D147" s="2">
        <v>3</v>
      </c>
      <c r="E147" s="4" t="s">
        <v>133</v>
      </c>
      <c r="F147" s="2">
        <v>340</v>
      </c>
    </row>
    <row r="148" spans="4:6" x14ac:dyDescent="0.25">
      <c r="D148" s="2">
        <v>4</v>
      </c>
      <c r="E148" s="4" t="s">
        <v>129</v>
      </c>
      <c r="F148" s="2">
        <v>230</v>
      </c>
    </row>
    <row r="149" spans="4:6" x14ac:dyDescent="0.25">
      <c r="D149" s="2">
        <v>5</v>
      </c>
      <c r="E149" s="4" t="s">
        <v>125</v>
      </c>
      <c r="F149" s="2">
        <v>200</v>
      </c>
    </row>
    <row r="150" spans="4:6" x14ac:dyDescent="0.25">
      <c r="D150" s="2">
        <v>6</v>
      </c>
      <c r="E150" s="4" t="s">
        <v>131</v>
      </c>
      <c r="F150" s="2">
        <v>170</v>
      </c>
    </row>
    <row r="151" spans="4:6" x14ac:dyDescent="0.25">
      <c r="D151" s="2">
        <v>7</v>
      </c>
      <c r="E151" s="4" t="s">
        <v>140</v>
      </c>
      <c r="F151" s="2">
        <v>160</v>
      </c>
    </row>
    <row r="152" spans="4:6" x14ac:dyDescent="0.25">
      <c r="D152" s="2">
        <v>8</v>
      </c>
      <c r="E152" s="4" t="s">
        <v>122</v>
      </c>
      <c r="F152" s="2">
        <v>80</v>
      </c>
    </row>
  </sheetData>
  <sheetProtection algorithmName="SHA-512" hashValue="yIEPkTjII1qf3dRdUO/Z0y5yL1xm19r5Upby0PmWcZA8G4B0q8XJjt0R9LXtzjpGZRD13lHJjYVdNM0ELX1Xlg==" saltValue="2j6o31A5HD2sxoUKzpJCnw==" spinCount="100000" sheet="1" objects="1" scenarios="1" selectLockedCells="1" selectUnlockedCells="1"/>
  <sortState ref="B27:F33">
    <sortCondition ref="B27:B33"/>
  </sortState>
  <mergeCells count="10">
    <mergeCell ref="A1:I1"/>
    <mergeCell ref="A2:I2"/>
    <mergeCell ref="A96:I96"/>
    <mergeCell ref="A108:I108"/>
    <mergeCell ref="A123:I123"/>
    <mergeCell ref="A4:I4"/>
    <mergeCell ref="A34:I34"/>
    <mergeCell ref="A47:I47"/>
    <mergeCell ref="A64:I64"/>
    <mergeCell ref="A79:I79"/>
  </mergeCells>
  <pageMargins left="0.7" right="0.7" top="0.75" bottom="0.75" header="0.3" footer="0.3"/>
  <pageSetup paperSize="9" scale="72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BreakPreview" topLeftCell="A6" zoomScale="80" zoomScaleNormal="100" zoomScaleSheetLayoutView="80" workbookViewId="0">
      <selection activeCell="C38" sqref="C38"/>
    </sheetView>
  </sheetViews>
  <sheetFormatPr defaultColWidth="9" defaultRowHeight="15" x14ac:dyDescent="0.25"/>
  <cols>
    <col min="1" max="1" width="7" style="10" bestFit="1" customWidth="1"/>
    <col min="2" max="2" width="11.140625" style="10" bestFit="1" customWidth="1"/>
    <col min="3" max="3" width="12.5703125" style="10" bestFit="1" customWidth="1"/>
    <col min="4" max="4" width="12.28515625" style="10" bestFit="1" customWidth="1"/>
    <col min="5" max="5" width="25.7109375" style="10" bestFit="1" customWidth="1"/>
    <col min="6" max="6" width="8.140625" style="10" bestFit="1" customWidth="1"/>
    <col min="7" max="7" width="30.5703125" style="10" bestFit="1" customWidth="1"/>
    <col min="8" max="8" width="12" style="6" customWidth="1"/>
    <col min="9" max="9" width="8.140625" style="14" bestFit="1" customWidth="1"/>
    <col min="10" max="16384" width="9" style="10"/>
  </cols>
  <sheetData>
    <row r="1" spans="1:9" ht="15.75" x14ac:dyDescent="0.25">
      <c r="A1" s="68" t="s">
        <v>138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8" t="s">
        <v>137</v>
      </c>
      <c r="B2" s="68"/>
      <c r="C2" s="68"/>
      <c r="D2" s="68"/>
      <c r="E2" s="68"/>
      <c r="F2" s="68"/>
      <c r="G2" s="68"/>
      <c r="H2" s="68"/>
      <c r="I2" s="68"/>
    </row>
    <row r="3" spans="1:9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69" t="s">
        <v>29</v>
      </c>
      <c r="B4" s="69"/>
      <c r="C4" s="69"/>
      <c r="D4" s="69"/>
      <c r="E4" s="69"/>
      <c r="F4" s="69"/>
      <c r="G4" s="69"/>
      <c r="H4" s="69"/>
      <c r="I4" s="69"/>
    </row>
    <row r="6" spans="1:9" ht="15.75" x14ac:dyDescent="0.25">
      <c r="A6" s="12" t="s">
        <v>10</v>
      </c>
      <c r="B6" s="12" t="s">
        <v>4</v>
      </c>
      <c r="C6" s="12" t="s">
        <v>9</v>
      </c>
      <c r="D6" s="12" t="s">
        <v>0</v>
      </c>
      <c r="E6" s="12" t="s">
        <v>1</v>
      </c>
      <c r="F6" s="12" t="s">
        <v>7</v>
      </c>
      <c r="G6" s="12" t="s">
        <v>2</v>
      </c>
      <c r="H6" s="12" t="s">
        <v>154</v>
      </c>
      <c r="I6" s="12" t="s">
        <v>8</v>
      </c>
    </row>
    <row r="7" spans="1:9" x14ac:dyDescent="0.25">
      <c r="A7" s="2">
        <v>1</v>
      </c>
      <c r="B7" s="2">
        <v>5959</v>
      </c>
      <c r="C7" s="2">
        <f>IFERROR((VLOOKUP(B7,INSCRITOS!A:B,2,FALSE)),"")</f>
        <v>0</v>
      </c>
      <c r="D7" s="3" t="str">
        <f>IFERROR((VLOOKUP(B7,INSCRITOS!A:C,3,FALSE)),"")</f>
        <v>JUN</v>
      </c>
      <c r="E7" s="4" t="str">
        <f>IFERROR((VLOOKUP(B7,INSCRITOS!A:D,4,FALSE)),"")</f>
        <v>André Serro Joaquim</v>
      </c>
      <c r="F7" s="2" t="str">
        <f>IFERROR((VLOOKUP(B7,INSCRITOS!A:F,6,FALSE)),"")</f>
        <v>M</v>
      </c>
      <c r="G7" s="4" t="str">
        <f>IFERROR((VLOOKUP(B7,INSCRITOS!A:H,8,FALSE)),"")</f>
        <v>Portinado / Não Federado</v>
      </c>
      <c r="H7" s="2" t="s">
        <v>220</v>
      </c>
      <c r="I7" s="4"/>
    </row>
    <row r="8" spans="1:9" x14ac:dyDescent="0.25">
      <c r="A8" s="2">
        <v>2</v>
      </c>
      <c r="B8" s="2">
        <v>5881</v>
      </c>
      <c r="C8" s="2">
        <f>IFERROR((VLOOKUP(B8,INSCRITOS!A:B,2,FALSE)),"")</f>
        <v>0</v>
      </c>
      <c r="D8" s="3" t="str">
        <f>IFERROR((VLOOKUP(B8,INSCRITOS!A:C,3,FALSE)),"")</f>
        <v>CAD</v>
      </c>
      <c r="E8" s="4" t="str">
        <f>IFERROR((VLOOKUP(B8,INSCRITOS!A:D,4,FALSE)),"")</f>
        <v>Jaime Aguas Raimundo</v>
      </c>
      <c r="F8" s="2" t="str">
        <f>IFERROR((VLOOKUP(B8,INSCRITOS!A:F,6,FALSE)),"")</f>
        <v>M</v>
      </c>
      <c r="G8" s="4" t="str">
        <f>IFERROR((VLOOKUP(B8,INSCRITOS!A:H,8,FALSE)),"")</f>
        <v>Portinado / Não Federado</v>
      </c>
      <c r="H8" s="2" t="s">
        <v>221</v>
      </c>
      <c r="I8" s="4"/>
    </row>
    <row r="9" spans="1:9" x14ac:dyDescent="0.25">
      <c r="A9" s="2">
        <v>3</v>
      </c>
      <c r="B9" s="2">
        <v>5678</v>
      </c>
      <c r="C9" s="2">
        <f>IFERROR((VLOOKUP(B9,INSCRITOS!A:B,2,FALSE)),"")</f>
        <v>0</v>
      </c>
      <c r="D9" s="3" t="str">
        <f>IFERROR((VLOOKUP(B9,INSCRITOS!A:C,3,FALSE)),"")</f>
        <v>CAD</v>
      </c>
      <c r="E9" s="4" t="str">
        <f>IFERROR((VLOOKUP(B9,INSCRITOS!A:D,4,FALSE)),"")</f>
        <v>Jorge Assunção Oliveira</v>
      </c>
      <c r="F9" s="2" t="str">
        <f>IFERROR((VLOOKUP(B9,INSCRITOS!A:F,6,FALSE)),"")</f>
        <v>M</v>
      </c>
      <c r="G9" s="4" t="str">
        <f>IFERROR((VLOOKUP(B9,INSCRITOS!A:H,8,FALSE)),"")</f>
        <v>Portinado / Não Federado</v>
      </c>
      <c r="H9" s="2" t="s">
        <v>222</v>
      </c>
      <c r="I9" s="4"/>
    </row>
    <row r="10" spans="1:9" x14ac:dyDescent="0.25">
      <c r="A10" s="2">
        <v>4</v>
      </c>
      <c r="B10" s="2">
        <v>5965</v>
      </c>
      <c r="C10" s="2">
        <f>IFERROR((VLOOKUP(B10,INSCRITOS!A:B,2,FALSE)),"")</f>
        <v>0</v>
      </c>
      <c r="D10" s="3" t="str">
        <f>IFERROR((VLOOKUP(B10,INSCRITOS!A:C,3,FALSE)),"")</f>
        <v>CAD</v>
      </c>
      <c r="E10" s="4" t="str">
        <f>IFERROR((VLOOKUP(B10,INSCRITOS!A:D,4,FALSE)),"")</f>
        <v>António Kondratenko</v>
      </c>
      <c r="F10" s="2" t="str">
        <f>IFERROR((VLOOKUP(B10,INSCRITOS!A:F,6,FALSE)),"")</f>
        <v>M</v>
      </c>
      <c r="G10" s="4" t="str">
        <f>IFERROR((VLOOKUP(B10,INSCRITOS!A:H,8,FALSE)),"")</f>
        <v>Portinado / Não Federado</v>
      </c>
      <c r="H10" s="2" t="s">
        <v>223</v>
      </c>
      <c r="I10" s="4"/>
    </row>
    <row r="11" spans="1:9" x14ac:dyDescent="0.25">
      <c r="A11" s="2">
        <v>5</v>
      </c>
      <c r="B11" s="2">
        <v>5685</v>
      </c>
      <c r="C11" s="2">
        <f>IFERROR((VLOOKUP(B11,INSCRITOS!A:B,2,FALSE)),"")</f>
        <v>0</v>
      </c>
      <c r="D11" s="3" t="str">
        <f>IFERROR((VLOOKUP(B11,INSCRITOS!A:C,3,FALSE)),"")</f>
        <v>CAD</v>
      </c>
      <c r="E11" s="4" t="str">
        <f>IFERROR((VLOOKUP(B11,INSCRITOS!A:D,4,FALSE)),"")</f>
        <v>Pedro Francisco Costa</v>
      </c>
      <c r="F11" s="2" t="str">
        <f>IFERROR((VLOOKUP(B11,INSCRITOS!A:F,6,FALSE)),"")</f>
        <v>M</v>
      </c>
      <c r="G11" s="4" t="str">
        <f>IFERROR((VLOOKUP(B11,INSCRITOS!A:H,8,FALSE)),"")</f>
        <v>Portinado / Não Federado</v>
      </c>
      <c r="H11" s="2" t="s">
        <v>224</v>
      </c>
      <c r="I11" s="4"/>
    </row>
    <row r="12" spans="1:9" x14ac:dyDescent="0.25">
      <c r="A12" s="2">
        <v>6</v>
      </c>
      <c r="B12" s="2">
        <v>5986</v>
      </c>
      <c r="C12" s="2">
        <f>IFERROR((VLOOKUP(B12,INSCRITOS!A:B,2,FALSE)),"")</f>
        <v>0</v>
      </c>
      <c r="D12" s="3" t="str">
        <f>IFERROR((VLOOKUP(B12,INSCRITOS!A:C,3,FALSE)),"")</f>
        <v>CAD</v>
      </c>
      <c r="E12" s="4" t="str">
        <f>IFERROR((VLOOKUP(B12,INSCRITOS!A:D,4,FALSE)),"")</f>
        <v>João Francisco Correia</v>
      </c>
      <c r="F12" s="2" t="str">
        <f>IFERROR((VLOOKUP(B12,INSCRITOS!A:F,6,FALSE)),"")</f>
        <v>M</v>
      </c>
      <c r="G12" s="4" t="str">
        <f>IFERROR((VLOOKUP(B12,INSCRITOS!A:H,8,FALSE)),"")</f>
        <v>FC Ferreiras / Não Federado</v>
      </c>
      <c r="H12" s="2" t="s">
        <v>224</v>
      </c>
      <c r="I12" s="4"/>
    </row>
    <row r="13" spans="1:9" x14ac:dyDescent="0.25">
      <c r="A13" s="2">
        <v>7</v>
      </c>
      <c r="B13" s="2">
        <v>4281</v>
      </c>
      <c r="C13" s="2">
        <f>IFERROR((VLOOKUP(B13,INSCRITOS!A:B,2,FALSE)),"")</f>
        <v>102764</v>
      </c>
      <c r="D13" s="3" t="str">
        <f>IFERROR((VLOOKUP(B13,INSCRITOS!A:C,3,FALSE)),"")</f>
        <v>45/49</v>
      </c>
      <c r="E13" s="4" t="str">
        <f>IFERROR((VLOOKUP(B13,INSCRITOS!A:D,4,FALSE)),"")</f>
        <v>Ricardo Diogo</v>
      </c>
      <c r="F13" s="2" t="str">
        <f>IFERROR((VLOOKUP(B13,INSCRITOS!A:F,6,FALSE)),"")</f>
        <v>M</v>
      </c>
      <c r="G13" s="4" t="str">
        <f>IFERROR((VLOOKUP(B13,INSCRITOS!A:H,8,FALSE)),"")</f>
        <v>Louletano Triatlo</v>
      </c>
      <c r="H13" s="2" t="s">
        <v>178</v>
      </c>
      <c r="I13" s="4"/>
    </row>
    <row r="14" spans="1:9" x14ac:dyDescent="0.25">
      <c r="A14" s="2">
        <v>8</v>
      </c>
      <c r="B14" s="2">
        <v>5679</v>
      </c>
      <c r="C14" s="2">
        <f>IFERROR((VLOOKUP(B14,INSCRITOS!A:B,2,FALSE)),"")</f>
        <v>0</v>
      </c>
      <c r="D14" s="3" t="str">
        <f>IFERROR((VLOOKUP(B14,INSCRITOS!A:C,3,FALSE)),"")</f>
        <v>CAD</v>
      </c>
      <c r="E14" s="4" t="str">
        <f>IFERROR((VLOOKUP(B14,INSCRITOS!A:D,4,FALSE)),"")</f>
        <v>Diogo Sousa Gomes</v>
      </c>
      <c r="F14" s="2" t="str">
        <f>IFERROR((VLOOKUP(B14,INSCRITOS!A:F,6,FALSE)),"")</f>
        <v>M</v>
      </c>
      <c r="G14" s="4" t="str">
        <f>IFERROR((VLOOKUP(B14,INSCRITOS!A:H,8,FALSE)),"")</f>
        <v>Portinado / Não Federado</v>
      </c>
      <c r="H14" s="2" t="s">
        <v>225</v>
      </c>
      <c r="I14" s="4"/>
    </row>
    <row r="15" spans="1:9" x14ac:dyDescent="0.25">
      <c r="A15" s="2">
        <v>9</v>
      </c>
      <c r="B15" s="2">
        <v>5961</v>
      </c>
      <c r="C15" s="2">
        <f>IFERROR((VLOOKUP(B15,INSCRITOS!A:B,2,FALSE)),"")</f>
        <v>0</v>
      </c>
      <c r="D15" s="3" t="str">
        <f>IFERROR((VLOOKUP(B15,INSCRITOS!A:C,3,FALSE)),"")</f>
        <v>CAD</v>
      </c>
      <c r="E15" s="4" t="str">
        <f>IFERROR((VLOOKUP(B15,INSCRITOS!A:D,4,FALSE)),"")</f>
        <v>Gabriel Carmo Centeio</v>
      </c>
      <c r="F15" s="2" t="str">
        <f>IFERROR((VLOOKUP(B15,INSCRITOS!A:F,6,FALSE)),"")</f>
        <v>M</v>
      </c>
      <c r="G15" s="4" t="str">
        <f>IFERROR((VLOOKUP(B15,INSCRITOS!A:H,8,FALSE)),"")</f>
        <v>Portinado / Não Federado</v>
      </c>
      <c r="H15" s="2" t="s">
        <v>226</v>
      </c>
      <c r="I15" s="4"/>
    </row>
    <row r="16" spans="1:9" x14ac:dyDescent="0.25">
      <c r="A16" s="2">
        <v>10</v>
      </c>
      <c r="B16" s="2">
        <v>5963</v>
      </c>
      <c r="C16" s="2">
        <f>IFERROR((VLOOKUP(B16,INSCRITOS!A:B,2,FALSE)),"")</f>
        <v>0</v>
      </c>
      <c r="D16" s="3" t="str">
        <f>IFERROR((VLOOKUP(B16,INSCRITOS!A:C,3,FALSE)),"")</f>
        <v>CAD</v>
      </c>
      <c r="E16" s="4" t="str">
        <f>IFERROR((VLOOKUP(B16,INSCRITOS!A:D,4,FALSE)),"")</f>
        <v>Francisco Martins Chaveiro</v>
      </c>
      <c r="F16" s="2" t="str">
        <f>IFERROR((VLOOKUP(B16,INSCRITOS!A:F,6,FALSE)),"")</f>
        <v>M</v>
      </c>
      <c r="G16" s="4" t="str">
        <f>IFERROR((VLOOKUP(B16,INSCRITOS!A:H,8,FALSE)),"")</f>
        <v>Portinado / Não Federado</v>
      </c>
      <c r="H16" s="2" t="s">
        <v>202</v>
      </c>
      <c r="I16" s="4"/>
    </row>
    <row r="17" spans="1:9" x14ac:dyDescent="0.25">
      <c r="A17" s="2">
        <v>11</v>
      </c>
      <c r="B17" s="2">
        <v>5955</v>
      </c>
      <c r="C17" s="2">
        <f>IFERROR((VLOOKUP(B17,INSCRITOS!A:B,2,FALSE)),"")</f>
        <v>0</v>
      </c>
      <c r="D17" s="3" t="str">
        <f>IFERROR((VLOOKUP(B17,INSCRITOS!A:C,3,FALSE)),"")</f>
        <v>CAD</v>
      </c>
      <c r="E17" s="4" t="str">
        <f>IFERROR((VLOOKUP(B17,INSCRITOS!A:D,4,FALSE)),"")</f>
        <v>Rafael Matias Almeida</v>
      </c>
      <c r="F17" s="2" t="str">
        <f>IFERROR((VLOOKUP(B17,INSCRITOS!A:F,6,FALSE)),"")</f>
        <v>M</v>
      </c>
      <c r="G17" s="4" t="str">
        <f>IFERROR((VLOOKUP(B17,INSCRITOS!A:H,8,FALSE)),"")</f>
        <v>Portinado / Não Federado</v>
      </c>
      <c r="H17" s="2" t="s">
        <v>227</v>
      </c>
      <c r="I17" s="4"/>
    </row>
    <row r="18" spans="1:9" x14ac:dyDescent="0.25">
      <c r="A18" s="2">
        <v>12</v>
      </c>
      <c r="B18" s="2">
        <v>5681</v>
      </c>
      <c r="C18" s="2">
        <f>IFERROR((VLOOKUP(B18,INSCRITOS!A:B,2,FALSE)),"")</f>
        <v>0</v>
      </c>
      <c r="D18" s="3" t="str">
        <f>IFERROR((VLOOKUP(B18,INSCRITOS!A:C,3,FALSE)),"")</f>
        <v>CAD</v>
      </c>
      <c r="E18" s="4" t="str">
        <f>IFERROR((VLOOKUP(B18,INSCRITOS!A:D,4,FALSE)),"")</f>
        <v>Leandro Dinis Fonçeca</v>
      </c>
      <c r="F18" s="2" t="str">
        <f>IFERROR((VLOOKUP(B18,INSCRITOS!A:F,6,FALSE)),"")</f>
        <v>M</v>
      </c>
      <c r="G18" s="4" t="str">
        <f>IFERROR((VLOOKUP(B18,INSCRITOS!A:H,8,FALSE)),"")</f>
        <v>Portinado / Não Federado</v>
      </c>
      <c r="H18" s="2" t="s">
        <v>228</v>
      </c>
      <c r="I18" s="4"/>
    </row>
    <row r="19" spans="1:9" x14ac:dyDescent="0.25">
      <c r="A19" s="2"/>
      <c r="B19" s="2"/>
      <c r="C19" s="2"/>
      <c r="D19" s="3"/>
      <c r="E19" s="4"/>
      <c r="F19" s="2"/>
      <c r="G19" s="4"/>
      <c r="H19" s="2"/>
      <c r="I19" s="4"/>
    </row>
    <row r="20" spans="1:9" x14ac:dyDescent="0.25">
      <c r="A20" s="7"/>
      <c r="B20" s="7"/>
      <c r="C20" s="7"/>
      <c r="D20" s="8"/>
      <c r="E20" s="1"/>
      <c r="F20" s="7"/>
      <c r="G20" s="1"/>
      <c r="H20" s="7"/>
      <c r="I20" s="13"/>
    </row>
    <row r="21" spans="1:9" ht="15.75" x14ac:dyDescent="0.25">
      <c r="A21" s="69" t="s">
        <v>30</v>
      </c>
      <c r="B21" s="69"/>
      <c r="C21" s="69"/>
      <c r="D21" s="69"/>
      <c r="E21" s="69"/>
      <c r="F21" s="69"/>
      <c r="G21" s="69"/>
      <c r="H21" s="69"/>
      <c r="I21" s="69"/>
    </row>
    <row r="22" spans="1:9" x14ac:dyDescent="0.25">
      <c r="A22" s="7"/>
      <c r="B22" s="7"/>
      <c r="C22" s="7"/>
      <c r="D22" s="8"/>
      <c r="E22" s="1"/>
      <c r="F22" s="7"/>
      <c r="G22" s="1"/>
      <c r="H22" s="7"/>
      <c r="I22" s="13"/>
    </row>
    <row r="23" spans="1:9" ht="15.75" x14ac:dyDescent="0.25">
      <c r="A23" s="12" t="s">
        <v>10</v>
      </c>
      <c r="B23" s="12" t="s">
        <v>4</v>
      </c>
      <c r="C23" s="12" t="s">
        <v>9</v>
      </c>
      <c r="D23" s="12" t="s">
        <v>0</v>
      </c>
      <c r="E23" s="12" t="s">
        <v>1</v>
      </c>
      <c r="F23" s="12" t="s">
        <v>7</v>
      </c>
      <c r="G23" s="12" t="s">
        <v>2</v>
      </c>
      <c r="H23" s="12" t="s">
        <v>154</v>
      </c>
      <c r="I23" s="12" t="s">
        <v>8</v>
      </c>
    </row>
    <row r="24" spans="1:9" x14ac:dyDescent="0.25">
      <c r="A24" s="2">
        <v>1</v>
      </c>
      <c r="B24" s="2">
        <v>5675</v>
      </c>
      <c r="C24" s="2">
        <f>IFERROR((VLOOKUP(B24,INSCRITOS!A:B,2,FALSE)),"")</f>
        <v>0</v>
      </c>
      <c r="D24" s="5" t="str">
        <f>IFERROR((VLOOKUP(B24,INSCRITOS!A:C,3,FALSE)),"")</f>
        <v>CAD</v>
      </c>
      <c r="E24" s="4" t="str">
        <f>IFERROR((VLOOKUP(B24,INSCRITOS!A:D,4,FALSE)),"")</f>
        <v>Mariana Sebastião Mendes</v>
      </c>
      <c r="F24" s="2" t="str">
        <f>IFERROR((VLOOKUP(B24,INSCRITOS!A:F,6,FALSE)),"")</f>
        <v>F</v>
      </c>
      <c r="G24" s="4" t="str">
        <f>IFERROR((VLOOKUP(B24,INSCRITOS!A:H,8,FALSE)),"")</f>
        <v>Portinado / Não Federado</v>
      </c>
      <c r="H24" s="2" t="s">
        <v>201</v>
      </c>
      <c r="I24" s="4"/>
    </row>
    <row r="25" spans="1:9" x14ac:dyDescent="0.25">
      <c r="A25" s="2">
        <v>2</v>
      </c>
      <c r="B25" s="2">
        <v>5650</v>
      </c>
      <c r="C25" s="2">
        <f>IFERROR((VLOOKUP(B25,INSCRITOS!A:B,2,FALSE)),"")</f>
        <v>0</v>
      </c>
      <c r="D25" s="5" t="str">
        <f>IFERROR((VLOOKUP(B25,INSCRITOS!A:C,3,FALSE)),"")</f>
        <v>CAD</v>
      </c>
      <c r="E25" s="4" t="str">
        <f>IFERROR((VLOOKUP(B25,INSCRITOS!A:D,4,FALSE)),"")</f>
        <v>Beatriz Silva Martins</v>
      </c>
      <c r="F25" s="2" t="str">
        <f>IFERROR((VLOOKUP(B25,INSCRITOS!A:F,6,FALSE)),"")</f>
        <v>F</v>
      </c>
      <c r="G25" s="4" t="str">
        <f>IFERROR((VLOOKUP(B25,INSCRITOS!A:H,8,FALSE)),"")</f>
        <v>Portinado / Não Federado</v>
      </c>
      <c r="H25" s="2" t="s">
        <v>229</v>
      </c>
      <c r="I25" s="4"/>
    </row>
    <row r="26" spans="1:9" x14ac:dyDescent="0.25">
      <c r="A26" s="2">
        <v>3</v>
      </c>
      <c r="B26" s="2">
        <v>5987</v>
      </c>
      <c r="C26" s="2">
        <f>IFERROR((VLOOKUP(B26,INSCRITOS!A:B,2,FALSE)),"")</f>
        <v>0</v>
      </c>
      <c r="D26" s="5" t="str">
        <f>IFERROR((VLOOKUP(B26,INSCRITOS!A:C,3,FALSE)),"")</f>
        <v>JUN</v>
      </c>
      <c r="E26" s="4" t="str">
        <f>IFERROR((VLOOKUP(B26,INSCRITOS!A:D,4,FALSE)),"")</f>
        <v>Matilde Marques</v>
      </c>
      <c r="F26" s="2" t="str">
        <f>IFERROR((VLOOKUP(B26,INSCRITOS!A:F,6,FALSE)),"")</f>
        <v>F</v>
      </c>
      <c r="G26" s="4" t="str">
        <f>IFERROR((VLOOKUP(B26,INSCRITOS!A:H,8,FALSE)),"")</f>
        <v>Não Federado</v>
      </c>
      <c r="H26" s="2" t="s">
        <v>230</v>
      </c>
      <c r="I26" s="4"/>
    </row>
    <row r="27" spans="1:9" x14ac:dyDescent="0.25">
      <c r="A27" s="2">
        <v>4</v>
      </c>
      <c r="B27" s="2">
        <v>5996</v>
      </c>
      <c r="C27" s="2">
        <f>IFERROR((VLOOKUP(B27,INSCRITOS!A:B,2,FALSE)),"")</f>
        <v>0</v>
      </c>
      <c r="D27" s="5" t="str">
        <f>IFERROR((VLOOKUP(B27,INSCRITOS!A:C,3,FALSE)),"")</f>
        <v>CAD</v>
      </c>
      <c r="E27" s="4" t="str">
        <f>IFERROR((VLOOKUP(B27,INSCRITOS!A:D,4,FALSE)),"")</f>
        <v>Beatriz Henriques</v>
      </c>
      <c r="F27" s="2" t="str">
        <f>IFERROR((VLOOKUP(B27,INSCRITOS!A:F,6,FALSE)),"")</f>
        <v>F</v>
      </c>
      <c r="G27" s="4" t="str">
        <f>IFERROR((VLOOKUP(B27,INSCRITOS!A:H,8,FALSE)),"")</f>
        <v>Não Federado</v>
      </c>
      <c r="H27" s="2" t="s">
        <v>231</v>
      </c>
      <c r="I27" s="4"/>
    </row>
    <row r="28" spans="1:9" x14ac:dyDescent="0.25">
      <c r="A28" s="2">
        <v>5</v>
      </c>
      <c r="B28" s="2">
        <v>5676</v>
      </c>
      <c r="C28" s="2">
        <f>IFERROR((VLOOKUP(B28,INSCRITOS!A:B,2,FALSE)),"")</f>
        <v>0</v>
      </c>
      <c r="D28" s="5" t="str">
        <f>IFERROR((VLOOKUP(B28,INSCRITOS!A:C,3,FALSE)),"")</f>
        <v>CAD</v>
      </c>
      <c r="E28" s="4" t="str">
        <f>IFERROR((VLOOKUP(B28,INSCRITOS!A:D,4,FALSE)),"")</f>
        <v>Inês Dias</v>
      </c>
      <c r="F28" s="2" t="str">
        <f>IFERROR((VLOOKUP(B28,INSCRITOS!A:F,6,FALSE)),"")</f>
        <v>F</v>
      </c>
      <c r="G28" s="4" t="str">
        <f>IFERROR((VLOOKUP(B28,INSCRITOS!A:H,8,FALSE)),"")</f>
        <v>Portinado / Não Federado</v>
      </c>
      <c r="H28" s="2" t="s">
        <v>232</v>
      </c>
      <c r="I28" s="4"/>
    </row>
    <row r="29" spans="1:9" hidden="1" x14ac:dyDescent="0.25">
      <c r="A29" s="2" t="e">
        <f>RANK(I29,$I$24:$I$28,1)</f>
        <v>#N/A</v>
      </c>
      <c r="B29" s="2"/>
      <c r="C29" s="2" t="str">
        <f>IFERROR((VLOOKUP(B29,INSCRITOS!A:B,2,FALSE)),"")</f>
        <v/>
      </c>
      <c r="D29" s="5" t="str">
        <f>IFERROR((VLOOKUP(B29,INSCRITOS!A:C,3,FALSE)),"")</f>
        <v/>
      </c>
      <c r="E29" s="4" t="str">
        <f>IFERROR((VLOOKUP(B29,INSCRITOS!A:D,4,FALSE)),"")</f>
        <v/>
      </c>
      <c r="F29" s="2" t="str">
        <f>IFERROR((VLOOKUP(B29,INSCRITOS!A:F,6,FALSE)),"")</f>
        <v/>
      </c>
      <c r="G29" s="4" t="str">
        <f>IFERROR((VLOOKUP(B29,INSCRITOS!A:H,9,FALSE)),"")</f>
        <v/>
      </c>
      <c r="H29" s="2"/>
      <c r="I29" s="15"/>
    </row>
    <row r="30" spans="1:9" hidden="1" x14ac:dyDescent="0.25">
      <c r="A30" s="2" t="e">
        <f>RANK(I30,$I$24:$I$28,1)</f>
        <v>#N/A</v>
      </c>
      <c r="B30" s="2"/>
      <c r="C30" s="2" t="str">
        <f>IFERROR((VLOOKUP(B30,INSCRITOS!A:B,2,FALSE)),"")</f>
        <v/>
      </c>
      <c r="D30" s="5" t="str">
        <f>IFERROR((VLOOKUP(B30,INSCRITOS!A:C,3,FALSE)),"")</f>
        <v/>
      </c>
      <c r="E30" s="4" t="str">
        <f>IFERROR((VLOOKUP(B30,INSCRITOS!A:D,4,FALSE)),"")</f>
        <v/>
      </c>
      <c r="F30" s="2" t="str">
        <f>IFERROR((VLOOKUP(B30,INSCRITOS!A:F,6,FALSE)),"")</f>
        <v/>
      </c>
      <c r="G30" s="4" t="str">
        <f>IFERROR((VLOOKUP(B30,INSCRITOS!A:H,9,FALSE)),"")</f>
        <v/>
      </c>
      <c r="H30" s="2"/>
      <c r="I30" s="15"/>
    </row>
    <row r="31" spans="1:9" hidden="1" x14ac:dyDescent="0.25">
      <c r="A31" s="2" t="e">
        <f>RANK(I31,$I$24:$I$28,1)</f>
        <v>#N/A</v>
      </c>
      <c r="B31" s="2"/>
      <c r="C31" s="2" t="str">
        <f>IFERROR((VLOOKUP(B31,INSCRITOS!A:B,2,FALSE)),"")</f>
        <v/>
      </c>
      <c r="D31" s="5" t="str">
        <f>IFERROR((VLOOKUP(B31,INSCRITOS!A:C,3,FALSE)),"")</f>
        <v/>
      </c>
      <c r="E31" s="4" t="str">
        <f>IFERROR((VLOOKUP(B31,INSCRITOS!A:D,4,FALSE)),"")</f>
        <v/>
      </c>
      <c r="F31" s="2" t="str">
        <f>IFERROR((VLOOKUP(B31,INSCRITOS!A:F,6,FALSE)),"")</f>
        <v/>
      </c>
      <c r="G31" s="4" t="str">
        <f>IFERROR((VLOOKUP(B31,INSCRITOS!A:H,9,FALSE)),"")</f>
        <v/>
      </c>
      <c r="H31" s="2"/>
      <c r="I31" s="15"/>
    </row>
    <row r="32" spans="1:9" hidden="1" x14ac:dyDescent="0.25">
      <c r="A32" s="2" t="e">
        <f>RANK(I32,$I$24:$I$28,1)</f>
        <v>#N/A</v>
      </c>
      <c r="B32" s="2"/>
      <c r="C32" s="2" t="str">
        <f>IFERROR((VLOOKUP(B32,INSCRITOS!A:B,2,FALSE)),"")</f>
        <v/>
      </c>
      <c r="D32" s="5" t="str">
        <f>IFERROR((VLOOKUP(B32,INSCRITOS!A:C,3,FALSE)),"")</f>
        <v/>
      </c>
      <c r="E32" s="4" t="str">
        <f>IFERROR((VLOOKUP(B32,INSCRITOS!A:D,4,FALSE)),"")</f>
        <v/>
      </c>
      <c r="F32" s="2" t="str">
        <f>IFERROR((VLOOKUP(B32,INSCRITOS!A:F,6,FALSE)),"")</f>
        <v/>
      </c>
      <c r="G32" s="4" t="str">
        <f>IFERROR((VLOOKUP(B32,INSCRITOS!A:H,9,FALSE)),"")</f>
        <v/>
      </c>
      <c r="H32" s="2"/>
      <c r="I32" s="15"/>
    </row>
    <row r="33" spans="1:9" hidden="1" x14ac:dyDescent="0.25">
      <c r="A33" s="2" t="e">
        <f>RANK(I33,$I$24:$I$28,1)</f>
        <v>#N/A</v>
      </c>
      <c r="B33" s="2"/>
      <c r="C33" s="2" t="str">
        <f>IFERROR((VLOOKUP(B33,INSCRITOS!A:B,2,FALSE)),"")</f>
        <v/>
      </c>
      <c r="D33" s="5" t="str">
        <f>IFERROR((VLOOKUP(B33,INSCRITOS!A:C,3,FALSE)),"")</f>
        <v/>
      </c>
      <c r="E33" s="4" t="str">
        <f>IFERROR((VLOOKUP(B33,INSCRITOS!A:D,4,FALSE)),"")</f>
        <v/>
      </c>
      <c r="F33" s="2" t="str">
        <f>IFERROR((VLOOKUP(B33,INSCRITOS!A:F,6,FALSE)),"")</f>
        <v/>
      </c>
      <c r="G33" s="4" t="str">
        <f>IFERROR((VLOOKUP(B33,INSCRITOS!A:H,9,FALSE)),"")</f>
        <v/>
      </c>
      <c r="H33" s="2"/>
      <c r="I33" s="15"/>
    </row>
    <row r="34" spans="1:9" x14ac:dyDescent="0.25">
      <c r="A34" s="7"/>
      <c r="B34" s="7"/>
      <c r="C34" s="7"/>
      <c r="D34" s="9"/>
      <c r="E34" s="1"/>
      <c r="F34" s="7"/>
      <c r="G34" s="1"/>
      <c r="H34" s="7"/>
      <c r="I34" s="13"/>
    </row>
    <row r="35" spans="1:9" x14ac:dyDescent="0.25">
      <c r="A35" s="7"/>
      <c r="B35" s="7"/>
      <c r="C35" s="7"/>
      <c r="D35" s="9"/>
      <c r="E35" s="1"/>
      <c r="F35" s="7"/>
      <c r="G35" s="1"/>
      <c r="H35" s="7"/>
      <c r="I35" s="13"/>
    </row>
    <row r="36" spans="1:9" x14ac:dyDescent="0.25">
      <c r="A36" s="7"/>
      <c r="B36" s="7"/>
      <c r="C36" s="7"/>
      <c r="D36" s="9"/>
      <c r="E36" s="1"/>
      <c r="F36" s="7"/>
      <c r="G36" s="1"/>
      <c r="H36" s="7"/>
      <c r="I36" s="13"/>
    </row>
    <row r="37" spans="1:9" x14ac:dyDescent="0.25">
      <c r="A37" s="7"/>
      <c r="B37" s="7"/>
      <c r="C37" s="7"/>
      <c r="D37" s="9"/>
      <c r="E37" s="1"/>
      <c r="F37" s="7"/>
      <c r="G37" s="1"/>
      <c r="H37" s="7"/>
      <c r="I37" s="13"/>
    </row>
    <row r="38" spans="1:9" x14ac:dyDescent="0.25">
      <c r="A38" s="7"/>
      <c r="B38" s="7"/>
      <c r="C38" s="7"/>
      <c r="D38" s="9"/>
      <c r="E38" s="1"/>
      <c r="F38" s="7"/>
      <c r="G38" s="1"/>
      <c r="H38" s="7"/>
      <c r="I38" s="13"/>
    </row>
    <row r="39" spans="1:9" x14ac:dyDescent="0.25">
      <c r="A39" s="7"/>
      <c r="B39" s="7"/>
      <c r="C39" s="7"/>
      <c r="D39" s="9"/>
      <c r="E39" s="1"/>
      <c r="F39" s="7"/>
      <c r="G39" s="1"/>
      <c r="H39" s="7"/>
      <c r="I39" s="13"/>
    </row>
    <row r="40" spans="1:9" x14ac:dyDescent="0.25">
      <c r="A40" s="7"/>
      <c r="B40" s="7"/>
      <c r="C40" s="7"/>
      <c r="D40" s="9"/>
      <c r="E40" s="1"/>
      <c r="F40" s="7"/>
      <c r="G40" s="1"/>
      <c r="H40" s="7"/>
      <c r="I40" s="13"/>
    </row>
    <row r="41" spans="1:9" x14ac:dyDescent="0.25">
      <c r="A41" s="7"/>
      <c r="B41" s="7"/>
      <c r="C41" s="7"/>
      <c r="D41" s="9"/>
      <c r="E41" s="1"/>
      <c r="F41" s="7"/>
      <c r="G41" s="1"/>
      <c r="H41" s="7"/>
      <c r="I41" s="13"/>
    </row>
    <row r="42" spans="1:9" x14ac:dyDescent="0.25">
      <c r="A42" s="7"/>
      <c r="B42" s="7"/>
      <c r="C42" s="7"/>
      <c r="D42" s="9"/>
      <c r="E42" s="1"/>
      <c r="F42" s="7"/>
      <c r="G42" s="1"/>
      <c r="H42" s="7"/>
      <c r="I42" s="13"/>
    </row>
    <row r="43" spans="1:9" x14ac:dyDescent="0.25">
      <c r="A43" s="7"/>
      <c r="B43" s="7"/>
      <c r="C43" s="7"/>
      <c r="D43" s="9"/>
      <c r="E43" s="1"/>
      <c r="F43" s="7"/>
      <c r="G43" s="1"/>
      <c r="H43" s="7"/>
      <c r="I43" s="13"/>
    </row>
    <row r="44" spans="1:9" x14ac:dyDescent="0.25">
      <c r="A44" s="7"/>
      <c r="B44" s="7"/>
      <c r="C44" s="7"/>
      <c r="D44" s="9"/>
      <c r="E44" s="1"/>
      <c r="F44" s="7"/>
      <c r="G44" s="1"/>
      <c r="H44" s="7"/>
      <c r="I44" s="13"/>
    </row>
    <row r="45" spans="1:9" x14ac:dyDescent="0.25">
      <c r="A45" s="7"/>
      <c r="B45" s="7"/>
      <c r="C45" s="7"/>
      <c r="D45" s="9"/>
      <c r="E45" s="1"/>
      <c r="F45" s="7"/>
      <c r="G45" s="1"/>
      <c r="H45" s="7"/>
      <c r="I45" s="13"/>
    </row>
    <row r="46" spans="1:9" x14ac:dyDescent="0.25">
      <c r="A46" s="7"/>
      <c r="B46" s="7"/>
      <c r="C46" s="7"/>
      <c r="D46" s="9"/>
      <c r="E46" s="1"/>
      <c r="F46" s="7"/>
      <c r="G46" s="1"/>
      <c r="H46" s="7"/>
      <c r="I46" s="13"/>
    </row>
    <row r="47" spans="1:9" x14ac:dyDescent="0.25">
      <c r="A47" s="7"/>
      <c r="B47" s="7"/>
      <c r="C47" s="7"/>
      <c r="D47" s="9"/>
      <c r="E47" s="1"/>
      <c r="F47" s="7"/>
      <c r="G47" s="1"/>
      <c r="H47" s="7"/>
      <c r="I47" s="13"/>
    </row>
    <row r="48" spans="1:9" x14ac:dyDescent="0.25">
      <c r="A48" s="7"/>
      <c r="B48" s="7"/>
      <c r="C48" s="7"/>
      <c r="D48" s="9"/>
      <c r="E48" s="1"/>
      <c r="F48" s="7"/>
      <c r="G48" s="1"/>
      <c r="H48" s="7"/>
      <c r="I48" s="13"/>
    </row>
    <row r="49" spans="1:9" x14ac:dyDescent="0.25">
      <c r="A49" s="7"/>
      <c r="B49" s="7"/>
      <c r="C49" s="7"/>
      <c r="D49" s="9"/>
      <c r="E49" s="1"/>
      <c r="F49" s="7"/>
      <c r="G49" s="1"/>
      <c r="H49" s="7"/>
      <c r="I49" s="13"/>
    </row>
    <row r="50" spans="1:9" x14ac:dyDescent="0.25">
      <c r="A50" s="7"/>
      <c r="B50" s="7"/>
      <c r="C50" s="7"/>
      <c r="D50" s="9"/>
      <c r="E50" s="1"/>
      <c r="F50" s="7"/>
      <c r="G50" s="1"/>
      <c r="H50" s="7"/>
      <c r="I50" s="13"/>
    </row>
    <row r="51" spans="1:9" x14ac:dyDescent="0.25">
      <c r="A51" s="11"/>
      <c r="B51" s="7"/>
      <c r="C51" s="7"/>
      <c r="D51" s="9"/>
      <c r="E51" s="1"/>
      <c r="F51" s="7"/>
      <c r="G51" s="1"/>
      <c r="H51" s="7"/>
      <c r="I51" s="13"/>
    </row>
    <row r="52" spans="1:9" x14ac:dyDescent="0.25">
      <c r="A52" s="7"/>
      <c r="B52" s="7"/>
      <c r="C52" s="7"/>
      <c r="D52" s="9"/>
      <c r="E52" s="1"/>
      <c r="F52" s="7"/>
      <c r="G52" s="1"/>
      <c r="H52" s="7"/>
      <c r="I52" s="13"/>
    </row>
    <row r="53" spans="1:9" x14ac:dyDescent="0.25">
      <c r="A53" s="7"/>
      <c r="B53" s="7"/>
      <c r="C53" s="7"/>
      <c r="D53" s="9"/>
      <c r="E53" s="1"/>
      <c r="F53" s="7"/>
      <c r="G53" s="1"/>
      <c r="H53" s="7"/>
      <c r="I53" s="13"/>
    </row>
    <row r="54" spans="1:9" x14ac:dyDescent="0.25">
      <c r="A54" s="7"/>
      <c r="B54" s="7"/>
      <c r="C54" s="7"/>
      <c r="D54" s="9"/>
      <c r="E54" s="1"/>
      <c r="F54" s="7"/>
      <c r="G54" s="1"/>
      <c r="H54" s="7"/>
      <c r="I54" s="13"/>
    </row>
    <row r="55" spans="1:9" x14ac:dyDescent="0.25">
      <c r="A55" s="7"/>
      <c r="B55" s="7"/>
      <c r="C55" s="7"/>
      <c r="D55" s="9"/>
      <c r="E55" s="1"/>
      <c r="F55" s="7"/>
      <c r="G55" s="1"/>
      <c r="H55" s="7"/>
      <c r="I55" s="13"/>
    </row>
    <row r="56" spans="1:9" x14ac:dyDescent="0.25">
      <c r="A56" s="7"/>
      <c r="B56" s="7"/>
      <c r="C56" s="7"/>
      <c r="D56" s="9"/>
      <c r="E56" s="1"/>
      <c r="F56" s="7"/>
      <c r="G56" s="1"/>
      <c r="H56" s="7"/>
      <c r="I56" s="13"/>
    </row>
    <row r="57" spans="1:9" x14ac:dyDescent="0.25">
      <c r="A57" s="7"/>
      <c r="B57" s="7"/>
      <c r="C57" s="7"/>
      <c r="D57" s="9"/>
      <c r="E57" s="1"/>
      <c r="F57" s="7"/>
      <c r="G57" s="1"/>
      <c r="H57" s="7"/>
      <c r="I57" s="13"/>
    </row>
    <row r="58" spans="1:9" x14ac:dyDescent="0.25">
      <c r="A58" s="7"/>
      <c r="B58" s="7"/>
      <c r="C58" s="7"/>
      <c r="D58" s="9"/>
      <c r="E58" s="1"/>
      <c r="F58" s="7"/>
      <c r="G58" s="1"/>
      <c r="H58" s="7"/>
      <c r="I58" s="13"/>
    </row>
    <row r="59" spans="1:9" x14ac:dyDescent="0.25">
      <c r="A59" s="7"/>
      <c r="B59" s="7"/>
      <c r="C59" s="7"/>
      <c r="D59" s="9"/>
      <c r="E59" s="1"/>
      <c r="F59" s="7"/>
      <c r="G59" s="1"/>
      <c r="H59" s="7"/>
      <c r="I59" s="13"/>
    </row>
    <row r="60" spans="1:9" x14ac:dyDescent="0.25">
      <c r="A60" s="7"/>
      <c r="B60" s="7"/>
      <c r="C60" s="7"/>
      <c r="D60" s="9"/>
      <c r="E60" s="1"/>
      <c r="F60" s="7"/>
      <c r="G60" s="1"/>
      <c r="H60" s="7"/>
      <c r="I60" s="13"/>
    </row>
    <row r="61" spans="1:9" x14ac:dyDescent="0.25">
      <c r="A61" s="7"/>
      <c r="B61" s="7"/>
      <c r="C61" s="7"/>
      <c r="D61" s="9"/>
      <c r="E61" s="1"/>
      <c r="F61" s="7"/>
      <c r="G61" s="1"/>
      <c r="H61" s="7"/>
      <c r="I61" s="13"/>
    </row>
    <row r="62" spans="1:9" x14ac:dyDescent="0.25">
      <c r="A62" s="7"/>
      <c r="B62" s="7"/>
      <c r="C62" s="7"/>
      <c r="D62" s="9"/>
      <c r="E62" s="1"/>
      <c r="F62" s="7"/>
      <c r="G62" s="1"/>
      <c r="H62" s="7"/>
      <c r="I62" s="13"/>
    </row>
    <row r="63" spans="1:9" x14ac:dyDescent="0.25">
      <c r="A63" s="7"/>
      <c r="B63" s="7"/>
      <c r="C63" s="7"/>
      <c r="D63" s="9"/>
      <c r="E63" s="1"/>
      <c r="F63" s="7"/>
      <c r="G63" s="1"/>
      <c r="H63" s="7"/>
      <c r="I63" s="13"/>
    </row>
    <row r="64" spans="1:9" x14ac:dyDescent="0.25">
      <c r="A64" s="7"/>
      <c r="B64" s="7"/>
      <c r="C64" s="7"/>
      <c r="D64" s="9"/>
      <c r="E64" s="1"/>
      <c r="F64" s="7"/>
      <c r="G64" s="1"/>
      <c r="H64" s="7"/>
      <c r="I64" s="13"/>
    </row>
    <row r="65" spans="1:9" x14ac:dyDescent="0.25">
      <c r="A65" s="7"/>
      <c r="B65" s="7"/>
      <c r="C65" s="7"/>
      <c r="D65" s="9"/>
      <c r="E65" s="1"/>
      <c r="F65" s="7"/>
      <c r="G65" s="1"/>
      <c r="H65" s="7"/>
      <c r="I65" s="13"/>
    </row>
    <row r="66" spans="1:9" x14ac:dyDescent="0.25">
      <c r="A66" s="1"/>
      <c r="B66" s="1"/>
      <c r="C66" s="1"/>
      <c r="D66" s="1"/>
      <c r="E66" s="1"/>
      <c r="F66" s="1"/>
      <c r="G66" s="1"/>
      <c r="H66" s="7"/>
      <c r="I66" s="13"/>
    </row>
    <row r="67" spans="1:9" x14ac:dyDescent="0.25">
      <c r="A67" s="7"/>
      <c r="B67" s="7"/>
      <c r="C67" s="7"/>
      <c r="D67" s="9"/>
      <c r="E67" s="1"/>
      <c r="F67" s="7"/>
      <c r="G67" s="1"/>
      <c r="H67" s="7"/>
      <c r="I67" s="13"/>
    </row>
    <row r="68" spans="1:9" x14ac:dyDescent="0.25">
      <c r="A68" s="7"/>
      <c r="B68" s="7"/>
      <c r="C68" s="7"/>
      <c r="D68" s="9"/>
      <c r="E68" s="1"/>
      <c r="F68" s="7"/>
      <c r="G68" s="1"/>
      <c r="H68" s="7"/>
      <c r="I68" s="13"/>
    </row>
    <row r="69" spans="1:9" x14ac:dyDescent="0.25">
      <c r="A69" s="7"/>
      <c r="B69" s="7"/>
      <c r="C69" s="7"/>
      <c r="D69" s="9"/>
      <c r="E69" s="1"/>
      <c r="F69" s="7"/>
      <c r="G69" s="1"/>
      <c r="H69" s="7"/>
      <c r="I69" s="13"/>
    </row>
    <row r="70" spans="1:9" x14ac:dyDescent="0.25">
      <c r="A70" s="7"/>
      <c r="B70" s="7"/>
      <c r="C70" s="7"/>
      <c r="D70" s="9"/>
      <c r="E70" s="1"/>
      <c r="F70" s="7"/>
      <c r="G70" s="1"/>
      <c r="H70" s="7"/>
      <c r="I70" s="13"/>
    </row>
    <row r="71" spans="1:9" x14ac:dyDescent="0.25">
      <c r="A71" s="7"/>
      <c r="B71" s="7"/>
      <c r="C71" s="7"/>
      <c r="D71" s="9"/>
      <c r="E71" s="1"/>
      <c r="F71" s="7"/>
      <c r="G71" s="1"/>
      <c r="H71" s="7"/>
      <c r="I71" s="13"/>
    </row>
  </sheetData>
  <mergeCells count="4">
    <mergeCell ref="A4:I4"/>
    <mergeCell ref="A21:I21"/>
    <mergeCell ref="A1:I1"/>
    <mergeCell ref="A2:I2"/>
  </mergeCells>
  <pageMargins left="0.6" right="0.7" top="0.75" bottom="0.75" header="0.3" footer="0.3"/>
  <pageSetup paperSize="9"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INSCRITOS</vt:lpstr>
      <vt:lpstr>7 aos 15 anos</vt:lpstr>
      <vt:lpstr>16 +</vt:lpstr>
      <vt:lpstr>'16 +'!Área_de_Impressão</vt:lpstr>
      <vt:lpstr>'7 aos 15 anos'!Área_de_Impressão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2018-04-21T17:03:37Z</cp:lastPrinted>
  <dcterms:created xsi:type="dcterms:W3CDTF">2016-04-26T14:30:14Z</dcterms:created>
  <dcterms:modified xsi:type="dcterms:W3CDTF">2018-04-22T16:33:15Z</dcterms:modified>
</cp:coreProperties>
</file>