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3_24_I Aquatlo do O2 - Alvor\INSCRIÇÕES E RESULTADOS\"/>
    </mc:Choice>
  </mc:AlternateContent>
  <bookViews>
    <workbookView xWindow="-120" yWindow="-15" windowWidth="20115" windowHeight="8010"/>
  </bookViews>
  <sheets>
    <sheet name="Todos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I95" i="1" l="1"/>
  <c r="G95" i="1"/>
  <c r="F95" i="1"/>
  <c r="E95" i="1"/>
  <c r="D95" i="1"/>
  <c r="C95" i="1"/>
  <c r="I90" i="1"/>
  <c r="G90" i="1"/>
  <c r="F90" i="1"/>
  <c r="E90" i="1"/>
  <c r="D90" i="1"/>
  <c r="C90" i="1"/>
  <c r="I89" i="1"/>
  <c r="G89" i="1"/>
  <c r="F89" i="1"/>
  <c r="E89" i="1"/>
  <c r="D89" i="1"/>
  <c r="C89" i="1"/>
  <c r="I88" i="1"/>
  <c r="G88" i="1"/>
  <c r="F88" i="1"/>
  <c r="E88" i="1"/>
  <c r="D88" i="1"/>
  <c r="C88" i="1"/>
  <c r="I87" i="1"/>
  <c r="G87" i="1"/>
  <c r="F87" i="1"/>
  <c r="E87" i="1"/>
  <c r="D87" i="1"/>
  <c r="C87" i="1"/>
  <c r="I86" i="1"/>
  <c r="G86" i="1"/>
  <c r="F86" i="1"/>
  <c r="E86" i="1"/>
  <c r="D86" i="1"/>
  <c r="C86" i="1"/>
  <c r="I85" i="1"/>
  <c r="G85" i="1"/>
  <c r="F85" i="1"/>
  <c r="E85" i="1"/>
  <c r="D85" i="1"/>
  <c r="C85" i="1"/>
  <c r="I84" i="1"/>
  <c r="G84" i="1"/>
  <c r="F84" i="1"/>
  <c r="E84" i="1"/>
  <c r="D84" i="1"/>
  <c r="C84" i="1"/>
  <c r="I68" i="1"/>
  <c r="G68" i="1"/>
  <c r="F68" i="1"/>
  <c r="E68" i="1"/>
  <c r="D68" i="1"/>
  <c r="C68" i="1"/>
  <c r="I67" i="1"/>
  <c r="G67" i="1"/>
  <c r="F67" i="1"/>
  <c r="E67" i="1"/>
  <c r="D67" i="1"/>
  <c r="C67" i="1"/>
  <c r="I66" i="1"/>
  <c r="G66" i="1"/>
  <c r="F66" i="1"/>
  <c r="E66" i="1"/>
  <c r="D66" i="1"/>
  <c r="C66" i="1"/>
  <c r="I61" i="1"/>
  <c r="G61" i="1"/>
  <c r="F61" i="1"/>
  <c r="E61" i="1"/>
  <c r="D61" i="1"/>
  <c r="C61" i="1"/>
  <c r="I60" i="1"/>
  <c r="G60" i="1"/>
  <c r="F60" i="1"/>
  <c r="E60" i="1"/>
  <c r="D60" i="1"/>
  <c r="C60" i="1"/>
  <c r="I59" i="1"/>
  <c r="G59" i="1"/>
  <c r="F59" i="1"/>
  <c r="E59" i="1"/>
  <c r="D59" i="1"/>
  <c r="C59" i="1"/>
  <c r="I58" i="1"/>
  <c r="G58" i="1"/>
  <c r="F58" i="1"/>
  <c r="E58" i="1"/>
  <c r="D58" i="1"/>
  <c r="C58" i="1"/>
  <c r="I57" i="1"/>
  <c r="G57" i="1"/>
  <c r="F57" i="1"/>
  <c r="E57" i="1"/>
  <c r="D57" i="1"/>
  <c r="C57" i="1"/>
  <c r="I56" i="1"/>
  <c r="G56" i="1"/>
  <c r="F56" i="1"/>
  <c r="E56" i="1"/>
  <c r="D56" i="1"/>
  <c r="C56" i="1"/>
  <c r="I51" i="1"/>
  <c r="G51" i="1"/>
  <c r="F51" i="1"/>
  <c r="E51" i="1"/>
  <c r="D51" i="1"/>
  <c r="C51" i="1"/>
  <c r="I50" i="1"/>
  <c r="G50" i="1"/>
  <c r="F50" i="1"/>
  <c r="E50" i="1"/>
  <c r="D50" i="1"/>
  <c r="C50" i="1"/>
  <c r="I45" i="1"/>
  <c r="G45" i="1"/>
  <c r="F45" i="1"/>
  <c r="E45" i="1"/>
  <c r="D45" i="1"/>
  <c r="C45" i="1"/>
  <c r="I40" i="1"/>
  <c r="G40" i="1"/>
  <c r="F40" i="1"/>
  <c r="E40" i="1"/>
  <c r="D40" i="1"/>
  <c r="C40" i="1"/>
  <c r="I39" i="1"/>
  <c r="G39" i="1"/>
  <c r="F39" i="1"/>
  <c r="E39" i="1"/>
  <c r="D39" i="1"/>
  <c r="C39" i="1"/>
  <c r="I38" i="1"/>
  <c r="G38" i="1"/>
  <c r="F38" i="1"/>
  <c r="E38" i="1"/>
  <c r="D38" i="1"/>
  <c r="C38" i="1"/>
  <c r="I37" i="1"/>
  <c r="G37" i="1"/>
  <c r="F37" i="1"/>
  <c r="E37" i="1"/>
  <c r="D37" i="1"/>
  <c r="C37" i="1"/>
  <c r="I32" i="1"/>
  <c r="G32" i="1"/>
  <c r="F32" i="1"/>
  <c r="E32" i="1"/>
  <c r="D32" i="1"/>
  <c r="C32" i="1"/>
  <c r="I31" i="1"/>
  <c r="G31" i="1"/>
  <c r="F31" i="1"/>
  <c r="E31" i="1"/>
  <c r="D31" i="1"/>
  <c r="C31" i="1"/>
  <c r="I30" i="1"/>
  <c r="G30" i="1"/>
  <c r="F30" i="1"/>
  <c r="E30" i="1"/>
  <c r="D30" i="1"/>
  <c r="C30" i="1"/>
  <c r="I29" i="1"/>
  <c r="G29" i="1"/>
  <c r="F29" i="1"/>
  <c r="E29" i="1"/>
  <c r="D29" i="1"/>
  <c r="C29" i="1"/>
  <c r="I28" i="1"/>
  <c r="G28" i="1"/>
  <c r="F28" i="1"/>
  <c r="E28" i="1"/>
  <c r="D28" i="1"/>
  <c r="C28" i="1"/>
  <c r="I27" i="1"/>
  <c r="G27" i="1"/>
  <c r="F27" i="1"/>
  <c r="E27" i="1"/>
  <c r="D27" i="1"/>
  <c r="C27" i="1"/>
  <c r="I26" i="1"/>
  <c r="G26" i="1"/>
  <c r="F26" i="1"/>
  <c r="E26" i="1"/>
  <c r="D26" i="1"/>
  <c r="C26" i="1"/>
  <c r="I25" i="1"/>
  <c r="G25" i="1"/>
  <c r="F25" i="1"/>
  <c r="E25" i="1"/>
  <c r="D25" i="1"/>
  <c r="C25" i="1"/>
  <c r="I24" i="1"/>
  <c r="G24" i="1"/>
  <c r="F24" i="1"/>
  <c r="E24" i="1"/>
  <c r="D24" i="1"/>
  <c r="C24" i="1"/>
  <c r="I23" i="1"/>
  <c r="G23" i="1"/>
  <c r="F23" i="1"/>
  <c r="E23" i="1"/>
  <c r="D23" i="1"/>
  <c r="C23" i="1"/>
  <c r="I18" i="1"/>
  <c r="G18" i="1"/>
  <c r="F18" i="1"/>
  <c r="E18" i="1"/>
  <c r="D18" i="1"/>
  <c r="C18" i="1"/>
  <c r="I17" i="1"/>
  <c r="G17" i="1"/>
  <c r="F17" i="1"/>
  <c r="E17" i="1"/>
  <c r="D17" i="1"/>
  <c r="C17" i="1"/>
  <c r="I16" i="1"/>
  <c r="G16" i="1"/>
  <c r="F16" i="1"/>
  <c r="E16" i="1"/>
  <c r="D16" i="1"/>
  <c r="C16" i="1"/>
  <c r="I11" i="1"/>
  <c r="G11" i="1"/>
  <c r="F11" i="1"/>
  <c r="E11" i="1"/>
  <c r="D11" i="1"/>
  <c r="C11" i="1"/>
  <c r="I10" i="1"/>
  <c r="G10" i="1"/>
  <c r="F10" i="1"/>
  <c r="E10" i="1"/>
  <c r="D10" i="1"/>
  <c r="C10" i="1"/>
  <c r="I9" i="1"/>
  <c r="G9" i="1"/>
  <c r="F9" i="1"/>
  <c r="E9" i="1"/>
  <c r="D9" i="1"/>
  <c r="C9" i="1"/>
  <c r="I8" i="1"/>
  <c r="G8" i="1"/>
  <c r="F8" i="1"/>
  <c r="E8" i="1"/>
  <c r="D8" i="1"/>
  <c r="C8" i="1"/>
  <c r="I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<sst xmlns="http://schemas.openxmlformats.org/spreadsheetml/2006/main" count="131" uniqueCount="30">
  <si>
    <t>I AQUATLO JOVEM O2 - CIRCUITO JOVEM ALGARVE - 2ª ETAPA</t>
  </si>
  <si>
    <t>24 DE MARÇO DE 2018</t>
  </si>
  <si>
    <t>BENJAMINS MASCULINOS</t>
  </si>
  <si>
    <t>Pos</t>
  </si>
  <si>
    <t xml:space="preserve">Dorsal </t>
  </si>
  <si>
    <t>Licença</t>
  </si>
  <si>
    <t>Escalão</t>
  </si>
  <si>
    <t>Nome</t>
  </si>
  <si>
    <t>Género</t>
  </si>
  <si>
    <t>Clube</t>
  </si>
  <si>
    <t>Natação</t>
  </si>
  <si>
    <t>Corrida</t>
  </si>
  <si>
    <t>Final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</si>
  <si>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</si>
  <si>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</si>
  <si>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</si>
  <si>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</si>
  <si>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</si>
  <si>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</si>
  <si>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</si>
  <si>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</si>
  <si>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</si>
  <si>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FC Ferreiras</t>
  </si>
  <si>
    <t>Lusitano F.C. Frusoal</t>
  </si>
  <si>
    <t>O2 Triatlo</t>
  </si>
  <si>
    <t>CCD / Intermarche Lagos</t>
  </si>
  <si>
    <t>Portinado</t>
  </si>
  <si>
    <t>MASCULINOS</t>
  </si>
  <si>
    <t>FEMININOS</t>
  </si>
  <si>
    <t>Centro de Ciclismo de Portimão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</si>
</sst>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45" fontId="2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45" fontId="2" fillId="0" borderId="0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5" fontId="2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45" fontId="0" fillId="0" borderId="1" xfId="0" applyNumberFormat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45" fontId="0" fillId="0" borderId="0" xfId="0" applyNumberFormat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45" fontId="0" fillId="0" borderId="0" xfId="0" applyNumberFormat="1" applyBorder="1"/>
    <xf numFmtId="45" fontId="0" fillId="0" borderId="0" xfId="0" applyNumberForma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5" fontId="0" fillId="0" borderId="0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/>
    <xf numFmtId="0" fontId="0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nsc%20_%20Class%20-Aquatlo_Jovem%20O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crições"/>
      <sheetName val="Escalões"/>
      <sheetName val="Clubes Jov"/>
      <sheetName val="16 +"/>
      <sheetName val="Equip 16 +"/>
      <sheetName val="Start list"/>
      <sheetName val="Tempos"/>
      <sheetName val="Folha1"/>
    </sheetNames>
    <sheetDataSet>
      <sheetData sheetId="0">
        <row r="1">
          <cell r="A1" t="str">
            <v xml:space="preserve">Dorsal </v>
          </cell>
          <cell r="B1" t="str">
            <v>Licença</v>
          </cell>
          <cell r="C1" t="str">
            <v>Escalão</v>
          </cell>
          <cell r="D1" t="str">
            <v>Nome</v>
          </cell>
          <cell r="E1" t="str">
            <v>Data Nasc.</v>
          </cell>
          <cell r="F1" t="str">
            <v>Género</v>
          </cell>
          <cell r="G1" t="str">
            <v>Atestado médico</v>
          </cell>
          <cell r="H1" t="str">
            <v>Clube</v>
          </cell>
        </row>
        <row r="2">
          <cell r="A2">
            <v>5637</v>
          </cell>
          <cell r="B2">
            <v>105219</v>
          </cell>
          <cell r="C2" t="str">
            <v>BEN</v>
          </cell>
          <cell r="D2" t="str">
            <v>Rita Pinto Ferraz</v>
          </cell>
          <cell r="E2">
            <v>40362</v>
          </cell>
          <cell r="F2" t="str">
            <v>F</v>
          </cell>
          <cell r="H2" t="str">
            <v>Centro de Ciclismo de Portimão</v>
          </cell>
        </row>
        <row r="3">
          <cell r="A3">
            <v>195</v>
          </cell>
          <cell r="B3">
            <v>104961</v>
          </cell>
          <cell r="C3" t="str">
            <v>BEN</v>
          </cell>
          <cell r="D3" t="str">
            <v>Ana Laura Gomes</v>
          </cell>
          <cell r="E3">
            <v>40434</v>
          </cell>
          <cell r="F3" t="str">
            <v>F</v>
          </cell>
          <cell r="H3" t="str">
            <v>Lusitano F.C. Frusoal</v>
          </cell>
        </row>
        <row r="4">
          <cell r="A4">
            <v>198</v>
          </cell>
          <cell r="B4">
            <v>104962</v>
          </cell>
          <cell r="C4" t="str">
            <v>BEN</v>
          </cell>
          <cell r="D4" t="str">
            <v>Vitória de Freitas</v>
          </cell>
          <cell r="E4">
            <v>40451</v>
          </cell>
          <cell r="F4" t="str">
            <v>F</v>
          </cell>
          <cell r="H4" t="str">
            <v>Lusitano F.C. Frusoal</v>
          </cell>
        </row>
        <row r="5">
          <cell r="A5">
            <v>231</v>
          </cell>
          <cell r="B5">
            <v>104835</v>
          </cell>
          <cell r="C5" t="str">
            <v>BEN</v>
          </cell>
          <cell r="D5" t="str">
            <v>Rodrigo Amorim</v>
          </cell>
          <cell r="E5">
            <v>40179</v>
          </cell>
          <cell r="F5" t="str">
            <v>M</v>
          </cell>
          <cell r="H5" t="str">
            <v>O2 Triatlo</v>
          </cell>
        </row>
        <row r="6">
          <cell r="A6">
            <v>5506</v>
          </cell>
          <cell r="C6" t="str">
            <v>BEN</v>
          </cell>
          <cell r="D6" t="str">
            <v>Francisco Diogo</v>
          </cell>
          <cell r="E6">
            <v>40135</v>
          </cell>
          <cell r="F6" t="str">
            <v>M</v>
          </cell>
          <cell r="H6" t="str">
            <v>Louletano DC/ Não federado</v>
          </cell>
        </row>
        <row r="7">
          <cell r="A7">
            <v>214</v>
          </cell>
          <cell r="B7">
            <v>104970</v>
          </cell>
          <cell r="C7" t="str">
            <v>BEN</v>
          </cell>
          <cell r="D7" t="str">
            <v>David Simonet</v>
          </cell>
          <cell r="E7">
            <v>40244</v>
          </cell>
          <cell r="F7" t="str">
            <v>M</v>
          </cell>
          <cell r="H7" t="str">
            <v>Lusitano F.C. Frusoal</v>
          </cell>
        </row>
        <row r="8">
          <cell r="A8">
            <v>192</v>
          </cell>
          <cell r="B8">
            <v>104352</v>
          </cell>
          <cell r="C8" t="str">
            <v>BEN</v>
          </cell>
          <cell r="D8" t="str">
            <v>João Águeda Mestre</v>
          </cell>
          <cell r="E8">
            <v>40581</v>
          </cell>
          <cell r="F8" t="str">
            <v>M</v>
          </cell>
          <cell r="H8" t="str">
            <v>Lusitano F.C. Frusoal</v>
          </cell>
        </row>
        <row r="9">
          <cell r="A9">
            <v>5632</v>
          </cell>
          <cell r="B9">
            <v>105284</v>
          </cell>
          <cell r="C9" t="str">
            <v>BEN</v>
          </cell>
          <cell r="D9" t="str">
            <v>Afonso Rochate</v>
          </cell>
          <cell r="E9">
            <v>40110</v>
          </cell>
          <cell r="F9" t="str">
            <v>M</v>
          </cell>
          <cell r="H9" t="str">
            <v>Portinado</v>
          </cell>
        </row>
        <row r="10">
          <cell r="A10">
            <v>238</v>
          </cell>
          <cell r="B10">
            <v>104837</v>
          </cell>
          <cell r="C10" t="str">
            <v>INF</v>
          </cell>
          <cell r="D10" t="str">
            <v>Beatriz Ramos</v>
          </cell>
          <cell r="E10">
            <v>39204</v>
          </cell>
          <cell r="F10" t="str">
            <v>F</v>
          </cell>
          <cell r="H10" t="str">
            <v>O2 Triatlo</v>
          </cell>
        </row>
        <row r="11">
          <cell r="A11">
            <v>5575</v>
          </cell>
          <cell r="B11">
            <v>105115</v>
          </cell>
          <cell r="C11" t="str">
            <v>INF</v>
          </cell>
          <cell r="D11" t="str">
            <v>Diana Santos</v>
          </cell>
          <cell r="E11">
            <v>39083</v>
          </cell>
          <cell r="F11" t="str">
            <v>F</v>
          </cell>
          <cell r="H11" t="str">
            <v>FC Ferreiras</v>
          </cell>
        </row>
        <row r="12">
          <cell r="A12">
            <v>5577</v>
          </cell>
          <cell r="B12">
            <v>105118</v>
          </cell>
          <cell r="C12" t="str">
            <v>INF</v>
          </cell>
          <cell r="D12" t="str">
            <v>Raquel Augusto</v>
          </cell>
          <cell r="E12">
            <v>39083</v>
          </cell>
          <cell r="F12" t="str">
            <v>F</v>
          </cell>
          <cell r="H12" t="str">
            <v>FC Ferreiras</v>
          </cell>
        </row>
        <row r="13">
          <cell r="A13">
            <v>5578</v>
          </cell>
          <cell r="B13">
            <v>105128</v>
          </cell>
          <cell r="C13" t="str">
            <v>INF</v>
          </cell>
          <cell r="D13" t="str">
            <v>Carolina Biletska</v>
          </cell>
          <cell r="E13">
            <v>39083</v>
          </cell>
          <cell r="F13" t="str">
            <v>F</v>
          </cell>
          <cell r="H13" t="str">
            <v>FC Ferreiras</v>
          </cell>
        </row>
        <row r="14">
          <cell r="A14">
            <v>5582</v>
          </cell>
          <cell r="B14">
            <v>105116</v>
          </cell>
          <cell r="C14" t="str">
            <v>INF</v>
          </cell>
          <cell r="D14" t="str">
            <v>Joana Silva</v>
          </cell>
          <cell r="E14">
            <v>39448</v>
          </cell>
          <cell r="F14" t="str">
            <v>F</v>
          </cell>
          <cell r="H14" t="str">
            <v>FC Ferreiras</v>
          </cell>
        </row>
        <row r="15">
          <cell r="A15">
            <v>207</v>
          </cell>
          <cell r="B15">
            <v>104966</v>
          </cell>
          <cell r="C15" t="str">
            <v>INF</v>
          </cell>
          <cell r="D15" t="str">
            <v>Maria Eduarda Ribeiro</v>
          </cell>
          <cell r="E15">
            <v>39651</v>
          </cell>
          <cell r="F15" t="str">
            <v>F</v>
          </cell>
          <cell r="H15" t="str">
            <v>Lusitano F.C. Frusoal</v>
          </cell>
        </row>
        <row r="16">
          <cell r="A16">
            <v>5583</v>
          </cell>
          <cell r="B16">
            <v>105114</v>
          </cell>
          <cell r="C16" t="str">
            <v>INF</v>
          </cell>
          <cell r="D16" t="str">
            <v>Andriy Fedorov</v>
          </cell>
          <cell r="E16">
            <v>39448</v>
          </cell>
          <cell r="F16" t="str">
            <v>M</v>
          </cell>
          <cell r="H16" t="str">
            <v>FC Ferreiras</v>
          </cell>
        </row>
        <row r="17">
          <cell r="A17">
            <v>5512</v>
          </cell>
          <cell r="C17" t="str">
            <v>INF</v>
          </cell>
          <cell r="D17" t="str">
            <v>Simão Silva Guerreiro</v>
          </cell>
          <cell r="E17">
            <v>39632</v>
          </cell>
          <cell r="F17" t="str">
            <v>M</v>
          </cell>
          <cell r="H17" t="str">
            <v>C Ciclismo Portimão/ Ñ federado</v>
          </cell>
        </row>
        <row r="18">
          <cell r="A18">
            <v>230</v>
          </cell>
          <cell r="B18">
            <v>104834</v>
          </cell>
          <cell r="C18" t="str">
            <v>INF</v>
          </cell>
          <cell r="D18" t="str">
            <v>Tiago Amorim</v>
          </cell>
          <cell r="E18">
            <v>39448</v>
          </cell>
          <cell r="F18" t="str">
            <v>M</v>
          </cell>
          <cell r="H18" t="str">
            <v>O2 Triatlo</v>
          </cell>
        </row>
        <row r="19">
          <cell r="A19">
            <v>232</v>
          </cell>
          <cell r="B19">
            <v>104836</v>
          </cell>
          <cell r="C19" t="str">
            <v>INF</v>
          </cell>
          <cell r="D19" t="str">
            <v>Miguel Guerreiro</v>
          </cell>
          <cell r="E19">
            <v>39083</v>
          </cell>
          <cell r="F19" t="str">
            <v>M</v>
          </cell>
          <cell r="H19" t="str">
            <v>O2 Triatlo</v>
          </cell>
        </row>
        <row r="20">
          <cell r="A20">
            <v>254</v>
          </cell>
          <cell r="B20">
            <v>104838</v>
          </cell>
          <cell r="C20" t="str">
            <v>INF</v>
          </cell>
          <cell r="D20" t="str">
            <v>Gabriel Silva</v>
          </cell>
          <cell r="E20">
            <v>39083</v>
          </cell>
          <cell r="F20" t="str">
            <v>M</v>
          </cell>
          <cell r="H20" t="str">
            <v>O2 Triatlo</v>
          </cell>
        </row>
        <row r="21">
          <cell r="A21">
            <v>5513</v>
          </cell>
          <cell r="C21" t="str">
            <v>INF</v>
          </cell>
          <cell r="D21" t="str">
            <v>Martin Diogo</v>
          </cell>
          <cell r="E21">
            <v>39706</v>
          </cell>
          <cell r="F21" t="str">
            <v>M</v>
          </cell>
          <cell r="H21" t="str">
            <v>Louletano DC/ Não federado</v>
          </cell>
        </row>
        <row r="22">
          <cell r="A22">
            <v>5594</v>
          </cell>
          <cell r="B22">
            <v>105113</v>
          </cell>
          <cell r="C22" t="str">
            <v>INF</v>
          </cell>
          <cell r="D22" t="str">
            <v>Alexandre Arvela</v>
          </cell>
          <cell r="E22">
            <v>39083</v>
          </cell>
          <cell r="F22" t="str">
            <v>M</v>
          </cell>
          <cell r="H22" t="str">
            <v>FC Ferreiras</v>
          </cell>
        </row>
        <row r="23">
          <cell r="A23">
            <v>5596</v>
          </cell>
          <cell r="B23">
            <v>105125</v>
          </cell>
          <cell r="C23" t="str">
            <v>INF</v>
          </cell>
          <cell r="D23" t="str">
            <v>Vitaliy Martsynshyn</v>
          </cell>
          <cell r="E23">
            <v>39448</v>
          </cell>
          <cell r="F23" t="str">
            <v>M</v>
          </cell>
          <cell r="H23" t="str">
            <v>FC Ferreiras</v>
          </cell>
        </row>
        <row r="24">
          <cell r="A24">
            <v>481</v>
          </cell>
          <cell r="B24">
            <v>104350</v>
          </cell>
          <cell r="C24" t="str">
            <v>INF</v>
          </cell>
          <cell r="D24" t="str">
            <v>Gabriel Miravent</v>
          </cell>
          <cell r="E24">
            <v>39810</v>
          </cell>
          <cell r="F24" t="str">
            <v>M</v>
          </cell>
          <cell r="H24" t="str">
            <v>Lusitano F.C. Frusoal</v>
          </cell>
        </row>
        <row r="25">
          <cell r="A25">
            <v>218</v>
          </cell>
          <cell r="B25">
            <v>104971</v>
          </cell>
          <cell r="C25" t="str">
            <v>INF</v>
          </cell>
          <cell r="D25" t="str">
            <v>João Nuno Martins</v>
          </cell>
          <cell r="E25">
            <v>39786</v>
          </cell>
          <cell r="F25" t="str">
            <v>M</v>
          </cell>
          <cell r="H25" t="str">
            <v>Lusitano F.C. Frusoal</v>
          </cell>
        </row>
        <row r="26">
          <cell r="A26">
            <v>540</v>
          </cell>
          <cell r="B26">
            <v>105111</v>
          </cell>
          <cell r="C26" t="str">
            <v>INI</v>
          </cell>
          <cell r="D26" t="str">
            <v>Viviana Nicolau</v>
          </cell>
          <cell r="E26">
            <v>38353</v>
          </cell>
          <cell r="F26" t="str">
            <v>F</v>
          </cell>
          <cell r="H26" t="str">
            <v>O2 Triatlo</v>
          </cell>
        </row>
        <row r="27">
          <cell r="A27">
            <v>319</v>
          </cell>
          <cell r="B27">
            <v>104246</v>
          </cell>
          <cell r="C27" t="str">
            <v>INI</v>
          </cell>
          <cell r="D27" t="str">
            <v>Filipa Munhóz Joaquim</v>
          </cell>
          <cell r="E27">
            <v>38678</v>
          </cell>
          <cell r="F27" t="str">
            <v>F</v>
          </cell>
          <cell r="H27" t="str">
            <v>Lusitano F.C. Frusoal</v>
          </cell>
        </row>
        <row r="28">
          <cell r="A28">
            <v>314</v>
          </cell>
          <cell r="B28">
            <v>104244</v>
          </cell>
          <cell r="C28" t="str">
            <v>INI</v>
          </cell>
          <cell r="D28" t="str">
            <v>Natacha Santos</v>
          </cell>
          <cell r="E28">
            <v>38959</v>
          </cell>
          <cell r="F28" t="str">
            <v>F</v>
          </cell>
          <cell r="H28" t="str">
            <v>Lusitano F.C. Frusoal</v>
          </cell>
        </row>
        <row r="29">
          <cell r="A29">
            <v>5574</v>
          </cell>
          <cell r="B29">
            <v>104642</v>
          </cell>
          <cell r="C29" t="str">
            <v>INI</v>
          </cell>
          <cell r="D29" t="str">
            <v>Diego Lange</v>
          </cell>
          <cell r="E29">
            <v>38987</v>
          </cell>
          <cell r="F29" t="str">
            <v>M</v>
          </cell>
          <cell r="H29" t="str">
            <v>CCD / Intermarche Lagos</v>
          </cell>
        </row>
        <row r="30">
          <cell r="A30">
            <v>5597</v>
          </cell>
          <cell r="B30">
            <v>105127</v>
          </cell>
          <cell r="C30" t="str">
            <v>JUV</v>
          </cell>
          <cell r="D30" t="str">
            <v>Catarina Silva</v>
          </cell>
          <cell r="E30">
            <v>37622</v>
          </cell>
          <cell r="F30" t="str">
            <v>F</v>
          </cell>
          <cell r="H30" t="str">
            <v>FC Ferreiras</v>
          </cell>
        </row>
        <row r="31">
          <cell r="A31">
            <v>5617</v>
          </cell>
          <cell r="B31">
            <v>105129</v>
          </cell>
          <cell r="C31" t="str">
            <v>JUV</v>
          </cell>
          <cell r="D31" t="str">
            <v>Dana Cantiru</v>
          </cell>
          <cell r="E31">
            <v>37622</v>
          </cell>
          <cell r="F31" t="str">
            <v>F</v>
          </cell>
          <cell r="H31" t="str">
            <v>FC Ferreiras</v>
          </cell>
        </row>
        <row r="32">
          <cell r="A32">
            <v>5518</v>
          </cell>
          <cell r="C32" t="str">
            <v>JUV</v>
          </cell>
          <cell r="D32" t="str">
            <v>Patricia Oliveira</v>
          </cell>
          <cell r="E32">
            <v>37622</v>
          </cell>
          <cell r="F32" t="str">
            <v>F</v>
          </cell>
          <cell r="H32" t="str">
            <v>FC Ferreiras/ Não federado</v>
          </cell>
        </row>
        <row r="33">
          <cell r="A33">
            <v>539</v>
          </cell>
          <cell r="B33">
            <v>105110</v>
          </cell>
          <cell r="C33" t="str">
            <v>JUV</v>
          </cell>
          <cell r="D33" t="str">
            <v>Vasco Nicolau</v>
          </cell>
          <cell r="E33">
            <v>37622</v>
          </cell>
          <cell r="F33" t="str">
            <v>M</v>
          </cell>
          <cell r="H33" t="str">
            <v>O2 Triatlo</v>
          </cell>
        </row>
        <row r="34">
          <cell r="A34">
            <v>5522</v>
          </cell>
          <cell r="C34" t="str">
            <v>JUV</v>
          </cell>
          <cell r="D34" t="str">
            <v>Gonçalo Diogo</v>
          </cell>
          <cell r="E34">
            <v>38342</v>
          </cell>
          <cell r="F34" t="str">
            <v>M</v>
          </cell>
          <cell r="H34" t="str">
            <v>Louletano DC/ Não federado</v>
          </cell>
        </row>
        <row r="35">
          <cell r="A35">
            <v>5528</v>
          </cell>
          <cell r="C35" t="str">
            <v>JUV</v>
          </cell>
          <cell r="D35" t="str">
            <v>Vasco Diogo</v>
          </cell>
          <cell r="E35">
            <v>37892</v>
          </cell>
          <cell r="F35" t="str">
            <v>M</v>
          </cell>
          <cell r="H35" t="str">
            <v>Louletano DC/ Não federado</v>
          </cell>
        </row>
        <row r="36">
          <cell r="A36">
            <v>5626</v>
          </cell>
          <cell r="B36">
            <v>105126</v>
          </cell>
          <cell r="C36" t="str">
            <v>JUV</v>
          </cell>
          <cell r="D36" t="str">
            <v>José João Antunes</v>
          </cell>
          <cell r="E36">
            <v>37622</v>
          </cell>
          <cell r="F36" t="str">
            <v>M</v>
          </cell>
          <cell r="H36" t="str">
            <v>FC Ferreiras</v>
          </cell>
        </row>
        <row r="37">
          <cell r="A37">
            <v>5627</v>
          </cell>
          <cell r="B37">
            <v>105117</v>
          </cell>
          <cell r="C37" t="str">
            <v>JUV</v>
          </cell>
          <cell r="D37" t="str">
            <v>Pedro Encarnação</v>
          </cell>
          <cell r="E37">
            <v>37987</v>
          </cell>
          <cell r="F37" t="str">
            <v>M</v>
          </cell>
          <cell r="H37" t="str">
            <v>FC Ferreiras</v>
          </cell>
        </row>
        <row r="38">
          <cell r="A38">
            <v>5531</v>
          </cell>
          <cell r="C38" t="str">
            <v>JUV</v>
          </cell>
          <cell r="D38" t="str">
            <v xml:space="preserve">Vladislav Groshev </v>
          </cell>
          <cell r="E38">
            <v>37987</v>
          </cell>
          <cell r="F38" t="str">
            <v>M</v>
          </cell>
          <cell r="H38" t="str">
            <v>FC Ferreiras/ Não federado</v>
          </cell>
        </row>
        <row r="39">
          <cell r="A39">
            <v>35</v>
          </cell>
          <cell r="C39" t="str">
            <v>P Aberta</v>
          </cell>
          <cell r="D39" t="str">
            <v>Bruna Galego</v>
          </cell>
          <cell r="E39">
            <v>33973</v>
          </cell>
          <cell r="F39" t="str">
            <v>F</v>
          </cell>
          <cell r="H39" t="str">
            <v>Decathlon/ Não federado</v>
          </cell>
        </row>
        <row r="40">
          <cell r="A40">
            <v>36</v>
          </cell>
          <cell r="C40" t="str">
            <v>P Aberta</v>
          </cell>
          <cell r="D40" t="str">
            <v>José Neves</v>
          </cell>
          <cell r="E40">
            <v>37347</v>
          </cell>
          <cell r="F40" t="str">
            <v>M</v>
          </cell>
          <cell r="H40" t="str">
            <v>O2 Triatlo/ Não federado</v>
          </cell>
        </row>
        <row r="41">
          <cell r="A41">
            <v>43</v>
          </cell>
          <cell r="C41" t="str">
            <v>P Aberta</v>
          </cell>
          <cell r="D41" t="str">
            <v>João Correia</v>
          </cell>
          <cell r="E41">
            <v>37257</v>
          </cell>
          <cell r="F41" t="str">
            <v>M</v>
          </cell>
          <cell r="H41" t="str">
            <v>FC Ferreiras/ Não federado</v>
          </cell>
        </row>
        <row r="42">
          <cell r="A42">
            <v>69</v>
          </cell>
          <cell r="C42" t="str">
            <v>P Aberta</v>
          </cell>
          <cell r="D42" t="str">
            <v xml:space="preserve">Filipe Santos </v>
          </cell>
          <cell r="E42">
            <v>32143</v>
          </cell>
          <cell r="F42" t="str">
            <v>M</v>
          </cell>
          <cell r="H42" t="str">
            <v>FC Ferreiras/ Não federado</v>
          </cell>
        </row>
        <row r="43">
          <cell r="A43">
            <v>51</v>
          </cell>
          <cell r="C43" t="str">
            <v>P Aberta</v>
          </cell>
          <cell r="D43" t="str">
            <v>Daniel Marin</v>
          </cell>
          <cell r="E43">
            <v>37257</v>
          </cell>
          <cell r="F43" t="str">
            <v>M</v>
          </cell>
          <cell r="H43" t="str">
            <v>FC Ferreiras/ Não federado</v>
          </cell>
        </row>
        <row r="44">
          <cell r="A44">
            <v>52</v>
          </cell>
          <cell r="C44" t="str">
            <v>P Aberta</v>
          </cell>
          <cell r="D44" t="str">
            <v>João Pais</v>
          </cell>
          <cell r="E44">
            <v>36927</v>
          </cell>
          <cell r="F44" t="str">
            <v>M</v>
          </cell>
          <cell r="H44" t="str">
            <v>O2 Triatlo/ Não federado</v>
          </cell>
        </row>
        <row r="45">
          <cell r="A45">
            <v>55</v>
          </cell>
          <cell r="C45" t="str">
            <v>P Aberta</v>
          </cell>
          <cell r="D45" t="str">
            <v>João Nascimento</v>
          </cell>
          <cell r="E45">
            <v>23261</v>
          </cell>
          <cell r="F45" t="str">
            <v>M</v>
          </cell>
          <cell r="H45" t="str">
            <v>O2 Triatlo/ Não federado</v>
          </cell>
        </row>
        <row r="46">
          <cell r="A46">
            <v>47</v>
          </cell>
          <cell r="C46" t="str">
            <v>P Aberta</v>
          </cell>
          <cell r="D46" t="str">
            <v>Levi Nascimento</v>
          </cell>
          <cell r="E46">
            <v>36274</v>
          </cell>
          <cell r="F46" t="str">
            <v>M</v>
          </cell>
          <cell r="H46" t="str">
            <v>O2 Triatlo/ Não federado</v>
          </cell>
        </row>
        <row r="47">
          <cell r="A47">
            <v>68</v>
          </cell>
          <cell r="B47">
            <v>103589</v>
          </cell>
          <cell r="C47" t="str">
            <v>P Aberta</v>
          </cell>
          <cell r="D47" t="str">
            <v>Paulo Geadas</v>
          </cell>
          <cell r="E47">
            <v>25308</v>
          </cell>
          <cell r="F47" t="str">
            <v>M</v>
          </cell>
          <cell r="H47" t="str">
            <v>O2 Triatlo</v>
          </cell>
        </row>
        <row r="54">
          <cell r="A54">
            <v>207</v>
          </cell>
          <cell r="B54">
            <v>104966</v>
          </cell>
          <cell r="C54" t="str">
            <v>INF</v>
          </cell>
          <cell r="D54" t="str">
            <v>Maria Eduarda Ribeiro</v>
          </cell>
          <cell r="E54">
            <v>39651</v>
          </cell>
          <cell r="F54" t="str">
            <v>F</v>
          </cell>
          <cell r="H54" t="str">
            <v>Lusitano F.C. Frusoal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5"/>
  <sheetViews>
    <sheetView showGridLines="0" tabSelected="1" topLeftCell="A41" zoomScale="90" zoomScaleNormal="90" workbookViewId="0">
      <selection activeCell="G5" sqref="G5"/>
    </sheetView>
  </sheetViews>
  <sheetFormatPr defaultColWidth="9" defaultRowHeight="15" x14ac:dyDescent="0.25"/>
  <cols>
    <col min="1" max="1" width="5.28515625" style="1" customWidth="1"/>
    <col min="2" max="2" width="7.7109375" style="1" bestFit="1" customWidth="1"/>
    <col min="3" max="3" width="7.7109375" style="1" customWidth="1"/>
    <col min="4" max="4" width="8.140625" style="1" bestFit="1" customWidth="1"/>
    <col min="5" max="5" width="22.85546875" style="1" bestFit="1" customWidth="1"/>
    <col min="6" max="6" width="8.140625" style="1" bestFit="1" customWidth="1"/>
    <col min="7" max="7" width="30.5703125" style="1" bestFit="1" customWidth="1"/>
    <col min="8" max="8" width="8.5703125" style="19" customWidth="1"/>
    <col min="9" max="9" width="8.42578125" style="19" customWidth="1"/>
    <col min="10" max="10" width="8.5703125" style="19" customWidth="1"/>
    <col min="11" max="11" width="7.85546875" style="1" bestFit="1" customWidth="1"/>
    <col min="12" max="13" width="9" style="1"/>
    <col min="14" max="14" width="3.85546875" style="1" bestFit="1" customWidth="1"/>
    <col min="15" max="15" width="7" style="2" customWidth="1"/>
    <col min="16" max="16384" width="9" style="1"/>
  </cols>
  <sheetData>
    <row r="1" spans="1:15" ht="15.75" x14ac:dyDescent="0.2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5" ht="15.75" x14ac:dyDescent="0.25">
      <c r="A2" s="36" t="s">
        <v>1</v>
      </c>
      <c r="B2" s="36"/>
      <c r="C2" s="36"/>
      <c r="D2" s="36"/>
      <c r="E2" s="36"/>
      <c r="F2" s="36"/>
      <c r="G2" s="36"/>
      <c r="H2" s="3"/>
      <c r="I2" s="3"/>
      <c r="J2" s="3"/>
      <c r="K2" s="3"/>
    </row>
    <row r="3" spans="1:15" ht="15.75" x14ac:dyDescent="0.25">
      <c r="A3" s="4"/>
      <c r="B3" s="4"/>
      <c r="C3" s="4"/>
      <c r="D3" s="4"/>
      <c r="E3" s="4"/>
      <c r="F3" s="4"/>
      <c r="G3" s="4"/>
      <c r="H3" s="5"/>
      <c r="I3" s="5"/>
      <c r="J3" s="5"/>
      <c r="K3" s="4"/>
    </row>
    <row r="4" spans="1:15" ht="15.75" x14ac:dyDescent="0.25">
      <c r="A4" s="35" t="s">
        <v>2</v>
      </c>
      <c r="B4" s="35"/>
      <c r="C4" s="35"/>
      <c r="D4" s="35"/>
      <c r="E4" s="35"/>
      <c r="F4" s="35"/>
      <c r="G4" s="35"/>
      <c r="H4" s="35"/>
      <c r="I4" s="35"/>
      <c r="J4" s="35"/>
      <c r="K4" s="35"/>
    </row>
    <row r="6" spans="1:15" ht="15.75" x14ac:dyDescent="0.25">
      <c r="A6" s="6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7" t="s">
        <v>10</v>
      </c>
      <c r="I6" s="7" t="s">
        <v>11</v>
      </c>
      <c r="J6" s="7" t="s">
        <v>12</v>
      </c>
      <c r="K6" s="6" t="s">
        <v>13</v>
      </c>
    </row>
    <row r="7" spans="1:15" x14ac:dyDescent="0.25">
      <c r="A7" s="8">
        <v>1</v>
      </c>
      <c r="B7" s="8">
        <v>5632</v>
      </c>
      <c r="C7" s="8">
        <f>IFERROR((VLOOKUP(B7,[1]Inscrições!A:B,2,FALSE)),"")</f>
        <v>105284</v>
      </c>
      <c r="D7" s="9" t="str">
        <f>IFERROR((VLOOKUP(B7,[1]Inscrições!A:C,3,FALSE)),"")</f>
        <v>BEN</v>
      </c>
      <c r="E7" s="10" t="str">
        <f>IFERROR((VLOOKUP(B7,[1]Inscrições!A:D,4,FALSE)),"")</f>
        <v>Afonso Rochate</v>
      </c>
      <c r="F7" s="8" t="str">
        <f>IFERROR((VLOOKUP(B7,[1]Inscrições!A:F,6,FALSE)),"")</f>
        <v>M</v>
      </c>
      <c r="G7" s="10" t="str">
        <f>IFERROR((VLOOKUP(B7,[1]Inscrições!A:H,8,FALSE)),"")</f>
        <v>Portinado</v>
      </c>
      <c r="H7" s="11">
        <v>6.9444444444444447E-4</v>
      </c>
      <c r="I7" s="11">
        <f>J7-H7</f>
        <v>1.6319444444444441E-3</v>
      </c>
      <c r="J7" s="11">
        <v>2.3263888888888887E-3</v>
      </c>
      <c r="K7" s="10">
        <v>100</v>
      </c>
      <c r="O7" s="12"/>
    </row>
    <row r="8" spans="1:15" x14ac:dyDescent="0.25">
      <c r="A8" s="8">
        <v>2</v>
      </c>
      <c r="B8" s="8">
        <v>192</v>
      </c>
      <c r="C8" s="8">
        <f>IFERROR((VLOOKUP(B8,[1]Inscrições!A:B,2,FALSE)),"")</f>
        <v>104352</v>
      </c>
      <c r="D8" s="9" t="str">
        <f>IFERROR((VLOOKUP(B8,[1]Inscrições!A:C,3,FALSE)),"")</f>
        <v>BEN</v>
      </c>
      <c r="E8" s="10" t="str">
        <f>IFERROR((VLOOKUP(B8,[1]Inscrições!A:D,4,FALSE)),"")</f>
        <v>João Águeda Mestre</v>
      </c>
      <c r="F8" s="8" t="str">
        <f>IFERROR((VLOOKUP(B8,[1]Inscrições!A:F,6,FALSE)),"")</f>
        <v>M</v>
      </c>
      <c r="G8" s="10" t="str">
        <f>IFERROR((VLOOKUP(B8,[1]Inscrições!A:H,8,FALSE)),"")</f>
        <v>Lusitano F.C. Frusoal</v>
      </c>
      <c r="H8" s="11">
        <v>5.5555555555555556E-4</v>
      </c>
      <c r="I8" s="11">
        <f t="shared" ref="I8:I11" si="0">J8-H8</f>
        <v>1.8402777777777779E-3</v>
      </c>
      <c r="J8" s="11">
        <v>2.3958333333333336E-3</v>
      </c>
      <c r="K8" s="10">
        <v>90</v>
      </c>
      <c r="O8" s="12"/>
    </row>
    <row r="9" spans="1:15" x14ac:dyDescent="0.25">
      <c r="A9" s="8">
        <v>3</v>
      </c>
      <c r="B9" s="8">
        <v>214</v>
      </c>
      <c r="C9" s="8">
        <f>IFERROR((VLOOKUP(B9,[1]Inscrições!A:B,2,FALSE)),"")</f>
        <v>104970</v>
      </c>
      <c r="D9" s="9" t="str">
        <f>IFERROR((VLOOKUP(B9,[1]Inscrições!A:C,3,FALSE)),"")</f>
        <v>BEN</v>
      </c>
      <c r="E9" s="10" t="str">
        <f>IFERROR((VLOOKUP(B9,[1]Inscrições!A:D,4,FALSE)),"")</f>
        <v>David Simonet</v>
      </c>
      <c r="F9" s="8" t="str">
        <f>IFERROR((VLOOKUP(B9,[1]Inscrições!A:F,6,FALSE)),"")</f>
        <v>M</v>
      </c>
      <c r="G9" s="10" t="str">
        <f>IFERROR((VLOOKUP(B9,[1]Inscrições!A:H,8,FALSE)),"")</f>
        <v>Lusitano F.C. Frusoal</v>
      </c>
      <c r="H9" s="11">
        <v>7.407407407407407E-4</v>
      </c>
      <c r="I9" s="11">
        <f t="shared" si="0"/>
        <v>1.7939814814814815E-3</v>
      </c>
      <c r="J9" s="11">
        <v>2.5347222222222221E-3</v>
      </c>
      <c r="K9" s="10">
        <v>80</v>
      </c>
      <c r="O9" s="12"/>
    </row>
    <row r="10" spans="1:15" x14ac:dyDescent="0.25">
      <c r="A10" s="8">
        <v>4</v>
      </c>
      <c r="B10" s="8">
        <v>5506</v>
      </c>
      <c r="C10" s="8">
        <f>IFERROR((VLOOKUP(B10,[1]Inscrições!A:B,2,FALSE)),"")</f>
        <v>0</v>
      </c>
      <c r="D10" s="9" t="str">
        <f>IFERROR((VLOOKUP(B10,[1]Inscrições!A:C,3,FALSE)),"")</f>
        <v>BEN</v>
      </c>
      <c r="E10" s="10" t="str">
        <f>IFERROR((VLOOKUP(B10,[1]Inscrições!A:D,4,FALSE)),"")</f>
        <v>Francisco Diogo</v>
      </c>
      <c r="F10" s="8" t="str">
        <f>IFERROR((VLOOKUP(B10,[1]Inscrições!A:F,6,FALSE)),"")</f>
        <v>M</v>
      </c>
      <c r="G10" s="10" t="str">
        <f>IFERROR((VLOOKUP(B10,[1]Inscrições!A:H,8,FALSE)),"")</f>
        <v>Louletano DC/ Não federado</v>
      </c>
      <c r="H10" s="11">
        <v>5.7870370370370378E-4</v>
      </c>
      <c r="I10" s="11">
        <f t="shared" si="0"/>
        <v>2.0486111111111113E-3</v>
      </c>
      <c r="J10" s="11">
        <v>2.627314814814815E-3</v>
      </c>
      <c r="K10" s="10"/>
      <c r="O10" s="12"/>
    </row>
    <row r="11" spans="1:15" x14ac:dyDescent="0.25">
      <c r="A11" s="8">
        <v>5</v>
      </c>
      <c r="B11" s="8">
        <v>231</v>
      </c>
      <c r="C11" s="8">
        <f>IFERROR((VLOOKUP(B11,[1]Inscrições!A:B,2,FALSE)),"")</f>
        <v>104835</v>
      </c>
      <c r="D11" s="9" t="str">
        <f>IFERROR((VLOOKUP(B11,[1]Inscrições!A:C,3,FALSE)),"")</f>
        <v>BEN</v>
      </c>
      <c r="E11" s="10" t="str">
        <f>IFERROR((VLOOKUP(B11,[1]Inscrições!A:D,4,FALSE)),"")</f>
        <v>Rodrigo Amorim</v>
      </c>
      <c r="F11" s="8" t="str">
        <f>IFERROR((VLOOKUP(B11,[1]Inscrições!A:F,6,FALSE)),"")</f>
        <v>M</v>
      </c>
      <c r="G11" s="10" t="str">
        <f>IFERROR((VLOOKUP(B11,[1]Inscrições!A:H,8,FALSE)),"")</f>
        <v>O2 Triatlo</v>
      </c>
      <c r="H11" s="11">
        <v>8.7962962962962962E-4</v>
      </c>
      <c r="I11" s="11">
        <f t="shared" si="0"/>
        <v>1.8981481481481484E-3</v>
      </c>
      <c r="J11" s="11">
        <v>2.7777777777777779E-3</v>
      </c>
      <c r="K11" s="10">
        <v>70</v>
      </c>
      <c r="O11" s="12"/>
    </row>
    <row r="12" spans="1:15" x14ac:dyDescent="0.25">
      <c r="A12" s="13"/>
      <c r="B12" s="13"/>
      <c r="C12" s="13"/>
      <c r="D12" s="14"/>
      <c r="E12" s="15"/>
      <c r="F12" s="13"/>
      <c r="G12" s="15"/>
      <c r="H12" s="16"/>
      <c r="I12" s="16"/>
      <c r="J12" s="16"/>
      <c r="K12" s="15"/>
      <c r="O12" s="12"/>
    </row>
    <row r="13" spans="1:15" ht="15.75" x14ac:dyDescent="0.25">
      <c r="A13" s="35" t="s">
        <v>14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O13" s="12"/>
    </row>
    <row r="14" spans="1:15" x14ac:dyDescent="0.25">
      <c r="A14" s="13"/>
      <c r="B14" s="13"/>
      <c r="C14" s="13"/>
      <c r="D14" s="14"/>
      <c r="E14" s="15"/>
      <c r="F14" s="13"/>
      <c r="G14" s="15"/>
      <c r="H14" s="16"/>
      <c r="I14" s="16"/>
      <c r="J14" s="16"/>
      <c r="K14" s="15"/>
      <c r="O14" s="12"/>
    </row>
    <row r="15" spans="1:15" ht="15.75" x14ac:dyDescent="0.25">
      <c r="A15" s="6" t="s">
        <v>3</v>
      </c>
      <c r="B15" s="6" t="s">
        <v>4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7" t="s">
        <v>10</v>
      </c>
      <c r="I15" s="7" t="s">
        <v>11</v>
      </c>
      <c r="J15" s="7" t="s">
        <v>12</v>
      </c>
      <c r="K15" s="6" t="s">
        <v>13</v>
      </c>
      <c r="O15" s="12"/>
    </row>
    <row r="16" spans="1:15" x14ac:dyDescent="0.25">
      <c r="A16" s="8">
        <v>1</v>
      </c>
      <c r="B16" s="8">
        <v>195</v>
      </c>
      <c r="C16" s="8">
        <f>IFERROR((VLOOKUP(B16,[1]Inscrições!A:B,2,FALSE)),"")</f>
        <v>104961</v>
      </c>
      <c r="D16" s="17" t="str">
        <f>IFERROR((VLOOKUP(B16,[1]Inscrições!A:C,3,FALSE)),"")</f>
        <v>BEN</v>
      </c>
      <c r="E16" s="10" t="str">
        <f>IFERROR((VLOOKUP(B16,[1]Inscrições!A:D,4,FALSE)),"")</f>
        <v>Ana Laura Gomes</v>
      </c>
      <c r="F16" s="8" t="str">
        <f>IFERROR((VLOOKUP(B16,[1]Inscrições!A:F,6,FALSE)),"")</f>
        <v>F</v>
      </c>
      <c r="G16" s="10" t="str">
        <f>IFERROR((VLOOKUP(B16,[1]Inscrições!A:H,8,FALSE)),"")</f>
        <v>Lusitano F.C. Frusoal</v>
      </c>
      <c r="H16" s="11">
        <v>7.7546296296296304E-4</v>
      </c>
      <c r="I16" s="11">
        <f>J16-H16</f>
        <v>2.0717592592592589E-3</v>
      </c>
      <c r="J16" s="11">
        <v>2.8472222222222219E-3</v>
      </c>
      <c r="K16" s="10">
        <v>100</v>
      </c>
      <c r="O16" s="12"/>
    </row>
    <row r="17" spans="1:15" x14ac:dyDescent="0.25">
      <c r="A17" s="8">
        <v>2</v>
      </c>
      <c r="B17" s="8">
        <v>198</v>
      </c>
      <c r="C17" s="8">
        <f>IFERROR((VLOOKUP(B17,[1]Inscrições!A:B,2,FALSE)),"")</f>
        <v>104962</v>
      </c>
      <c r="D17" s="17" t="str">
        <f>IFERROR((VLOOKUP(B17,[1]Inscrições!A:C,3,FALSE)),"")</f>
        <v>BEN</v>
      </c>
      <c r="E17" s="10" t="str">
        <f>IFERROR((VLOOKUP(B17,[1]Inscrições!A:D,4,FALSE)),"")</f>
        <v>Vitória de Freitas</v>
      </c>
      <c r="F17" s="8" t="str">
        <f>IFERROR((VLOOKUP(B17,[1]Inscrições!A:F,6,FALSE)),"")</f>
        <v>F</v>
      </c>
      <c r="G17" s="10" t="str">
        <f>IFERROR((VLOOKUP(B17,[1]Inscrições!A:H,8,FALSE)),"")</f>
        <v>Lusitano F.C. Frusoal</v>
      </c>
      <c r="H17" s="11">
        <v>8.7962962962962962E-4</v>
      </c>
      <c r="I17" s="11">
        <f t="shared" ref="I17:I18" si="1">J17-H17</f>
        <v>2.0254629629629633E-3</v>
      </c>
      <c r="J17" s="11">
        <v>2.9050925925925928E-3</v>
      </c>
      <c r="K17" s="10">
        <v>90</v>
      </c>
      <c r="O17" s="12"/>
    </row>
    <row r="18" spans="1:15" x14ac:dyDescent="0.25">
      <c r="A18" s="8">
        <v>3</v>
      </c>
      <c r="B18" s="8">
        <v>5637</v>
      </c>
      <c r="C18" s="8">
        <f>IFERROR((VLOOKUP(B18,[1]Inscrições!A:B,2,FALSE)),"")</f>
        <v>105219</v>
      </c>
      <c r="D18" s="17" t="str">
        <f>IFERROR((VLOOKUP(B18,[1]Inscrições!A:C,3,FALSE)),"")</f>
        <v>BEN</v>
      </c>
      <c r="E18" s="10" t="str">
        <f>IFERROR((VLOOKUP(B18,[1]Inscrições!A:D,4,FALSE)),"")</f>
        <v>Rita Pinto Ferraz</v>
      </c>
      <c r="F18" s="8" t="str">
        <f>IFERROR((VLOOKUP(B18,[1]Inscrições!A:F,6,FALSE)),"")</f>
        <v>F</v>
      </c>
      <c r="G18" s="10" t="str">
        <f>IFERROR((VLOOKUP(B18,[1]Inscrições!A:H,8,FALSE)),"")</f>
        <v>Centro de Ciclismo de Portimão</v>
      </c>
      <c r="H18" s="11">
        <v>8.564814814814815E-4</v>
      </c>
      <c r="I18" s="11">
        <f t="shared" si="1"/>
        <v>2.2685185185185182E-3</v>
      </c>
      <c r="J18" s="11">
        <v>3.1249999999999997E-3</v>
      </c>
      <c r="K18" s="10">
        <v>80</v>
      </c>
      <c r="O18" s="12"/>
    </row>
    <row r="19" spans="1:15" x14ac:dyDescent="0.25">
      <c r="A19" s="13"/>
      <c r="B19" s="13"/>
      <c r="C19" s="13"/>
      <c r="D19" s="18"/>
      <c r="E19" s="15"/>
      <c r="F19" s="13"/>
      <c r="G19" s="15"/>
      <c r="H19" s="16"/>
      <c r="I19" s="16"/>
      <c r="J19" s="16"/>
      <c r="K19" s="15"/>
    </row>
    <row r="20" spans="1:15" ht="15.75" x14ac:dyDescent="0.25">
      <c r="A20" s="35" t="s">
        <v>15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</row>
    <row r="21" spans="1:15" x14ac:dyDescent="0.25">
      <c r="K21" s="20"/>
    </row>
    <row r="22" spans="1:15" ht="15.75" x14ac:dyDescent="0.25">
      <c r="A22" s="6" t="s">
        <v>3</v>
      </c>
      <c r="B22" s="6" t="s">
        <v>4</v>
      </c>
      <c r="C22" s="6" t="s">
        <v>5</v>
      </c>
      <c r="D22" s="6" t="s">
        <v>6</v>
      </c>
      <c r="E22" s="6" t="s">
        <v>7</v>
      </c>
      <c r="F22" s="6" t="s">
        <v>8</v>
      </c>
      <c r="G22" s="6" t="s">
        <v>9</v>
      </c>
      <c r="H22" s="7" t="s">
        <v>10</v>
      </c>
      <c r="I22" s="7" t="s">
        <v>11</v>
      </c>
      <c r="J22" s="7" t="s">
        <v>12</v>
      </c>
      <c r="K22" s="6" t="s">
        <v>13</v>
      </c>
    </row>
    <row r="23" spans="1:15" x14ac:dyDescent="0.25">
      <c r="A23" s="8">
        <v>1</v>
      </c>
      <c r="B23" s="8">
        <v>5594</v>
      </c>
      <c r="C23" s="8">
        <f>IFERROR((VLOOKUP(B23,[1]Inscrições!A:B,2,FALSE)),"")</f>
        <v>105113</v>
      </c>
      <c r="D23" s="9" t="str">
        <f>IFERROR((VLOOKUP(B23,[1]Inscrições!A:C,3,FALSE)),"")</f>
        <v>INF</v>
      </c>
      <c r="E23" s="10" t="str">
        <f>IFERROR((VLOOKUP(B23,[1]Inscrições!A:D,4,FALSE)),"")</f>
        <v>Alexandre Arvela</v>
      </c>
      <c r="F23" s="8" t="str">
        <f>IFERROR((VLOOKUP(B23,[1]Inscrições!A:F,6,FALSE)),"")</f>
        <v>M</v>
      </c>
      <c r="G23" s="10" t="str">
        <f>IFERROR((VLOOKUP(B23,[1]Inscrições!A:H,8,FALSE)),"")</f>
        <v>FC Ferreiras</v>
      </c>
      <c r="H23" s="11">
        <v>1.0185185185185186E-3</v>
      </c>
      <c r="I23" s="11">
        <f t="shared" ref="I23:I32" si="2">J23-H23</f>
        <v>3.1018518518518522E-3</v>
      </c>
      <c r="J23" s="11">
        <v>4.1203703703703706E-3</v>
      </c>
      <c r="K23" s="10">
        <v>100</v>
      </c>
    </row>
    <row r="24" spans="1:15" x14ac:dyDescent="0.25">
      <c r="A24" s="8">
        <v>2</v>
      </c>
      <c r="B24" s="8">
        <v>481</v>
      </c>
      <c r="C24" s="8">
        <f>IFERROR((VLOOKUP(B24,[1]Inscrições!A:B,2,FALSE)),"")</f>
        <v>104350</v>
      </c>
      <c r="D24" s="9" t="str">
        <f>IFERROR((VLOOKUP(B24,[1]Inscrições!A:C,3,FALSE)),"")</f>
        <v>INF</v>
      </c>
      <c r="E24" s="10" t="str">
        <f>IFERROR((VLOOKUP(B24,[1]Inscrições!A:D,4,FALSE)),"")</f>
        <v>Gabriel Miravent</v>
      </c>
      <c r="F24" s="8" t="str">
        <f>IFERROR((VLOOKUP(B24,[1]Inscrições!A:F,6,FALSE)),"")</f>
        <v>M</v>
      </c>
      <c r="G24" s="10" t="str">
        <f>IFERROR((VLOOKUP(B24,[1]Inscrições!A:H,8,FALSE)),"")</f>
        <v>Lusitano F.C. Frusoal</v>
      </c>
      <c r="H24" s="11">
        <v>1.25E-3</v>
      </c>
      <c r="I24" s="11">
        <f t="shared" si="2"/>
        <v>2.9166666666666664E-3</v>
      </c>
      <c r="J24" s="11">
        <v>4.1666666666666666E-3</v>
      </c>
      <c r="K24" s="10">
        <v>90</v>
      </c>
    </row>
    <row r="25" spans="1:15" x14ac:dyDescent="0.25">
      <c r="A25" s="8">
        <v>3</v>
      </c>
      <c r="B25" s="8">
        <v>5596</v>
      </c>
      <c r="C25" s="8">
        <f>IFERROR((VLOOKUP(B25,[1]Inscrições!A:B,2,FALSE)),"")</f>
        <v>105125</v>
      </c>
      <c r="D25" s="9" t="str">
        <f>IFERROR((VLOOKUP(B25,[1]Inscrições!A:C,3,FALSE)),"")</f>
        <v>INF</v>
      </c>
      <c r="E25" s="10" t="str">
        <f>IFERROR((VLOOKUP(B25,[1]Inscrições!A:D,4,FALSE)),"")</f>
        <v>Vitaliy Martsynshyn</v>
      </c>
      <c r="F25" s="8" t="str">
        <f>IFERROR((VLOOKUP(B25,[1]Inscrições!A:F,6,FALSE)),"")</f>
        <v>M</v>
      </c>
      <c r="G25" s="10" t="str">
        <f>IFERROR((VLOOKUP(B25,[1]Inscrições!A:H,8,FALSE)),"")</f>
        <v>FC Ferreiras</v>
      </c>
      <c r="H25" s="11">
        <v>1.0995370370370371E-3</v>
      </c>
      <c r="I25" s="11">
        <f t="shared" si="2"/>
        <v>3.1944444444444442E-3</v>
      </c>
      <c r="J25" s="11">
        <v>4.2939814814814811E-3</v>
      </c>
      <c r="K25" s="10">
        <v>80</v>
      </c>
    </row>
    <row r="26" spans="1:15" x14ac:dyDescent="0.25">
      <c r="A26" s="8">
        <v>4</v>
      </c>
      <c r="B26" s="8">
        <v>5583</v>
      </c>
      <c r="C26" s="8">
        <f>IFERROR((VLOOKUP(B26,[1]Inscrições!A:B,2,FALSE)),"")</f>
        <v>105114</v>
      </c>
      <c r="D26" s="9" t="str">
        <f>IFERROR((VLOOKUP(B26,[1]Inscrições!A:C,3,FALSE)),"")</f>
        <v>INF</v>
      </c>
      <c r="E26" s="10" t="str">
        <f>IFERROR((VLOOKUP(B26,[1]Inscrições!A:D,4,FALSE)),"")</f>
        <v>Andriy Fedorov</v>
      </c>
      <c r="F26" s="8" t="str">
        <f>IFERROR((VLOOKUP(B26,[1]Inscrições!A:F,6,FALSE)),"")</f>
        <v>M</v>
      </c>
      <c r="G26" s="10" t="str">
        <f>IFERROR((VLOOKUP(B26,[1]Inscrições!A:H,8,FALSE)),"")</f>
        <v>FC Ferreiras</v>
      </c>
      <c r="H26" s="11">
        <v>1.0648148148148147E-3</v>
      </c>
      <c r="I26" s="11">
        <f t="shared" si="2"/>
        <v>3.3101851851851851E-3</v>
      </c>
      <c r="J26" s="11">
        <v>4.3749999999999995E-3</v>
      </c>
      <c r="K26" s="10">
        <v>70</v>
      </c>
    </row>
    <row r="27" spans="1:15" x14ac:dyDescent="0.25">
      <c r="A27" s="8">
        <v>5</v>
      </c>
      <c r="B27" s="8">
        <v>218</v>
      </c>
      <c r="C27" s="8">
        <f>IFERROR((VLOOKUP(B27,[1]Inscrições!A:B,2,FALSE)),"")</f>
        <v>104971</v>
      </c>
      <c r="D27" s="9" t="str">
        <f>IFERROR((VLOOKUP(B27,[1]Inscrições!A:C,3,FALSE)),"")</f>
        <v>INF</v>
      </c>
      <c r="E27" s="10" t="str">
        <f>IFERROR((VLOOKUP(B27,[1]Inscrições!A:D,4,FALSE)),"")</f>
        <v>João Nuno Martins</v>
      </c>
      <c r="F27" s="8" t="str">
        <f>IFERROR((VLOOKUP(B27,[1]Inscrições!A:F,6,FALSE)),"")</f>
        <v>M</v>
      </c>
      <c r="G27" s="10" t="str">
        <f>IFERROR((VLOOKUP(B27,[1]Inscrições!A:H,8,FALSE)),"")</f>
        <v>Lusitano F.C. Frusoal</v>
      </c>
      <c r="H27" s="11">
        <v>1.3310185185185185E-3</v>
      </c>
      <c r="I27" s="11">
        <f t="shared" si="2"/>
        <v>3.1250000000000002E-3</v>
      </c>
      <c r="J27" s="11">
        <v>4.4560185185185189E-3</v>
      </c>
      <c r="K27" s="10">
        <v>60</v>
      </c>
    </row>
    <row r="28" spans="1:15" x14ac:dyDescent="0.25">
      <c r="A28" s="8">
        <v>6</v>
      </c>
      <c r="B28" s="21">
        <v>5513</v>
      </c>
      <c r="C28" s="8">
        <f>IFERROR((VLOOKUP(B28,[1]Inscrições!A:B,2,FALSE)),"")</f>
        <v>0</v>
      </c>
      <c r="D28" s="9" t="str">
        <f>IFERROR((VLOOKUP(B28,[1]Inscrições!A:C,3,FALSE)),"")</f>
        <v>INF</v>
      </c>
      <c r="E28" s="10" t="str">
        <f>IFERROR((VLOOKUP(B28,[1]Inscrições!A:D,4,FALSE)),"")</f>
        <v>Martin Diogo</v>
      </c>
      <c r="F28" s="8" t="str">
        <f>IFERROR((VLOOKUP(B28,[1]Inscrições!A:F,6,FALSE)),"")</f>
        <v>M</v>
      </c>
      <c r="G28" s="10" t="str">
        <f>IFERROR((VLOOKUP(B28,[1]Inscrições!A:H,8,FALSE)),"")</f>
        <v>Louletano DC/ Não federado</v>
      </c>
      <c r="H28" s="11">
        <v>1.2152777777777778E-3</v>
      </c>
      <c r="I28" s="11">
        <f t="shared" si="2"/>
        <v>3.2986111111111115E-3</v>
      </c>
      <c r="J28" s="11">
        <v>4.5138888888888893E-3</v>
      </c>
      <c r="K28" s="10"/>
    </row>
    <row r="29" spans="1:15" x14ac:dyDescent="0.25">
      <c r="A29" s="8">
        <v>7</v>
      </c>
      <c r="B29" s="8">
        <v>254</v>
      </c>
      <c r="C29" s="8">
        <f>IFERROR((VLOOKUP(B29,[1]Inscrições!A:B,2,FALSE)),"")</f>
        <v>104838</v>
      </c>
      <c r="D29" s="9" t="str">
        <f>IFERROR((VLOOKUP(B29,[1]Inscrições!A:C,3,FALSE)),"")</f>
        <v>INF</v>
      </c>
      <c r="E29" s="10" t="str">
        <f>IFERROR((VLOOKUP(B29,[1]Inscrições!A:D,4,FALSE)),"")</f>
        <v>Gabriel Silva</v>
      </c>
      <c r="F29" s="8" t="str">
        <f>IFERROR((VLOOKUP(B29,[1]Inscrições!A:F,6,FALSE)),"")</f>
        <v>M</v>
      </c>
      <c r="G29" s="10" t="str">
        <f>IFERROR((VLOOKUP(B29,[1]Inscrições!A:H,8,FALSE)),"")</f>
        <v>O2 Triatlo</v>
      </c>
      <c r="H29" s="11">
        <v>1.1689814814814816E-3</v>
      </c>
      <c r="I29" s="11">
        <f t="shared" si="2"/>
        <v>3.3796296296296291E-3</v>
      </c>
      <c r="J29" s="11">
        <v>4.5486111111111109E-3</v>
      </c>
      <c r="K29" s="10">
        <v>55</v>
      </c>
    </row>
    <row r="30" spans="1:15" x14ac:dyDescent="0.25">
      <c r="A30" s="8">
        <v>8</v>
      </c>
      <c r="B30" s="8">
        <v>232</v>
      </c>
      <c r="C30" s="8">
        <f>IFERROR((VLOOKUP(B30,[1]Inscrições!A:B,2,FALSE)),"")</f>
        <v>104836</v>
      </c>
      <c r="D30" s="9" t="str">
        <f>IFERROR((VLOOKUP(B30,[1]Inscrições!A:C,3,FALSE)),"")</f>
        <v>INF</v>
      </c>
      <c r="E30" s="10" t="str">
        <f>IFERROR((VLOOKUP(B30,[1]Inscrições!A:D,4,FALSE)),"")</f>
        <v>Miguel Guerreiro</v>
      </c>
      <c r="F30" s="8" t="str">
        <f>IFERROR((VLOOKUP(B30,[1]Inscrições!A:F,6,FALSE)),"")</f>
        <v>M</v>
      </c>
      <c r="G30" s="10" t="str">
        <f>IFERROR((VLOOKUP(B30,[1]Inscrições!A:H,8,FALSE)),"")</f>
        <v>O2 Triatlo</v>
      </c>
      <c r="H30" s="11">
        <v>1.2268518518518518E-3</v>
      </c>
      <c r="I30" s="11">
        <f t="shared" si="2"/>
        <v>3.5648148148148154E-3</v>
      </c>
      <c r="J30" s="11">
        <v>4.7916666666666672E-3</v>
      </c>
      <c r="K30" s="10">
        <v>50</v>
      </c>
    </row>
    <row r="31" spans="1:15" x14ac:dyDescent="0.25">
      <c r="A31" s="8">
        <v>9</v>
      </c>
      <c r="B31" s="8">
        <v>230</v>
      </c>
      <c r="C31" s="8">
        <f>IFERROR((VLOOKUP(B31,[1]Inscrições!A:B,2,FALSE)),"")</f>
        <v>104834</v>
      </c>
      <c r="D31" s="9" t="str">
        <f>IFERROR((VLOOKUP(B31,[1]Inscrições!A:C,3,FALSE)),"")</f>
        <v>INF</v>
      </c>
      <c r="E31" s="10" t="str">
        <f>IFERROR((VLOOKUP(B31,[1]Inscrições!A:D,4,FALSE)),"")</f>
        <v>Tiago Amorim</v>
      </c>
      <c r="F31" s="8" t="str">
        <f>IFERROR((VLOOKUP(B31,[1]Inscrições!A:F,6,FALSE)),"")</f>
        <v>M</v>
      </c>
      <c r="G31" s="10" t="str">
        <f>IFERROR((VLOOKUP(B31,[1]Inscrições!A:H,8,FALSE)),"")</f>
        <v>O2 Triatlo</v>
      </c>
      <c r="H31" s="11">
        <v>1.4699074074074074E-3</v>
      </c>
      <c r="I31" s="11">
        <f t="shared" si="2"/>
        <v>3.3333333333333331E-3</v>
      </c>
      <c r="J31" s="11">
        <v>4.8032407407407407E-3</v>
      </c>
      <c r="K31" s="10">
        <v>45</v>
      </c>
      <c r="O31" s="1"/>
    </row>
    <row r="32" spans="1:15" x14ac:dyDescent="0.25">
      <c r="A32" s="8">
        <v>10</v>
      </c>
      <c r="B32" s="8">
        <v>5512</v>
      </c>
      <c r="C32" s="8">
        <f>IFERROR((VLOOKUP(B32,[1]Inscrições!A:B,2,FALSE)),"")</f>
        <v>0</v>
      </c>
      <c r="D32" s="9" t="str">
        <f>IFERROR((VLOOKUP(B32,[1]Inscrições!A:C,3,FALSE)),"")</f>
        <v>INF</v>
      </c>
      <c r="E32" s="10" t="str">
        <f>IFERROR((VLOOKUP(B32,[1]Inscrições!A:D,4,FALSE)),"")</f>
        <v>Simão Silva Guerreiro</v>
      </c>
      <c r="F32" s="8" t="str">
        <f>IFERROR((VLOOKUP(B32,[1]Inscrições!A:F,6,FALSE)),"")</f>
        <v>M</v>
      </c>
      <c r="G32" s="10" t="str">
        <f>IFERROR((VLOOKUP(B32,[1]Inscrições!A:H,8,FALSE)),"")</f>
        <v>C Ciclismo Portimão/ Ñ federado</v>
      </c>
      <c r="H32" s="11">
        <v>1.6319444444444445E-3</v>
      </c>
      <c r="I32" s="11">
        <f t="shared" si="2"/>
        <v>3.7615740740740743E-3</v>
      </c>
      <c r="J32" s="11">
        <v>5.3935185185185188E-3</v>
      </c>
      <c r="K32" s="10"/>
      <c r="O32" s="1"/>
    </row>
    <row r="33" spans="1:15" x14ac:dyDescent="0.25">
      <c r="A33" s="13"/>
      <c r="B33" s="13"/>
      <c r="C33" s="13"/>
      <c r="D33" s="14"/>
      <c r="E33" s="15"/>
      <c r="F33" s="13"/>
      <c r="G33" s="15"/>
      <c r="H33" s="16"/>
      <c r="I33" s="16"/>
      <c r="J33" s="16"/>
      <c r="K33" s="22"/>
      <c r="O33" s="1"/>
    </row>
    <row r="34" spans="1:15" ht="15.75" x14ac:dyDescent="0.25">
      <c r="A34" s="35" t="s">
        <v>16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O34" s="1"/>
    </row>
    <row r="35" spans="1:15" ht="8.25" customHeight="1" x14ac:dyDescent="0.25">
      <c r="A35" s="13"/>
      <c r="B35" s="13"/>
      <c r="C35" s="13"/>
      <c r="D35" s="14"/>
      <c r="E35" s="15"/>
      <c r="F35" s="13"/>
      <c r="G35" s="15"/>
      <c r="H35" s="16"/>
      <c r="I35" s="16"/>
      <c r="J35" s="16"/>
      <c r="K35" s="22"/>
      <c r="O35" s="1"/>
    </row>
    <row r="36" spans="1:15" ht="15.75" x14ac:dyDescent="0.25">
      <c r="A36" s="6" t="s">
        <v>3</v>
      </c>
      <c r="B36" s="6" t="s">
        <v>4</v>
      </c>
      <c r="C36" s="6" t="s">
        <v>5</v>
      </c>
      <c r="D36" s="6" t="s">
        <v>6</v>
      </c>
      <c r="E36" s="6" t="s">
        <v>7</v>
      </c>
      <c r="F36" s="6" t="s">
        <v>8</v>
      </c>
      <c r="G36" s="6" t="s">
        <v>9</v>
      </c>
      <c r="H36" s="7" t="s">
        <v>10</v>
      </c>
      <c r="I36" s="7" t="s">
        <v>11</v>
      </c>
      <c r="J36" s="7" t="s">
        <v>12</v>
      </c>
      <c r="K36" s="6" t="s">
        <v>13</v>
      </c>
      <c r="O36" s="1"/>
    </row>
    <row r="37" spans="1:15" x14ac:dyDescent="0.25">
      <c r="A37" s="8">
        <v>1</v>
      </c>
      <c r="B37" s="8">
        <v>5577</v>
      </c>
      <c r="C37" s="8">
        <f>IFERROR((VLOOKUP(B37,[1]Inscrições!A:B,2,FALSE)),"")</f>
        <v>105118</v>
      </c>
      <c r="D37" s="17" t="str">
        <f>IFERROR((VLOOKUP(B37,[1]Inscrições!A:C,3,FALSE)),"")</f>
        <v>INF</v>
      </c>
      <c r="E37" s="10" t="str">
        <f>IFERROR((VLOOKUP(B37,[1]Inscrições!A:D,4,FALSE)),"")</f>
        <v>Raquel Augusto</v>
      </c>
      <c r="F37" s="8" t="str">
        <f>IFERROR((VLOOKUP(B37,[1]Inscrições!A:F,6,FALSE)),"")</f>
        <v>F</v>
      </c>
      <c r="G37" s="10" t="str">
        <f>IFERROR((VLOOKUP(B37,[1]Inscrições!A:H,8,FALSE)),"")</f>
        <v>FC Ferreiras</v>
      </c>
      <c r="H37" s="11">
        <v>1.0416666666666667E-3</v>
      </c>
      <c r="I37" s="11">
        <f>J37-H37</f>
        <v>3.3680555555555556E-3</v>
      </c>
      <c r="J37" s="11">
        <v>4.409722222222222E-3</v>
      </c>
      <c r="K37" s="10">
        <v>100</v>
      </c>
      <c r="O37" s="1"/>
    </row>
    <row r="38" spans="1:15" x14ac:dyDescent="0.25">
      <c r="A38" s="8">
        <v>2</v>
      </c>
      <c r="B38" s="8">
        <v>5578</v>
      </c>
      <c r="C38" s="8">
        <f>IFERROR((VLOOKUP(B38,[1]Inscrições!A:B,2,FALSE)),"")</f>
        <v>105128</v>
      </c>
      <c r="D38" s="17" t="str">
        <f>IFERROR((VLOOKUP(B38,[1]Inscrições!A:C,3,FALSE)),"")</f>
        <v>INF</v>
      </c>
      <c r="E38" s="10" t="str">
        <f>IFERROR((VLOOKUP(B38,[1]Inscrições!A:D,4,FALSE)),"")</f>
        <v>Carolina Biletska</v>
      </c>
      <c r="F38" s="8" t="str">
        <f>IFERROR((VLOOKUP(B38,[1]Inscrições!A:F,6,FALSE)),"")</f>
        <v>F</v>
      </c>
      <c r="G38" s="10" t="str">
        <f>IFERROR((VLOOKUP(B38,[1]Inscrições!A:H,8,FALSE)),"")</f>
        <v>FC Ferreiras</v>
      </c>
      <c r="H38" s="11">
        <v>9.8379629629629642E-4</v>
      </c>
      <c r="I38" s="11">
        <f t="shared" ref="I38:I40" si="3">J38-H38</f>
        <v>3.506944444444444E-3</v>
      </c>
      <c r="J38" s="11">
        <v>4.4907407407407405E-3</v>
      </c>
      <c r="K38" s="10">
        <v>90</v>
      </c>
      <c r="O38" s="1"/>
    </row>
    <row r="39" spans="1:15" x14ac:dyDescent="0.25">
      <c r="A39" s="8">
        <v>3</v>
      </c>
      <c r="B39" s="8">
        <v>5575</v>
      </c>
      <c r="C39" s="8">
        <f>IFERROR((VLOOKUP(B39,[1]Inscrições!A:B,2,FALSE)),"")</f>
        <v>105115</v>
      </c>
      <c r="D39" s="17" t="str">
        <f>IFERROR((VLOOKUP(B39,[1]Inscrições!A:C,3,FALSE)),"")</f>
        <v>INF</v>
      </c>
      <c r="E39" s="10" t="str">
        <f>IFERROR((VLOOKUP(B39,[1]Inscrições!A:D,4,FALSE)),"")</f>
        <v>Diana Santos</v>
      </c>
      <c r="F39" s="8" t="str">
        <f>IFERROR((VLOOKUP(B39,[1]Inscrições!A:F,6,FALSE)),"")</f>
        <v>F</v>
      </c>
      <c r="G39" s="10" t="str">
        <f>IFERROR((VLOOKUP(B39,[1]Inscrições!A:H,8,FALSE)),"")</f>
        <v>FC Ferreiras</v>
      </c>
      <c r="H39" s="11">
        <v>1.2037037037037038E-3</v>
      </c>
      <c r="I39" s="11">
        <f t="shared" si="3"/>
        <v>3.2986111111111111E-3</v>
      </c>
      <c r="J39" s="11">
        <v>4.5023148148148149E-3</v>
      </c>
      <c r="K39" s="10">
        <v>80</v>
      </c>
      <c r="O39" s="1"/>
    </row>
    <row r="40" spans="1:15" x14ac:dyDescent="0.25">
      <c r="A40" s="8">
        <v>4</v>
      </c>
      <c r="B40" s="8">
        <v>5582</v>
      </c>
      <c r="C40" s="8">
        <f>IFERROR((VLOOKUP(B40,[1]Inscrições!A:B,2,FALSE)),"")</f>
        <v>105116</v>
      </c>
      <c r="D40" s="17" t="str">
        <f>IFERROR((VLOOKUP(B40,[1]Inscrições!A:C,3,FALSE)),"")</f>
        <v>INF</v>
      </c>
      <c r="E40" s="10" t="str">
        <f>IFERROR((VLOOKUP(B40,[1]Inscrições!A:D,4,FALSE)),"")</f>
        <v>Joana Silva</v>
      </c>
      <c r="F40" s="8" t="str">
        <f>IFERROR((VLOOKUP(B40,[1]Inscrições!A:F,6,FALSE)),"")</f>
        <v>F</v>
      </c>
      <c r="G40" s="10" t="str">
        <f>IFERROR((VLOOKUP(B40,[1]Inscrições!A:H,8,FALSE)),"")</f>
        <v>FC Ferreiras</v>
      </c>
      <c r="H40" s="11">
        <v>1.1342592592592591E-3</v>
      </c>
      <c r="I40" s="11">
        <f t="shared" si="3"/>
        <v>3.6226851851851854E-3</v>
      </c>
      <c r="J40" s="11">
        <v>4.7569444444444447E-3</v>
      </c>
      <c r="K40" s="10">
        <v>70</v>
      </c>
      <c r="O40" s="1"/>
    </row>
    <row r="42" spans="1:15" ht="15.75" x14ac:dyDescent="0.25">
      <c r="A42" s="35" t="s">
        <v>17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O42" s="1"/>
    </row>
    <row r="43" spans="1:15" ht="6.75" customHeight="1" x14ac:dyDescent="0.25">
      <c r="K43" s="20"/>
      <c r="O43" s="1"/>
    </row>
    <row r="44" spans="1:15" ht="15.75" x14ac:dyDescent="0.25">
      <c r="A44" s="6" t="s">
        <v>3</v>
      </c>
      <c r="B44" s="6" t="s">
        <v>4</v>
      </c>
      <c r="C44" s="6" t="s">
        <v>5</v>
      </c>
      <c r="D44" s="6" t="s">
        <v>6</v>
      </c>
      <c r="E44" s="6" t="s">
        <v>7</v>
      </c>
      <c r="F44" s="6" t="s">
        <v>8</v>
      </c>
      <c r="G44" s="6" t="s">
        <v>9</v>
      </c>
      <c r="H44" s="7" t="s">
        <v>10</v>
      </c>
      <c r="I44" s="7" t="s">
        <v>11</v>
      </c>
      <c r="J44" s="7" t="s">
        <v>12</v>
      </c>
      <c r="K44" s="6" t="s">
        <v>13</v>
      </c>
      <c r="O44" s="1"/>
    </row>
    <row r="45" spans="1:15" x14ac:dyDescent="0.25">
      <c r="A45" s="8">
        <v>1</v>
      </c>
      <c r="B45" s="8">
        <v>5574</v>
      </c>
      <c r="C45" s="8">
        <f>IFERROR((VLOOKUP(B45,[1]Inscrições!A:B,2,FALSE)),"")</f>
        <v>104642</v>
      </c>
      <c r="D45" s="9" t="str">
        <f>IFERROR((VLOOKUP(B45,[1]Inscrições!A:C,3,FALSE)),"")</f>
        <v>INI</v>
      </c>
      <c r="E45" s="10" t="str">
        <f>IFERROR((VLOOKUP(B45,[1]Inscrições!A:D,4,FALSE)),"")</f>
        <v>Diego Lange</v>
      </c>
      <c r="F45" s="8" t="str">
        <f>IFERROR((VLOOKUP(B45,[1]Inscrições!A:F,6,FALSE)),"")</f>
        <v>M</v>
      </c>
      <c r="G45" s="10" t="str">
        <f>IFERROR((VLOOKUP(B45,[1]Inscrições!A:H,8,FALSE)),"")</f>
        <v>CCD / Intermarche Lagos</v>
      </c>
      <c r="H45" s="11">
        <v>1.5740740740740741E-3</v>
      </c>
      <c r="I45" s="11">
        <f t="shared" ref="I45" si="4">J45-H45</f>
        <v>4.1435185185185186E-3</v>
      </c>
      <c r="J45" s="11">
        <v>5.7175925925925927E-3</v>
      </c>
      <c r="K45" s="10">
        <v>100</v>
      </c>
      <c r="O45" s="1"/>
    </row>
    <row r="46" spans="1:15" x14ac:dyDescent="0.25">
      <c r="A46" s="13"/>
      <c r="B46" s="13"/>
      <c r="C46" s="13"/>
      <c r="D46" s="14"/>
      <c r="E46" s="15"/>
      <c r="F46" s="13"/>
      <c r="G46" s="15"/>
      <c r="H46" s="16"/>
      <c r="I46" s="16"/>
      <c r="J46" s="16"/>
      <c r="K46" s="22"/>
      <c r="O46" s="1"/>
    </row>
    <row r="47" spans="1:15" ht="14.25" customHeight="1" x14ac:dyDescent="0.25">
      <c r="A47" s="35" t="s">
        <v>18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O47" s="1"/>
    </row>
    <row r="48" spans="1:15" ht="8.25" customHeight="1" x14ac:dyDescent="0.25">
      <c r="A48" s="13"/>
      <c r="B48" s="13"/>
      <c r="C48" s="13"/>
      <c r="D48" s="14"/>
      <c r="E48" s="15"/>
      <c r="F48" s="13"/>
      <c r="G48" s="15"/>
      <c r="H48" s="16"/>
      <c r="I48" s="16"/>
      <c r="J48" s="16"/>
      <c r="K48" s="22"/>
      <c r="O48" s="1"/>
    </row>
    <row r="49" spans="1:15" ht="15.75" x14ac:dyDescent="0.25">
      <c r="A49" s="6" t="s">
        <v>3</v>
      </c>
      <c r="B49" s="6" t="s">
        <v>4</v>
      </c>
      <c r="C49" s="6" t="s">
        <v>5</v>
      </c>
      <c r="D49" s="6" t="s">
        <v>6</v>
      </c>
      <c r="E49" s="6" t="s">
        <v>7</v>
      </c>
      <c r="F49" s="6" t="s">
        <v>8</v>
      </c>
      <c r="G49" s="6" t="s">
        <v>9</v>
      </c>
      <c r="H49" s="7" t="s">
        <v>10</v>
      </c>
      <c r="I49" s="7" t="s">
        <v>11</v>
      </c>
      <c r="J49" s="7" t="s">
        <v>12</v>
      </c>
      <c r="K49" s="6" t="s">
        <v>13</v>
      </c>
      <c r="O49" s="1"/>
    </row>
    <row r="50" spans="1:15" x14ac:dyDescent="0.25">
      <c r="A50" s="8">
        <v>1</v>
      </c>
      <c r="B50" s="23">
        <v>314</v>
      </c>
      <c r="C50" s="8">
        <f>IFERROR((VLOOKUP(B50,[1]Inscrições!A:B,2,FALSE)),"")</f>
        <v>104244</v>
      </c>
      <c r="D50" s="17" t="str">
        <f>IFERROR((VLOOKUP(B50,[1]Inscrições!A:C,3,FALSE)),"")</f>
        <v>INI</v>
      </c>
      <c r="E50" s="10" t="str">
        <f>IFERROR((VLOOKUP(B50,[1]Inscrições!A:D,4,FALSE)),"")</f>
        <v>Natacha Santos</v>
      </c>
      <c r="F50" s="8" t="str">
        <f>IFERROR((VLOOKUP(B50,[1]Inscrições!A:F,6,FALSE)),"")</f>
        <v>F</v>
      </c>
      <c r="G50" s="10" t="str">
        <f>IFERROR((VLOOKUP(B50,[1]Inscrições!A:H,8,FALSE)),"")</f>
        <v>Lusitano F.C. Frusoal</v>
      </c>
      <c r="H50" s="11">
        <v>1.4351851851851854E-3</v>
      </c>
      <c r="I50" s="11">
        <f t="shared" ref="I50:I51" si="5">J50-H50</f>
        <v>4.386574074074074E-3</v>
      </c>
      <c r="J50" s="11">
        <v>5.8217592592592592E-3</v>
      </c>
      <c r="K50" s="10">
        <v>100</v>
      </c>
      <c r="O50" s="1"/>
    </row>
    <row r="51" spans="1:15" x14ac:dyDescent="0.25">
      <c r="A51" s="8">
        <v>2</v>
      </c>
      <c r="B51" s="8">
        <v>540</v>
      </c>
      <c r="C51" s="8">
        <f>IFERROR((VLOOKUP(B51,[1]Inscrições!A:B,2,FALSE)),"")</f>
        <v>105111</v>
      </c>
      <c r="D51" s="17" t="str">
        <f>IFERROR((VLOOKUP(B51,[1]Inscrições!A:C,3,FALSE)),"")</f>
        <v>INI</v>
      </c>
      <c r="E51" s="10" t="str">
        <f>IFERROR((VLOOKUP(B51,[1]Inscrições!A:D,4,FALSE)),"")</f>
        <v>Viviana Nicolau</v>
      </c>
      <c r="F51" s="8" t="str">
        <f>IFERROR((VLOOKUP(B51,[1]Inscrições!A:F,6,FALSE)),"")</f>
        <v>F</v>
      </c>
      <c r="G51" s="10" t="str">
        <f>IFERROR((VLOOKUP(B51,[1]Inscrições!A:H,8,FALSE)),"")</f>
        <v>O2 Triatlo</v>
      </c>
      <c r="H51" s="11">
        <v>1.9560185185185184E-3</v>
      </c>
      <c r="I51" s="11">
        <f t="shared" si="5"/>
        <v>4.9189814814814816E-3</v>
      </c>
      <c r="J51" s="11">
        <v>6.875E-3</v>
      </c>
      <c r="K51" s="10">
        <v>90</v>
      </c>
      <c r="O51" s="1"/>
    </row>
    <row r="52" spans="1:15" x14ac:dyDescent="0.25">
      <c r="A52" s="13"/>
      <c r="B52" s="13"/>
      <c r="C52" s="13"/>
      <c r="D52" s="18"/>
      <c r="E52" s="15"/>
      <c r="F52" s="13"/>
      <c r="G52" s="15"/>
      <c r="H52" s="16"/>
      <c r="I52" s="16"/>
      <c r="J52" s="16"/>
      <c r="K52" s="15"/>
      <c r="O52" s="1"/>
    </row>
    <row r="53" spans="1:15" ht="11.25" customHeight="1" x14ac:dyDescent="0.25">
      <c r="A53" s="35" t="s">
        <v>19</v>
      </c>
      <c r="B53" s="35"/>
      <c r="C53" s="35"/>
      <c r="D53" s="35"/>
      <c r="E53" s="35"/>
      <c r="F53" s="35"/>
      <c r="G53" s="35"/>
      <c r="H53" s="35"/>
      <c r="I53" s="35"/>
      <c r="J53" s="35"/>
      <c r="K53" s="35"/>
      <c r="O53" s="1"/>
    </row>
    <row r="54" spans="1:15" ht="9.75" customHeight="1" x14ac:dyDescent="0.25">
      <c r="K54" s="20"/>
      <c r="O54" s="1"/>
    </row>
    <row r="55" spans="1:15" ht="15.75" x14ac:dyDescent="0.25">
      <c r="A55" s="6" t="s">
        <v>3</v>
      </c>
      <c r="B55" s="6" t="s">
        <v>4</v>
      </c>
      <c r="C55" s="6" t="s">
        <v>5</v>
      </c>
      <c r="D55" s="6" t="s">
        <v>6</v>
      </c>
      <c r="E55" s="6" t="s">
        <v>7</v>
      </c>
      <c r="F55" s="6" t="s">
        <v>8</v>
      </c>
      <c r="G55" s="6" t="s">
        <v>9</v>
      </c>
      <c r="H55" s="7" t="s">
        <v>10</v>
      </c>
      <c r="I55" s="7" t="s">
        <v>11</v>
      </c>
      <c r="J55" s="7" t="s">
        <v>12</v>
      </c>
      <c r="K55" s="6" t="s">
        <v>13</v>
      </c>
      <c r="O55" s="1"/>
    </row>
    <row r="56" spans="1:15" x14ac:dyDescent="0.25">
      <c r="A56" s="8">
        <v>1</v>
      </c>
      <c r="B56" s="8">
        <v>5528</v>
      </c>
      <c r="C56" s="8">
        <f>IFERROR((VLOOKUP(B56,[1]Inscrições!A:B,2,FALSE)),"")</f>
        <v>0</v>
      </c>
      <c r="D56" s="9" t="str">
        <f>IFERROR((VLOOKUP(B56,[1]Inscrições!A:C,3,FALSE)),"")</f>
        <v>JUV</v>
      </c>
      <c r="E56" s="10" t="str">
        <f>IFERROR((VLOOKUP(B56,[1]Inscrições!A:D,4,FALSE)),"")</f>
        <v>Vasco Diogo</v>
      </c>
      <c r="F56" s="8" t="str">
        <f>IFERROR((VLOOKUP(B56,[1]Inscrições!A:F,6,FALSE)),"")</f>
        <v>M</v>
      </c>
      <c r="G56" s="10" t="str">
        <f>IFERROR((VLOOKUP(B56,[1]Inscrições!A:H,8,FALSE)),"")</f>
        <v>Louletano DC/ Não federado</v>
      </c>
      <c r="H56" s="11">
        <v>1.7476851851851852E-3</v>
      </c>
      <c r="I56" s="11">
        <f t="shared" ref="I56:I61" si="6">J56-H56</f>
        <v>4.8611111111111112E-3</v>
      </c>
      <c r="J56" s="11">
        <v>6.6087962962962966E-3</v>
      </c>
      <c r="K56" s="10"/>
      <c r="O56" s="1"/>
    </row>
    <row r="57" spans="1:15" x14ac:dyDescent="0.25">
      <c r="A57" s="8">
        <v>2</v>
      </c>
      <c r="B57" s="8">
        <v>5522</v>
      </c>
      <c r="C57" s="8">
        <f>IFERROR((VLOOKUP(B57,[1]Inscrições!A:B,2,FALSE)),"")</f>
        <v>0</v>
      </c>
      <c r="D57" s="9" t="str">
        <f>IFERROR((VLOOKUP(B57,[1]Inscrições!A:C,3,FALSE)),"")</f>
        <v>JUV</v>
      </c>
      <c r="E57" s="10" t="str">
        <f>IFERROR((VLOOKUP(B57,[1]Inscrições!A:D,4,FALSE)),"")</f>
        <v>Gonçalo Diogo</v>
      </c>
      <c r="F57" s="8" t="str">
        <f>IFERROR((VLOOKUP(B57,[1]Inscrições!A:F,6,FALSE)),"")</f>
        <v>M</v>
      </c>
      <c r="G57" s="10" t="str">
        <f>IFERROR((VLOOKUP(B57,[1]Inscrições!A:H,8,FALSE)),"")</f>
        <v>Louletano DC/ Não federado</v>
      </c>
      <c r="H57" s="11">
        <v>1.8171296296296297E-3</v>
      </c>
      <c r="I57" s="11">
        <f t="shared" si="6"/>
        <v>5.2546296296296299E-3</v>
      </c>
      <c r="J57" s="11">
        <v>7.0717592592592594E-3</v>
      </c>
      <c r="K57" s="10"/>
      <c r="O57" s="1"/>
    </row>
    <row r="58" spans="1:15" x14ac:dyDescent="0.25">
      <c r="A58" s="8">
        <v>3</v>
      </c>
      <c r="B58" s="8">
        <v>5626</v>
      </c>
      <c r="C58" s="8">
        <f>IFERROR((VLOOKUP(B58,[1]Inscrições!A:B,2,FALSE)),"")</f>
        <v>105126</v>
      </c>
      <c r="D58" s="9" t="str">
        <f>IFERROR((VLOOKUP(B58,[1]Inscrições!A:C,3,FALSE)),"")</f>
        <v>JUV</v>
      </c>
      <c r="E58" s="10" t="str">
        <f>IFERROR((VLOOKUP(B58,[1]Inscrições!A:D,4,FALSE)),"")</f>
        <v>José João Antunes</v>
      </c>
      <c r="F58" s="8" t="str">
        <f>IFERROR((VLOOKUP(B58,[1]Inscrições!A:F,6,FALSE)),"")</f>
        <v>M</v>
      </c>
      <c r="G58" s="10" t="str">
        <f>IFERROR((VLOOKUP(B58,[1]Inscrições!A:H,8,FALSE)),"")</f>
        <v>FC Ferreiras</v>
      </c>
      <c r="H58" s="11">
        <v>1.6550925925925926E-3</v>
      </c>
      <c r="I58" s="11">
        <f t="shared" si="6"/>
        <v>5.6018518518518518E-3</v>
      </c>
      <c r="J58" s="11">
        <v>7.2569444444444443E-3</v>
      </c>
      <c r="K58" s="10">
        <v>100</v>
      </c>
      <c r="O58" s="1"/>
    </row>
    <row r="59" spans="1:15" x14ac:dyDescent="0.25">
      <c r="A59" s="8">
        <v>4</v>
      </c>
      <c r="B59" s="8">
        <v>5531</v>
      </c>
      <c r="C59" s="8">
        <f>IFERROR((VLOOKUP(B59,[1]Inscrições!A:B,2,FALSE)),"")</f>
        <v>0</v>
      </c>
      <c r="D59" s="9" t="str">
        <f>IFERROR((VLOOKUP(B59,[1]Inscrições!A:C,3,FALSE)),"")</f>
        <v>JUV</v>
      </c>
      <c r="E59" s="10" t="str">
        <f>IFERROR((VLOOKUP(B59,[1]Inscrições!A:D,4,FALSE)),"")</f>
        <v xml:space="preserve">Vladislav Groshev </v>
      </c>
      <c r="F59" s="8" t="str">
        <f>IFERROR((VLOOKUP(B59,[1]Inscrições!A:F,6,FALSE)),"")</f>
        <v>M</v>
      </c>
      <c r="G59" s="10" t="str">
        <f>IFERROR((VLOOKUP(B59,[1]Inscrições!A:H,8,FALSE)),"")</f>
        <v>FC Ferreiras/ Não federado</v>
      </c>
      <c r="H59" s="11">
        <v>1.689814814814815E-3</v>
      </c>
      <c r="I59" s="11">
        <f t="shared" si="6"/>
        <v>6.5972222222222222E-3</v>
      </c>
      <c r="J59" s="11">
        <v>8.2870370370370372E-3</v>
      </c>
      <c r="K59" s="10"/>
      <c r="O59" s="1"/>
    </row>
    <row r="60" spans="1:15" x14ac:dyDescent="0.25">
      <c r="A60" s="8">
        <v>5</v>
      </c>
      <c r="B60" s="8">
        <v>5627</v>
      </c>
      <c r="C60" s="8">
        <f>IFERROR((VLOOKUP(B60,[1]Inscrições!A:B,2,FALSE)),"")</f>
        <v>105117</v>
      </c>
      <c r="D60" s="9" t="str">
        <f>IFERROR((VLOOKUP(B60,[1]Inscrições!A:C,3,FALSE)),"")</f>
        <v>JUV</v>
      </c>
      <c r="E60" s="10" t="str">
        <f>IFERROR((VLOOKUP(B60,[1]Inscrições!A:D,4,FALSE)),"")</f>
        <v>Pedro Encarnação</v>
      </c>
      <c r="F60" s="8" t="str">
        <f>IFERROR((VLOOKUP(B60,[1]Inscrições!A:F,6,FALSE)),"")</f>
        <v>M</v>
      </c>
      <c r="G60" s="10" t="str">
        <f>IFERROR((VLOOKUP(B60,[1]Inscrições!A:H,8,FALSE)),"")</f>
        <v>FC Ferreiras</v>
      </c>
      <c r="H60" s="11">
        <v>2.1527777777777778E-3</v>
      </c>
      <c r="I60" s="11">
        <f t="shared" si="6"/>
        <v>6.2847222222222228E-3</v>
      </c>
      <c r="J60" s="11">
        <v>8.4375000000000006E-3</v>
      </c>
      <c r="K60" s="10">
        <v>90</v>
      </c>
      <c r="O60" s="1"/>
    </row>
    <row r="61" spans="1:15" x14ac:dyDescent="0.25">
      <c r="A61" s="8">
        <v>6</v>
      </c>
      <c r="B61" s="8">
        <v>539</v>
      </c>
      <c r="C61" s="8">
        <f>IFERROR((VLOOKUP(B61,[1]Inscrições!A:B,2,FALSE)),"")</f>
        <v>105110</v>
      </c>
      <c r="D61" s="9" t="str">
        <f>IFERROR((VLOOKUP(B61,[1]Inscrições!A:C,3,FALSE)),"")</f>
        <v>JUV</v>
      </c>
      <c r="E61" s="10" t="str">
        <f>IFERROR((VLOOKUP(B61,[1]Inscrições!A:D,4,FALSE)),"")</f>
        <v>Vasco Nicolau</v>
      </c>
      <c r="F61" s="8" t="str">
        <f>IFERROR((VLOOKUP(B61,[1]Inscrições!A:F,6,FALSE)),"")</f>
        <v>M</v>
      </c>
      <c r="G61" s="10" t="str">
        <f>IFERROR((VLOOKUP(B61,[1]Inscrições!A:H,8,FALSE)),"")</f>
        <v>O2 Triatlo</v>
      </c>
      <c r="H61" s="11">
        <v>2.1990740740740742E-3</v>
      </c>
      <c r="I61" s="11">
        <f t="shared" si="6"/>
        <v>6.2615740740740757E-3</v>
      </c>
      <c r="J61" s="11">
        <v>8.4606481481481494E-3</v>
      </c>
      <c r="K61" s="10">
        <v>80</v>
      </c>
      <c r="O61" s="1"/>
    </row>
    <row r="62" spans="1:15" x14ac:dyDescent="0.25">
      <c r="A62" s="13"/>
      <c r="B62" s="13"/>
      <c r="C62" s="13"/>
      <c r="D62" s="14"/>
      <c r="E62" s="15"/>
      <c r="F62" s="13"/>
      <c r="G62" s="15"/>
      <c r="H62" s="16"/>
      <c r="I62" s="16"/>
      <c r="J62" s="16"/>
      <c r="K62" s="22"/>
      <c r="O62" s="1"/>
    </row>
    <row r="63" spans="1:15" ht="15.75" x14ac:dyDescent="0.25">
      <c r="A63" s="35" t="s">
        <v>20</v>
      </c>
      <c r="B63" s="35"/>
      <c r="C63" s="35"/>
      <c r="D63" s="35"/>
      <c r="E63" s="35"/>
      <c r="F63" s="35"/>
      <c r="G63" s="35"/>
      <c r="H63" s="35"/>
      <c r="I63" s="35"/>
      <c r="J63" s="35"/>
      <c r="K63" s="35"/>
      <c r="O63" s="1"/>
    </row>
    <row r="64" spans="1:15" ht="7.5" customHeight="1" x14ac:dyDescent="0.25">
      <c r="A64" s="13"/>
      <c r="B64" s="13"/>
      <c r="C64" s="13"/>
      <c r="D64" s="14"/>
      <c r="E64" s="15"/>
      <c r="F64" s="13"/>
      <c r="G64" s="15"/>
      <c r="H64" s="16"/>
      <c r="I64" s="16"/>
      <c r="J64" s="16"/>
      <c r="K64" s="22"/>
      <c r="O64" s="1"/>
    </row>
    <row r="65" spans="1:15" ht="15.75" x14ac:dyDescent="0.25">
      <c r="A65" s="6" t="s">
        <v>3</v>
      </c>
      <c r="B65" s="6" t="s">
        <v>4</v>
      </c>
      <c r="C65" s="6" t="s">
        <v>5</v>
      </c>
      <c r="D65" s="6" t="s">
        <v>6</v>
      </c>
      <c r="E65" s="6" t="s">
        <v>7</v>
      </c>
      <c r="F65" s="6" t="s">
        <v>8</v>
      </c>
      <c r="G65" s="6" t="s">
        <v>9</v>
      </c>
      <c r="H65" s="7" t="s">
        <v>10</v>
      </c>
      <c r="I65" s="7" t="s">
        <v>11</v>
      </c>
      <c r="J65" s="7" t="s">
        <v>12</v>
      </c>
      <c r="K65" s="6" t="s">
        <v>13</v>
      </c>
      <c r="O65" s="1"/>
    </row>
    <row r="66" spans="1:15" x14ac:dyDescent="0.25">
      <c r="A66" s="24">
        <v>1</v>
      </c>
      <c r="B66" s="8">
        <v>5597</v>
      </c>
      <c r="C66" s="8">
        <f>IFERROR((VLOOKUP(B66,[1]Inscrições!A:B,2,FALSE)),"")</f>
        <v>105127</v>
      </c>
      <c r="D66" s="17" t="str">
        <f>IFERROR((VLOOKUP(B66,[1]Inscrições!A:C,3,FALSE)),"")</f>
        <v>JUV</v>
      </c>
      <c r="E66" s="10" t="str">
        <f>IFERROR((VLOOKUP(B66,[1]Inscrições!A:D,4,FALSE)),"")</f>
        <v>Catarina Silva</v>
      </c>
      <c r="F66" s="8" t="str">
        <f>IFERROR((VLOOKUP(B66,[1]Inscrições!A:F,6,FALSE)),"")</f>
        <v>F</v>
      </c>
      <c r="G66" s="10" t="str">
        <f>IFERROR((VLOOKUP(B66,[1]Inscrições!A:H,8,FALSE)),"")</f>
        <v>FC Ferreiras</v>
      </c>
      <c r="H66" s="11">
        <v>2.0486111111111113E-3</v>
      </c>
      <c r="I66" s="11">
        <f t="shared" ref="I66:I68" si="7">J66-H66</f>
        <v>6.6319444444444446E-3</v>
      </c>
      <c r="J66" s="11">
        <v>8.6805555555555559E-3</v>
      </c>
      <c r="K66" s="10">
        <v>100</v>
      </c>
      <c r="O66" s="1"/>
    </row>
    <row r="67" spans="1:15" x14ac:dyDescent="0.25">
      <c r="A67" s="24">
        <v>2</v>
      </c>
      <c r="B67" s="8">
        <v>5617</v>
      </c>
      <c r="C67" s="8">
        <f>IFERROR((VLOOKUP(B67,[1]Inscrições!A:B,2,FALSE)),"")</f>
        <v>105129</v>
      </c>
      <c r="D67" s="17" t="str">
        <f>IFERROR((VLOOKUP(B67,[1]Inscrições!A:C,3,FALSE)),"")</f>
        <v>JUV</v>
      </c>
      <c r="E67" s="10" t="str">
        <f>IFERROR((VLOOKUP(B67,[1]Inscrições!A:D,4,FALSE)),"")</f>
        <v>Dana Cantiru</v>
      </c>
      <c r="F67" s="8" t="str">
        <f>IFERROR((VLOOKUP(B67,[1]Inscrições!A:F,6,FALSE)),"")</f>
        <v>F</v>
      </c>
      <c r="G67" s="10" t="str">
        <f>IFERROR((VLOOKUP(B67,[1]Inscrições!A:H,8,FALSE)),"")</f>
        <v>FC Ferreiras</v>
      </c>
      <c r="H67" s="11">
        <v>1.9444444444444442E-3</v>
      </c>
      <c r="I67" s="11">
        <f t="shared" si="7"/>
        <v>6.9560185185185185E-3</v>
      </c>
      <c r="J67" s="11">
        <v>8.9004629629629625E-3</v>
      </c>
      <c r="K67" s="10">
        <v>90</v>
      </c>
      <c r="O67" s="1"/>
    </row>
    <row r="68" spans="1:15" x14ac:dyDescent="0.25">
      <c r="A68" s="24">
        <v>3</v>
      </c>
      <c r="B68" s="8">
        <v>5518</v>
      </c>
      <c r="C68" s="8">
        <f>IFERROR((VLOOKUP(B68,[1]Inscrições!A:B,2,FALSE)),"")</f>
        <v>0</v>
      </c>
      <c r="D68" s="17" t="str">
        <f>IFERROR((VLOOKUP(B68,[1]Inscrições!A:C,3,FALSE)),"")</f>
        <v>JUV</v>
      </c>
      <c r="E68" s="10" t="str">
        <f>IFERROR((VLOOKUP(B68,[1]Inscrições!A:D,4,FALSE)),"")</f>
        <v>Patricia Oliveira</v>
      </c>
      <c r="F68" s="8" t="str">
        <f>IFERROR((VLOOKUP(B68,[1]Inscrições!A:F,6,FALSE)),"")</f>
        <v>F</v>
      </c>
      <c r="G68" s="10" t="str">
        <f>IFERROR((VLOOKUP(B68,[1]Inscrições!A:H,8,FALSE)),"")</f>
        <v>FC Ferreiras/ Não federado</v>
      </c>
      <c r="H68" s="11">
        <v>2.0023148148148148E-3</v>
      </c>
      <c r="I68" s="11">
        <f t="shared" si="7"/>
        <v>7.7314814814814833E-3</v>
      </c>
      <c r="J68" s="11">
        <v>9.7337962962962977E-3</v>
      </c>
      <c r="K68" s="10"/>
      <c r="O68" s="1"/>
    </row>
    <row r="71" spans="1:15" ht="15.75" x14ac:dyDescent="0.25">
      <c r="A71" s="25"/>
      <c r="B71" s="25"/>
      <c r="C71" s="25"/>
      <c r="D71" s="35" t="s">
        <v>21</v>
      </c>
      <c r="E71" s="35"/>
      <c r="F71" s="35"/>
    </row>
    <row r="72" spans="1:15" ht="15.75" x14ac:dyDescent="0.25">
      <c r="A72" s="26"/>
      <c r="B72" s="27"/>
      <c r="C72" s="28"/>
    </row>
    <row r="73" spans="1:15" ht="15.75" x14ac:dyDescent="0.25">
      <c r="A73" s="26"/>
      <c r="B73" s="27"/>
      <c r="C73" s="29" t="s">
        <v>3</v>
      </c>
      <c r="D73" s="29" t="s">
        <v>3</v>
      </c>
      <c r="E73" s="30" t="s">
        <v>9</v>
      </c>
      <c r="F73" s="29" t="s">
        <v>13</v>
      </c>
    </row>
    <row r="74" spans="1:15" ht="15.75" x14ac:dyDescent="0.25">
      <c r="A74" s="26"/>
      <c r="B74" s="27"/>
      <c r="C74" s="31">
        <v>1</v>
      </c>
      <c r="D74" s="37" t="s">
        <v>22</v>
      </c>
      <c r="E74" s="38"/>
      <c r="F74" s="32">
        <v>970</v>
      </c>
    </row>
    <row r="75" spans="1:15" ht="15" customHeight="1" x14ac:dyDescent="0.25">
      <c r="A75" s="26"/>
      <c r="B75" s="27"/>
      <c r="C75" s="31">
        <v>2</v>
      </c>
      <c r="D75" s="41" t="s">
        <v>23</v>
      </c>
      <c r="E75" s="42"/>
      <c r="F75" s="32">
        <v>610</v>
      </c>
    </row>
    <row r="76" spans="1:15" ht="15.75" x14ac:dyDescent="0.25">
      <c r="A76" s="26"/>
      <c r="B76" s="27"/>
      <c r="C76" s="31">
        <v>3</v>
      </c>
      <c r="D76" s="37" t="s">
        <v>24</v>
      </c>
      <c r="E76" s="38"/>
      <c r="F76" s="32">
        <v>390</v>
      </c>
    </row>
    <row r="77" spans="1:15" ht="15.75" x14ac:dyDescent="0.25">
      <c r="A77" s="26"/>
      <c r="B77" s="27"/>
      <c r="C77" s="31">
        <v>4</v>
      </c>
      <c r="D77" s="37" t="s">
        <v>25</v>
      </c>
      <c r="E77" s="38"/>
      <c r="F77" s="32">
        <v>100</v>
      </c>
    </row>
    <row r="78" spans="1:15" ht="15.75" x14ac:dyDescent="0.25">
      <c r="A78" s="26"/>
      <c r="B78" s="27"/>
      <c r="C78" s="31">
        <v>4</v>
      </c>
      <c r="D78" s="37" t="s">
        <v>26</v>
      </c>
      <c r="E78" s="38"/>
      <c r="F78" s="32">
        <v>100</v>
      </c>
    </row>
    <row r="79" spans="1:15" ht="15.75" x14ac:dyDescent="0.25">
      <c r="A79" s="26"/>
      <c r="B79" s="27"/>
      <c r="C79" s="33">
        <v>6</v>
      </c>
      <c r="D79" s="39" t="s">
        <v>29</v>
      </c>
      <c r="E79" s="40"/>
      <c r="F79" s="34">
        <v>80</v>
      </c>
    </row>
    <row r="80" spans="1:15" ht="15.75" x14ac:dyDescent="0.25">
      <c r="A80" s="26"/>
      <c r="B80" s="27"/>
      <c r="C80" s="28"/>
    </row>
    <row r="81" spans="1:10" ht="15.75" x14ac:dyDescent="0.25">
      <c r="A81" s="35" t="s">
        <v>27</v>
      </c>
      <c r="B81" s="35"/>
      <c r="C81" s="35"/>
      <c r="D81" s="35"/>
      <c r="E81" s="35"/>
      <c r="F81" s="35"/>
      <c r="G81" s="35"/>
      <c r="H81" s="35"/>
      <c r="I81" s="35"/>
      <c r="J81" s="35"/>
    </row>
    <row r="82" spans="1:10" x14ac:dyDescent="0.25">
      <c r="I82" s="1"/>
    </row>
    <row r="83" spans="1:10" ht="15.75" x14ac:dyDescent="0.25">
      <c r="A83" s="6" t="s">
        <v>3</v>
      </c>
      <c r="B83" s="6" t="s">
        <v>4</v>
      </c>
      <c r="C83" s="6" t="s">
        <v>5</v>
      </c>
      <c r="D83" s="6" t="s">
        <v>6</v>
      </c>
      <c r="E83" s="6" t="s">
        <v>7</v>
      </c>
      <c r="F83" s="6" t="s">
        <v>8</v>
      </c>
      <c r="G83" s="6" t="s">
        <v>9</v>
      </c>
      <c r="H83" s="7" t="s">
        <v>10</v>
      </c>
      <c r="I83" s="7" t="s">
        <v>11</v>
      </c>
      <c r="J83" s="7" t="s">
        <v>12</v>
      </c>
    </row>
    <row r="84" spans="1:10" x14ac:dyDescent="0.25">
      <c r="A84" s="8">
        <v>1</v>
      </c>
      <c r="B84" s="8">
        <v>43</v>
      </c>
      <c r="C84" s="8">
        <f>IFERROR((VLOOKUP(B84,[1]Inscrições!A:B,2,FALSE)),"")</f>
        <v>0</v>
      </c>
      <c r="D84" s="9" t="str">
        <f>IFERROR((VLOOKUP(B84,[1]Inscrições!A:C,3,FALSE)),"")</f>
        <v>P Aberta</v>
      </c>
      <c r="E84" s="10" t="str">
        <f>IFERROR((VLOOKUP(B84,[1]Inscrições!A:D,4,FALSE)),"")</f>
        <v>João Correia</v>
      </c>
      <c r="F84" s="8" t="str">
        <f>IFERROR((VLOOKUP(B84,[1]Inscrições!A:F,6,FALSE)),"")</f>
        <v>M</v>
      </c>
      <c r="G84" s="10" t="str">
        <f>IFERROR((VLOOKUP(B84,[1]Inscrições!A:H,8,FALSE)),"")</f>
        <v>FC Ferreiras/ Não federado</v>
      </c>
      <c r="H84" s="11">
        <v>2.685185185185185E-3</v>
      </c>
      <c r="I84" s="11">
        <f>J84-H84</f>
        <v>6.9097222222222233E-3</v>
      </c>
      <c r="J84" s="11">
        <v>9.5949074074074079E-3</v>
      </c>
    </row>
    <row r="85" spans="1:10" x14ac:dyDescent="0.25">
      <c r="A85" s="8">
        <v>2</v>
      </c>
      <c r="B85" s="8">
        <v>51</v>
      </c>
      <c r="C85" s="8">
        <f>IFERROR((VLOOKUP(B85,[1]Inscrições!A:B,2,FALSE)),"")</f>
        <v>0</v>
      </c>
      <c r="D85" s="9" t="str">
        <f>IFERROR((VLOOKUP(B85,[1]Inscrições!A:C,3,FALSE)),"")</f>
        <v>P Aberta</v>
      </c>
      <c r="E85" s="10" t="str">
        <f>IFERROR((VLOOKUP(B85,[1]Inscrições!A:D,4,FALSE)),"")</f>
        <v>Daniel Marin</v>
      </c>
      <c r="F85" s="8" t="str">
        <f>IFERROR((VLOOKUP(B85,[1]Inscrições!A:F,6,FALSE)),"")</f>
        <v>M</v>
      </c>
      <c r="G85" s="10" t="str">
        <f>IFERROR((VLOOKUP(B85,[1]Inscrições!A:H,8,FALSE)),"")</f>
        <v>FC Ferreiras/ Não federado</v>
      </c>
      <c r="H85" s="11">
        <v>2.6967592592592594E-3</v>
      </c>
      <c r="I85" s="11">
        <f t="shared" ref="I85:I90" si="8">J85-H85</f>
        <v>7.2222222222222219E-3</v>
      </c>
      <c r="J85" s="11">
        <v>9.9189814814814817E-3</v>
      </c>
    </row>
    <row r="86" spans="1:10" x14ac:dyDescent="0.25">
      <c r="A86" s="8">
        <v>3</v>
      </c>
      <c r="B86" s="8">
        <v>47</v>
      </c>
      <c r="C86" s="8">
        <f>IFERROR((VLOOKUP(B86,[1]Inscrições!A:B,2,FALSE)),"")</f>
        <v>0</v>
      </c>
      <c r="D86" s="9" t="str">
        <f>IFERROR((VLOOKUP(B86,[1]Inscrições!A:C,3,FALSE)),"")</f>
        <v>P Aberta</v>
      </c>
      <c r="E86" s="10" t="str">
        <f>IFERROR((VLOOKUP(B86,[1]Inscrições!A:D,4,FALSE)),"")</f>
        <v>Levi Nascimento</v>
      </c>
      <c r="F86" s="8" t="str">
        <f>IFERROR((VLOOKUP(B86,[1]Inscrições!A:F,6,FALSE)),"")</f>
        <v>M</v>
      </c>
      <c r="G86" s="10" t="str">
        <f>IFERROR((VLOOKUP(B86,[1]Inscrições!A:H,8,FALSE)),"")</f>
        <v>O2 Triatlo/ Não federado</v>
      </c>
      <c r="H86" s="11">
        <v>3.3449074074074071E-3</v>
      </c>
      <c r="I86" s="11">
        <f t="shared" si="8"/>
        <v>9.2939814814814812E-3</v>
      </c>
      <c r="J86" s="11">
        <v>1.2638888888888889E-2</v>
      </c>
    </row>
    <row r="87" spans="1:10" x14ac:dyDescent="0.25">
      <c r="A87" s="8">
        <v>4</v>
      </c>
      <c r="B87" s="8">
        <v>52</v>
      </c>
      <c r="C87" s="8">
        <f>IFERROR((VLOOKUP(B87,[1]Inscrições!A:B,2,FALSE)),"")</f>
        <v>0</v>
      </c>
      <c r="D87" s="9" t="str">
        <f>IFERROR((VLOOKUP(B87,[1]Inscrições!A:C,3,FALSE)),"")</f>
        <v>P Aberta</v>
      </c>
      <c r="E87" s="10" t="str">
        <f>IFERROR((VLOOKUP(B87,[1]Inscrições!A:D,4,FALSE)),"")</f>
        <v>João Pais</v>
      </c>
      <c r="F87" s="8" t="str">
        <f>IFERROR((VLOOKUP(B87,[1]Inscrições!A:F,6,FALSE)),"")</f>
        <v>M</v>
      </c>
      <c r="G87" s="10" t="str">
        <f>IFERROR((VLOOKUP(B87,[1]Inscrições!A:H,8,FALSE)),"")</f>
        <v>O2 Triatlo/ Não federado</v>
      </c>
      <c r="H87" s="11">
        <v>3.3101851851851851E-3</v>
      </c>
      <c r="I87" s="11">
        <f t="shared" si="8"/>
        <v>1.0092592592592592E-2</v>
      </c>
      <c r="J87" s="11">
        <v>1.3402777777777777E-2</v>
      </c>
    </row>
    <row r="88" spans="1:10" x14ac:dyDescent="0.25">
      <c r="A88" s="8">
        <v>5</v>
      </c>
      <c r="B88" s="8">
        <v>68</v>
      </c>
      <c r="C88" s="8">
        <f>IFERROR((VLOOKUP(B88,[1]Inscrições!A:B,2,FALSE)),"")</f>
        <v>103589</v>
      </c>
      <c r="D88" s="9" t="str">
        <f>IFERROR((VLOOKUP(B88,[1]Inscrições!A:C,3,FALSE)),"")</f>
        <v>P Aberta</v>
      </c>
      <c r="E88" s="10" t="str">
        <f>IFERROR((VLOOKUP(B88,[1]Inscrições!A:D,4,FALSE)),"")</f>
        <v>Paulo Geadas</v>
      </c>
      <c r="F88" s="8" t="str">
        <f>IFERROR((VLOOKUP(B88,[1]Inscrições!A:F,6,FALSE)),"")</f>
        <v>M</v>
      </c>
      <c r="G88" s="10" t="str">
        <f>IFERROR((VLOOKUP(B88,[1]Inscrições!A:H,8,FALSE)),"")</f>
        <v>O2 Triatlo</v>
      </c>
      <c r="H88" s="11">
        <v>4.1203703703703706E-3</v>
      </c>
      <c r="I88" s="11">
        <f t="shared" si="8"/>
        <v>9.2824074074074059E-3</v>
      </c>
      <c r="J88" s="11">
        <v>1.3402777777777777E-2</v>
      </c>
    </row>
    <row r="89" spans="1:10" x14ac:dyDescent="0.25">
      <c r="A89" s="8">
        <v>6</v>
      </c>
      <c r="B89" s="8">
        <v>69</v>
      </c>
      <c r="C89" s="8">
        <f>IFERROR((VLOOKUP(B89,[1]Inscrições!A:B,2,FALSE)),"")</f>
        <v>0</v>
      </c>
      <c r="D89" s="9" t="str">
        <f>IFERROR((VLOOKUP(B89,[1]Inscrições!A:C,3,FALSE)),"")</f>
        <v>P Aberta</v>
      </c>
      <c r="E89" s="10" t="str">
        <f>IFERROR((VLOOKUP(B89,[1]Inscrições!A:D,4,FALSE)),"")</f>
        <v xml:space="preserve">Filipe Santos </v>
      </c>
      <c r="F89" s="8" t="str">
        <f>IFERROR((VLOOKUP(B89,[1]Inscrições!A:F,6,FALSE)),"")</f>
        <v>M</v>
      </c>
      <c r="G89" s="10" t="str">
        <f>IFERROR((VLOOKUP(B89,[1]Inscrições!A:H,8,FALSE)),"")</f>
        <v>FC Ferreiras/ Não federado</v>
      </c>
      <c r="H89" s="11">
        <v>3.2523148148148151E-3</v>
      </c>
      <c r="I89" s="11">
        <f t="shared" si="8"/>
        <v>1.2280092592592591E-2</v>
      </c>
      <c r="J89" s="11">
        <v>1.5532407407407406E-2</v>
      </c>
    </row>
    <row r="90" spans="1:10" x14ac:dyDescent="0.25">
      <c r="A90" s="8">
        <v>7</v>
      </c>
      <c r="B90" s="8">
        <v>55</v>
      </c>
      <c r="C90" s="8">
        <f>IFERROR((VLOOKUP(B90,[1]Inscrições!A:B,2,FALSE)),"")</f>
        <v>0</v>
      </c>
      <c r="D90" s="9" t="str">
        <f>IFERROR((VLOOKUP(B90,[1]Inscrições!A:C,3,FALSE)),"")</f>
        <v>P Aberta</v>
      </c>
      <c r="E90" s="10" t="str">
        <f>IFERROR((VLOOKUP(B90,[1]Inscrições!A:D,4,FALSE)),"")</f>
        <v>João Nascimento</v>
      </c>
      <c r="F90" s="8" t="str">
        <f>IFERROR((VLOOKUP(B90,[1]Inscrições!A:F,6,FALSE)),"")</f>
        <v>M</v>
      </c>
      <c r="G90" s="10" t="str">
        <f>IFERROR((VLOOKUP(B90,[1]Inscrições!A:H,8,FALSE)),"")</f>
        <v>O2 Triatlo/ Não federado</v>
      </c>
      <c r="H90" s="11">
        <v>4.2824074074074075E-3</v>
      </c>
      <c r="I90" s="11">
        <f t="shared" si="8"/>
        <v>1.1273148148148147E-2</v>
      </c>
      <c r="J90" s="11">
        <v>1.5555555555555553E-2</v>
      </c>
    </row>
    <row r="91" spans="1:10" x14ac:dyDescent="0.25">
      <c r="A91" s="13"/>
      <c r="B91" s="13"/>
      <c r="C91" s="13"/>
      <c r="D91" s="14"/>
      <c r="E91" s="15"/>
      <c r="F91" s="13"/>
      <c r="G91" s="15"/>
      <c r="H91" s="16"/>
      <c r="I91" s="15"/>
      <c r="J91" s="16"/>
    </row>
    <row r="92" spans="1:10" ht="15.75" x14ac:dyDescent="0.25">
      <c r="A92" s="35" t="s">
        <v>28</v>
      </c>
      <c r="B92" s="35"/>
      <c r="C92" s="35"/>
      <c r="D92" s="35"/>
      <c r="E92" s="35"/>
      <c r="F92" s="35"/>
      <c r="G92" s="35"/>
      <c r="H92" s="35"/>
      <c r="I92" s="35"/>
      <c r="J92" s="35"/>
    </row>
    <row r="93" spans="1:10" x14ac:dyDescent="0.25">
      <c r="A93" s="13"/>
      <c r="B93" s="13"/>
      <c r="C93" s="13"/>
      <c r="D93" s="14"/>
      <c r="E93" s="15"/>
      <c r="F93" s="13"/>
      <c r="G93" s="15"/>
      <c r="H93" s="16"/>
      <c r="I93" s="15"/>
      <c r="J93" s="16"/>
    </row>
    <row r="94" spans="1:10" ht="15.75" x14ac:dyDescent="0.25">
      <c r="A94" s="6" t="s">
        <v>3</v>
      </c>
      <c r="B94" s="6" t="s">
        <v>4</v>
      </c>
      <c r="C94" s="6" t="s">
        <v>5</v>
      </c>
      <c r="D94" s="6" t="s">
        <v>6</v>
      </c>
      <c r="E94" s="6" t="s">
        <v>7</v>
      </c>
      <c r="F94" s="6" t="s">
        <v>8</v>
      </c>
      <c r="G94" s="6" t="s">
        <v>9</v>
      </c>
      <c r="H94" s="7" t="s">
        <v>10</v>
      </c>
      <c r="I94" s="7" t="s">
        <v>11</v>
      </c>
      <c r="J94" s="7" t="s">
        <v>12</v>
      </c>
    </row>
    <row r="95" spans="1:10" x14ac:dyDescent="0.25">
      <c r="A95" s="8">
        <v>1</v>
      </c>
      <c r="B95" s="8">
        <v>35</v>
      </c>
      <c r="C95" s="8">
        <f>IFERROR((VLOOKUP(B95,[1]Inscrições!A:B,2,FALSE)),"")</f>
        <v>0</v>
      </c>
      <c r="D95" s="17" t="str">
        <f>IFERROR((VLOOKUP(B95,[1]Inscrições!A:C,3,FALSE)),"")</f>
        <v>P Aberta</v>
      </c>
      <c r="E95" s="10" t="str">
        <f>IFERROR((VLOOKUP(B95,[1]Inscrições!A:D,4,FALSE)),"")</f>
        <v>Bruna Galego</v>
      </c>
      <c r="F95" s="8" t="str">
        <f>IFERROR((VLOOKUP(B95,[1]Inscrições!A:F,6,FALSE)),"")</f>
        <v>F</v>
      </c>
      <c r="G95" s="10" t="str">
        <f>IFERROR((VLOOKUP(B95,[1]Inscrições!A:H,8,FALSE)),"")</f>
        <v>Decathlon/ Não federado</v>
      </c>
      <c r="H95" s="11">
        <v>2.8587962962962963E-3</v>
      </c>
      <c r="I95" s="11">
        <f>J95-H95</f>
        <v>8.4259259259259253E-3</v>
      </c>
      <c r="J95" s="11">
        <v>1.1284722222222222E-2</v>
      </c>
    </row>
  </sheetData>
  <sheetProtection algorithmName="SHA-512" hashValue="+2sFfJScsnCbyjqj1J4fIK41Wx+xktG9F68KRVOUZ5dH8v0iQI2xQ61oQVcGXHuDgKDeDrHRPX3TChjy4PeIiA==" saltValue="zfk2dHEzx4m+tIPlmGE0xA==" spinCount="100000" sheet="1" objects="1" scenarios="1" selectLockedCells="1" selectUnlockedCells="1"/>
  <mergeCells count="19">
    <mergeCell ref="A92:J92"/>
    <mergeCell ref="A42:K42"/>
    <mergeCell ref="A47:K47"/>
    <mergeCell ref="A53:K53"/>
    <mergeCell ref="A63:K63"/>
    <mergeCell ref="D71:F71"/>
    <mergeCell ref="A81:J81"/>
    <mergeCell ref="D74:E74"/>
    <mergeCell ref="D76:E76"/>
    <mergeCell ref="D77:E77"/>
    <mergeCell ref="D78:E78"/>
    <mergeCell ref="D79:E79"/>
    <mergeCell ref="D75:E75"/>
    <mergeCell ref="A34:K34"/>
    <mergeCell ref="A1:K1"/>
    <mergeCell ref="A2:G2"/>
    <mergeCell ref="A4:K4"/>
    <mergeCell ref="A13:K13"/>
    <mergeCell ref="A20:K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Todos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</dc:creator>
  <cp:lastModifiedBy>Artur Parreira</cp:lastModifiedBy>
  <dcterms:created xsi:type="dcterms:W3CDTF">2018-03-24T22:52:23Z</dcterms:created>
  <dcterms:modified xsi:type="dcterms:W3CDTF">2018-03-28T15:53:19Z</dcterms:modified>
</cp:coreProperties>
</file>