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GARVE\2017_09_10  I Duatlo de S. Brás de Alportel_Circuito Regional Algarve\RESULTADOS\"/>
    </mc:Choice>
  </mc:AlternateContent>
  <bookViews>
    <workbookView xWindow="0" yWindow="0" windowWidth="20490" windowHeight="7755"/>
  </bookViews>
  <sheets>
    <sheet name="Classif Indiv" sheetId="4" r:id="rId1"/>
    <sheet name="Classif Clubes" sheetId="5" r:id="rId2"/>
    <sheet name="Pontos" sheetId="3" r:id="rId3"/>
  </sheets>
  <externalReferences>
    <externalReference r:id="rId4"/>
  </externalReferences>
  <definedNames>
    <definedName name="_xlnm.Print_Area" localSheetId="1">'Classif Clubes'!$A$1:$F$43</definedName>
  </definedNames>
  <calcPr calcId="152511"/>
</workbook>
</file>

<file path=xl/calcChain.xml><?xml version="1.0" encoding="utf-8"?>
<calcChain xmlns="http://schemas.openxmlformats.org/spreadsheetml/2006/main">
  <c r="C43" i="5" l="1"/>
  <c r="C41" i="5"/>
  <c r="C38" i="5"/>
  <c r="C31" i="5"/>
  <c r="C29" i="5"/>
  <c r="C18" i="5"/>
  <c r="I28" i="4"/>
  <c r="G28" i="4"/>
  <c r="F28" i="4"/>
  <c r="E28" i="4"/>
  <c r="D28" i="4"/>
  <c r="C28" i="4"/>
  <c r="A28" i="4"/>
  <c r="I27" i="4"/>
  <c r="G27" i="4"/>
  <c r="F27" i="4"/>
  <c r="E27" i="4"/>
  <c r="D27" i="4"/>
  <c r="C27" i="4"/>
  <c r="A27" i="4"/>
  <c r="I26" i="4"/>
  <c r="G26" i="4"/>
  <c r="F26" i="4"/>
  <c r="E26" i="4"/>
  <c r="D26" i="4"/>
  <c r="C26" i="4"/>
  <c r="A26" i="4"/>
  <c r="I25" i="4"/>
  <c r="G25" i="4"/>
  <c r="F25" i="4"/>
  <c r="E25" i="4"/>
  <c r="D25" i="4"/>
  <c r="C25" i="4"/>
  <c r="A25" i="4"/>
  <c r="I15" i="4"/>
  <c r="G15" i="4"/>
  <c r="F15" i="4"/>
  <c r="E15" i="4"/>
  <c r="D15" i="4"/>
  <c r="C15" i="4"/>
  <c r="A15" i="4"/>
  <c r="I14" i="4"/>
  <c r="G14" i="4"/>
  <c r="F14" i="4"/>
  <c r="E14" i="4"/>
  <c r="D14" i="4"/>
  <c r="C14" i="4"/>
  <c r="A14" i="4"/>
  <c r="I13" i="4"/>
  <c r="G13" i="4"/>
  <c r="F13" i="4"/>
  <c r="E13" i="4"/>
  <c r="D13" i="4"/>
  <c r="C13" i="4"/>
  <c r="A13" i="4"/>
  <c r="I12" i="4"/>
  <c r="G12" i="4"/>
  <c r="F12" i="4"/>
  <c r="E12" i="4"/>
  <c r="D12" i="4"/>
  <c r="C12" i="4"/>
  <c r="A12" i="4"/>
  <c r="I11" i="4"/>
  <c r="G11" i="4"/>
  <c r="F11" i="4"/>
  <c r="E11" i="4"/>
  <c r="D11" i="4"/>
  <c r="C11" i="4"/>
  <c r="A11" i="4"/>
  <c r="I10" i="4"/>
  <c r="G10" i="4"/>
  <c r="F10" i="4"/>
  <c r="E10" i="4"/>
  <c r="D10" i="4"/>
  <c r="C10" i="4"/>
  <c r="A10" i="4"/>
</calcChain>
</file>

<file path=xl/sharedStrings.xml><?xml version="1.0" encoding="utf-8"?>
<sst xmlns="http://schemas.openxmlformats.org/spreadsheetml/2006/main" count="173" uniqueCount="58">
  <si>
    <t>Nome</t>
  </si>
  <si>
    <t>Clube</t>
  </si>
  <si>
    <t>Lugar</t>
  </si>
  <si>
    <t>Pontos</t>
  </si>
  <si>
    <t>BENJAMINS MASCULINOS</t>
  </si>
  <si>
    <t>Pos</t>
  </si>
  <si>
    <t xml:space="preserve">Dorsal </t>
  </si>
  <si>
    <t>Licença</t>
  </si>
  <si>
    <t>Escalão</t>
  </si>
  <si>
    <t>Género</t>
  </si>
  <si>
    <t>Tempo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</si>
  <si>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</si>
  <si>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</si>
  <si>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</si>
  <si>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</si>
  <si>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</si>
  <si>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</si>
  <si>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</si>
  <si>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I DUATLO MUNICÍPIO S. BRÁS - CIRCUITO JOVEM ALGARVE</t>
  </si>
  <si>
    <t>10 DE SETEMBRO DE 2017</t>
  </si>
  <si>
    <t>CLASSIFICAÇÃO POR CLUBES</t>
  </si>
  <si>
    <t>CLUBE</t>
  </si>
  <si>
    <t>PONT.</t>
  </si>
  <si>
    <t>Abilio Bikes/TREK – Núcleo Sportinguista de VRSA</t>
  </si>
  <si>
    <t>SOMA</t>
  </si>
  <si>
    <t>Bike Clube S. Brás / Freebike</t>
  </si>
  <si>
    <t>ccd intermarche lagos</t>
  </si>
  <si>
    <t>Clube G.D.C.T. da REPSOL Polímeros</t>
  </si>
  <si>
    <t>Portinado</t>
  </si>
  <si>
    <t>Artur Tareco</t>
  </si>
  <si>
    <t>Bike Clube S. Brás - Freebike</t>
  </si>
  <si>
    <t>Gabriel Miravente</t>
  </si>
  <si>
    <t>Lusitano FC - Frusoal</t>
  </si>
  <si>
    <t>Martim Maquinista</t>
  </si>
  <si>
    <t>Clube G.D.C.T da Repsol</t>
  </si>
  <si>
    <t>Tomás Mestre</t>
  </si>
  <si>
    <t>Eva Ferreira</t>
  </si>
  <si>
    <t>Barbara Dos Santos</t>
  </si>
  <si>
    <t>Vitoria Pita</t>
  </si>
  <si>
    <t>Francisco Gloria Silva</t>
  </si>
  <si>
    <t>Alexandre Martins</t>
  </si>
  <si>
    <t>Diego Lage</t>
  </si>
  <si>
    <t>Intermarche Lagos</t>
  </si>
  <si>
    <t>Dinis Shevchun</t>
  </si>
  <si>
    <t>Tomás Moreno</t>
  </si>
  <si>
    <t>Ruben Rosa</t>
  </si>
  <si>
    <t>Rodrigo Santos</t>
  </si>
  <si>
    <t>Abilio Bikes-Trek / Nucleo Sportinguista VRSA</t>
  </si>
  <si>
    <t>André Canejo</t>
  </si>
  <si>
    <t>Alexandre Jesus</t>
  </si>
  <si>
    <t>Vanda Stanislavskiy</t>
  </si>
  <si>
    <t>Maria Teixeira Rodrigues</t>
  </si>
  <si>
    <t>Guilherme Pereira</t>
  </si>
  <si>
    <t>Pedro Matias</t>
  </si>
  <si>
    <t>Tiago Canejo</t>
  </si>
  <si>
    <t>Alice Carmo Palma</t>
  </si>
  <si>
    <t>Catarina Silva</t>
  </si>
  <si>
    <t>Ccd Intermarche Lagos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</si>
</sst>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Verdana"/>
      <family val="2"/>
    </font>
    <font>
      <b/>
      <sz val="12"/>
      <color theme="1"/>
      <name val="Calibri"/>
      <family val="2"/>
      <scheme val="minor"/>
    </font>
    <font>
      <b/>
      <sz val="9"/>
      <color theme="1"/>
      <name val="Verdan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6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19" fillId="0" borderId="0" xfId="0" applyFont="1" applyBorder="1" applyAlignment="1">
      <alignment vertical="center"/>
    </xf>
    <xf numFmtId="0" fontId="0" fillId="0" borderId="0" xfId="0" applyBorder="1"/>
    <xf numFmtId="0" fontId="19" fillId="0" borderId="0" xfId="0" applyFont="1" applyBorder="1" applyAlignment="1">
      <alignment horizontal="center" vertical="center"/>
    </xf>
    <xf numFmtId="45" fontId="19" fillId="0" borderId="0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0" fontId="19" fillId="34" borderId="10" xfId="0" applyFont="1" applyFill="1" applyBorder="1" applyAlignment="1">
      <alignment horizontal="center" vertical="center"/>
    </xf>
    <xf numFmtId="45" fontId="16" fillId="34" borderId="10" xfId="0" applyNumberFormat="1" applyFont="1" applyFill="1" applyBorder="1" applyAlignment="1">
      <alignment horizontal="center" vertical="center"/>
    </xf>
    <xf numFmtId="0" fontId="16" fillId="34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21" fontId="0" fillId="0" borderId="10" xfId="0" applyNumberFormat="1" applyBorder="1" applyAlignment="1">
      <alignment horizontal="center" vertical="center"/>
    </xf>
    <xf numFmtId="0" fontId="0" fillId="0" borderId="10" xfId="0" applyNumberFormat="1" applyFill="1" applyBorder="1" applyAlignment="1">
      <alignment horizontal="center" vertical="center"/>
    </xf>
    <xf numFmtId="45" fontId="0" fillId="0" borderId="1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45" fontId="0" fillId="0" borderId="0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0" fillId="0" borderId="0" xfId="0" applyBorder="1" applyAlignment="1"/>
    <xf numFmtId="0" fontId="19" fillId="34" borderId="10" xfId="0" applyFont="1" applyFill="1" applyBorder="1" applyAlignment="1">
      <alignment horizontal="center"/>
    </xf>
    <xf numFmtId="0" fontId="19" fillId="34" borderId="10" xfId="0" applyFont="1" applyFill="1" applyBorder="1" applyAlignment="1"/>
    <xf numFmtId="0" fontId="0" fillId="0" borderId="10" xfId="0" applyBorder="1" applyAlignment="1">
      <alignment horizontal="center"/>
    </xf>
    <xf numFmtId="0" fontId="18" fillId="33" borderId="10" xfId="0" applyFont="1" applyFill="1" applyBorder="1" applyAlignment="1"/>
    <xf numFmtId="0" fontId="18" fillId="33" borderId="10" xfId="0" applyFont="1" applyFill="1" applyBorder="1" applyAlignment="1">
      <alignment wrapText="1"/>
    </xf>
    <xf numFmtId="0" fontId="18" fillId="33" borderId="10" xfId="0" applyFont="1" applyFill="1" applyBorder="1"/>
    <xf numFmtId="0" fontId="0" fillId="0" borderId="11" xfId="0" applyBorder="1" applyAlignment="1">
      <alignment vertical="center"/>
    </xf>
    <xf numFmtId="0" fontId="0" fillId="0" borderId="10" xfId="0" applyNumberFormat="1" applyFill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18" fillId="33" borderId="10" xfId="0" applyFont="1" applyFill="1" applyBorder="1" applyAlignment="1">
      <alignment vertical="center"/>
    </xf>
    <xf numFmtId="14" fontId="18" fillId="33" borderId="10" xfId="0" applyNumberFormat="1" applyFont="1" applyFill="1" applyBorder="1" applyAlignment="1">
      <alignment vertical="center"/>
    </xf>
    <xf numFmtId="0" fontId="18" fillId="33" borderId="10" xfId="0" applyFont="1" applyFill="1" applyBorder="1" applyAlignment="1">
      <alignment vertical="center" wrapText="1"/>
    </xf>
    <xf numFmtId="14" fontId="18" fillId="33" borderId="10" xfId="0" applyNumberFormat="1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/>
    </xf>
    <xf numFmtId="0" fontId="18" fillId="33" borderId="0" xfId="0" applyFont="1" applyFill="1" applyBorder="1"/>
    <xf numFmtId="0" fontId="18" fillId="33" borderId="0" xfId="0" applyFont="1" applyFill="1" applyBorder="1" applyAlignment="1"/>
    <xf numFmtId="0" fontId="18" fillId="33" borderId="0" xfId="0" applyFont="1" applyFill="1" applyBorder="1" applyAlignment="1">
      <alignment wrapText="1"/>
    </xf>
    <xf numFmtId="0" fontId="18" fillId="33" borderId="0" xfId="0" applyFont="1" applyFill="1" applyBorder="1" applyAlignment="1">
      <alignment vertical="center"/>
    </xf>
    <xf numFmtId="0" fontId="20" fillId="34" borderId="10" xfId="0" applyFont="1" applyFill="1" applyBorder="1"/>
    <xf numFmtId="0" fontId="16" fillId="34" borderId="10" xfId="0" applyNumberFormat="1" applyFont="1" applyFill="1" applyBorder="1" applyAlignment="1">
      <alignment horizontal="center"/>
    </xf>
    <xf numFmtId="0" fontId="20" fillId="33" borderId="10" xfId="0" applyFont="1" applyFill="1" applyBorder="1" applyAlignment="1"/>
    <xf numFmtId="0" fontId="16" fillId="0" borderId="10" xfId="0" applyNumberFormat="1" applyFont="1" applyFill="1" applyBorder="1" applyAlignment="1">
      <alignment horizontal="center"/>
    </xf>
    <xf numFmtId="0" fontId="20" fillId="33" borderId="10" xfId="0" applyFont="1" applyFill="1" applyBorder="1" applyAlignment="1">
      <alignment wrapText="1"/>
    </xf>
    <xf numFmtId="0" fontId="20" fillId="33" borderId="10" xfId="0" applyFont="1" applyFill="1" applyBorder="1"/>
    <xf numFmtId="0" fontId="16" fillId="0" borderId="10" xfId="0" applyFont="1" applyBorder="1" applyAlignment="1"/>
    <xf numFmtId="0" fontId="16" fillId="0" borderId="10" xfId="0" applyFont="1" applyBorder="1" applyAlignment="1">
      <alignment horizontal="center"/>
    </xf>
    <xf numFmtId="0" fontId="20" fillId="33" borderId="0" xfId="0" applyFont="1" applyFill="1" applyBorder="1"/>
    <xf numFmtId="0" fontId="16" fillId="33" borderId="0" xfId="0" applyNumberFormat="1" applyFont="1" applyFill="1" applyBorder="1" applyAlignment="1">
      <alignment horizontal="center"/>
    </xf>
    <xf numFmtId="0" fontId="0" fillId="33" borderId="0" xfId="0" applyNumberFormat="1" applyFill="1" applyBorder="1" applyAlignment="1">
      <alignment horizontal="center"/>
    </xf>
    <xf numFmtId="0" fontId="20" fillId="33" borderId="0" xfId="0" applyFont="1" applyFill="1" applyBorder="1" applyAlignment="1"/>
    <xf numFmtId="0" fontId="20" fillId="33" borderId="0" xfId="0" applyFont="1" applyFill="1" applyBorder="1" applyAlignment="1">
      <alignment wrapText="1"/>
    </xf>
    <xf numFmtId="0" fontId="0" fillId="0" borderId="10" xfId="0" applyBorder="1" applyAlignment="1">
      <alignment horizontal="right" vertical="center"/>
    </xf>
    <xf numFmtId="0" fontId="18" fillId="33" borderId="12" xfId="0" applyFont="1" applyFill="1" applyBorder="1" applyAlignment="1"/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/>
    </xf>
  </cellXfs>
  <cellStyles count="42">
    <cellStyle name="20% - Cor1" xfId="19" builtinId="30" customBuiltin="1"/>
    <cellStyle name="20% - Cor2" xfId="23" builtinId="34" customBuiltin="1"/>
    <cellStyle name="20% - Cor3" xfId="27" builtinId="38" customBuiltin="1"/>
    <cellStyle name="20% - Cor4" xfId="31" builtinId="42" customBuiltin="1"/>
    <cellStyle name="20% - Cor5" xfId="35" builtinId="46" customBuiltin="1"/>
    <cellStyle name="20% - Cor6" xfId="39" builtinId="50" customBuiltin="1"/>
    <cellStyle name="40% - Cor1" xfId="20" builtinId="31" customBuiltin="1"/>
    <cellStyle name="40% - Cor2" xfId="24" builtinId="35" customBuiltin="1"/>
    <cellStyle name="40% - Cor3" xfId="28" builtinId="39" customBuiltin="1"/>
    <cellStyle name="40% - Cor4" xfId="32" builtinId="43" customBuiltin="1"/>
    <cellStyle name="40% - Cor5" xfId="36" builtinId="47" customBuiltin="1"/>
    <cellStyle name="40% - Cor6" xfId="40" builtinId="51" customBuiltin="1"/>
    <cellStyle name="60% - Cor1" xfId="21" builtinId="32" customBuiltin="1"/>
    <cellStyle name="60% - Cor2" xfId="25" builtinId="36" customBuiltin="1"/>
    <cellStyle name="60% - Cor3" xfId="29" builtinId="40" customBuiltin="1"/>
    <cellStyle name="60% - Cor4" xfId="33" builtinId="44" customBuiltin="1"/>
    <cellStyle name="60% - Cor5" xfId="37" builtinId="48" customBuiltin="1"/>
    <cellStyle name="60% - Cor6" xfId="41" builtinId="52" customBuiltin="1"/>
    <cellStyle name="Cabeçalho 1" xfId="2" builtinId="16" customBuiltin="1"/>
    <cellStyle name="Cabeçalho 2" xfId="3" builtinId="17" customBuiltin="1"/>
    <cellStyle name="Cabeçalho 3" xfId="4" builtinId="18" customBuiltin="1"/>
    <cellStyle name="Cabeçalho 4" xfId="5" builtinId="19" customBuiltin="1"/>
    <cellStyle name="Cálculo" xfId="11" builtinId="22" customBuiltin="1"/>
    <cellStyle name="Célula Ligada" xfId="12" builtinId="24" customBuiltin="1"/>
    <cellStyle name="Cor1" xfId="18" builtinId="29" customBuiltin="1"/>
    <cellStyle name="Cor2" xfId="22" builtinId="33" customBuiltin="1"/>
    <cellStyle name="Cor3" xfId="26" builtinId="37" customBuiltin="1"/>
    <cellStyle name="Cor4" xfId="30" builtinId="41" customBuiltin="1"/>
    <cellStyle name="Cor5" xfId="34" builtinId="45" customBuiltin="1"/>
    <cellStyle name="Cor6" xfId="38" builtinId="49" customBuiltin="1"/>
    <cellStyle name="Correto" xfId="6" builtinId="26" customBuiltin="1"/>
    <cellStyle name="Entrada" xfId="9" builtinId="20" customBuiltin="1"/>
    <cellStyle name="Incorreto" xfId="7" builtinId="27" customBuiltin="1"/>
    <cellStyle name="Neutro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otal" xfId="17" builtinId="25" customBuiltin="1"/>
    <cellStyle name="Verificar Célula" xfId="13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parreira/Desktop/2017/DELEG%20REGIONAIS/ALGARVE/2017_07_02_II%20Triatlo%20Lusitano%20Centen&#225;rio/RESULTADOS/I%20AQUATLO%20JOVEM%20LUSITANO%20CENTEN&#193;RIO%20Resultad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CRITOS"/>
      <sheetName val="BEN F"/>
      <sheetName val="BEN M"/>
      <sheetName val="INF F"/>
      <sheetName val="INF M"/>
      <sheetName val="INI F"/>
      <sheetName val="INI M"/>
      <sheetName val="JUV F"/>
      <sheetName val="JUV M"/>
      <sheetName val="Classif indiv"/>
      <sheetName val="Classif Equipas Total"/>
      <sheetName val="PONTOS"/>
    </sheetNames>
    <sheetDataSet>
      <sheetData sheetId="0">
        <row r="1">
          <cell r="A1" t="str">
            <v xml:space="preserve">Dorsal </v>
          </cell>
          <cell r="B1" t="str">
            <v>Licença</v>
          </cell>
          <cell r="C1" t="str">
            <v>Escalão</v>
          </cell>
          <cell r="D1" t="str">
            <v>Nome</v>
          </cell>
          <cell r="E1" t="str">
            <v>Data Nasc.</v>
          </cell>
          <cell r="F1" t="str">
            <v>Género</v>
          </cell>
          <cell r="G1" t="str">
            <v>EMD</v>
          </cell>
          <cell r="H1" t="str">
            <v>Cod</v>
          </cell>
          <cell r="I1" t="str">
            <v>Clube</v>
          </cell>
        </row>
        <row r="2">
          <cell r="A2">
            <v>2506</v>
          </cell>
          <cell r="B2">
            <v>29623903</v>
          </cell>
          <cell r="C2" t="str">
            <v>INI</v>
          </cell>
          <cell r="D2" t="str">
            <v>Enrique Rodíguez Hernandes Abreu</v>
          </cell>
          <cell r="E2">
            <v>38545</v>
          </cell>
          <cell r="F2" t="str">
            <v>M</v>
          </cell>
          <cell r="G2"/>
          <cell r="H2">
            <v>0</v>
          </cell>
          <cell r="I2" t="str">
            <v>C. A. Ayamonte</v>
          </cell>
        </row>
        <row r="3">
          <cell r="A3">
            <v>2507</v>
          </cell>
          <cell r="B3">
            <v>29621378</v>
          </cell>
          <cell r="C3" t="str">
            <v>INI</v>
          </cell>
          <cell r="D3" t="str">
            <v>Andrea Garcia Jesus</v>
          </cell>
          <cell r="E3">
            <v>38268</v>
          </cell>
          <cell r="F3" t="str">
            <v>F</v>
          </cell>
          <cell r="G3"/>
          <cell r="H3">
            <v>0</v>
          </cell>
          <cell r="I3" t="str">
            <v>C. A. Ayamonte</v>
          </cell>
        </row>
        <row r="4">
          <cell r="A4">
            <v>2508</v>
          </cell>
          <cell r="B4">
            <v>29627005</v>
          </cell>
          <cell r="C4" t="str">
            <v>BEN</v>
          </cell>
          <cell r="D4" t="str">
            <v>Amanda Rincon Cardeno</v>
          </cell>
          <cell r="E4">
            <v>39779</v>
          </cell>
          <cell r="F4" t="str">
            <v>F</v>
          </cell>
          <cell r="G4"/>
          <cell r="H4">
            <v>0</v>
          </cell>
          <cell r="I4" t="str">
            <v>C. A. Ayamonte</v>
          </cell>
        </row>
        <row r="5">
          <cell r="A5">
            <v>2573</v>
          </cell>
          <cell r="B5">
            <v>29618520</v>
          </cell>
          <cell r="C5" t="str">
            <v>INI</v>
          </cell>
          <cell r="D5" t="str">
            <v>JUAN RAMÓN LÓPEZ RAMOS</v>
          </cell>
          <cell r="E5">
            <v>38041</v>
          </cell>
          <cell r="F5" t="str">
            <v>M</v>
          </cell>
          <cell r="G5"/>
          <cell r="H5">
            <v>0</v>
          </cell>
          <cell r="I5" t="str">
            <v>C. A. Ayamonte</v>
          </cell>
        </row>
        <row r="6">
          <cell r="A6">
            <v>2509</v>
          </cell>
          <cell r="B6">
            <v>0</v>
          </cell>
          <cell r="C6" t="str">
            <v>INF</v>
          </cell>
          <cell r="D6" t="str">
            <v>Sofia Limon Gamez</v>
          </cell>
          <cell r="E6">
            <v>38796</v>
          </cell>
          <cell r="F6" t="str">
            <v>F</v>
          </cell>
          <cell r="G6"/>
          <cell r="H6">
            <v>0</v>
          </cell>
          <cell r="I6" t="str">
            <v>C. D. TRIATLON HUELVA</v>
          </cell>
        </row>
        <row r="7">
          <cell r="A7">
            <v>2510</v>
          </cell>
          <cell r="B7">
            <v>49731941</v>
          </cell>
          <cell r="C7" t="str">
            <v>INF</v>
          </cell>
          <cell r="D7" t="str">
            <v>Julia Barrera Rodriguez</v>
          </cell>
          <cell r="E7">
            <v>38801</v>
          </cell>
          <cell r="F7" t="str">
            <v>F</v>
          </cell>
          <cell r="G7"/>
          <cell r="H7">
            <v>0</v>
          </cell>
          <cell r="I7" t="str">
            <v>C. D. TRIATLON HUELVA</v>
          </cell>
        </row>
        <row r="8">
          <cell r="A8">
            <v>2511</v>
          </cell>
          <cell r="B8">
            <v>0</v>
          </cell>
          <cell r="C8" t="str">
            <v>BEN</v>
          </cell>
          <cell r="D8" t="str">
            <v>Claudio Barrera Rodriguez</v>
          </cell>
          <cell r="E8">
            <v>40028</v>
          </cell>
          <cell r="F8" t="str">
            <v>M</v>
          </cell>
          <cell r="G8"/>
          <cell r="H8">
            <v>0</v>
          </cell>
          <cell r="I8" t="str">
            <v>C. D. TRIATLON HUELVA</v>
          </cell>
        </row>
        <row r="9">
          <cell r="A9">
            <v>2512</v>
          </cell>
          <cell r="B9" t="str">
            <v>L01000265</v>
          </cell>
          <cell r="C9" t="str">
            <v>BEN</v>
          </cell>
          <cell r="D9" t="str">
            <v>Alberto Limon Gamez</v>
          </cell>
          <cell r="E9">
            <v>39745</v>
          </cell>
          <cell r="F9" t="str">
            <v>M</v>
          </cell>
          <cell r="G9"/>
          <cell r="H9">
            <v>0</v>
          </cell>
          <cell r="I9" t="str">
            <v>C. D. TRIATLON HUELVA</v>
          </cell>
        </row>
        <row r="10">
          <cell r="A10">
            <v>2528</v>
          </cell>
          <cell r="B10">
            <v>0</v>
          </cell>
          <cell r="C10" t="str">
            <v>BEN</v>
          </cell>
          <cell r="D10" t="str">
            <v>Irene Cerdan</v>
          </cell>
          <cell r="E10">
            <v>40054</v>
          </cell>
          <cell r="F10" t="str">
            <v>F</v>
          </cell>
          <cell r="G10"/>
          <cell r="H10">
            <v>0</v>
          </cell>
          <cell r="I10" t="str">
            <v>C. D. TRIATLON HUELVA</v>
          </cell>
        </row>
        <row r="11">
          <cell r="A11">
            <v>2513</v>
          </cell>
          <cell r="B11">
            <v>49957263</v>
          </cell>
          <cell r="C11" t="str">
            <v>INF</v>
          </cell>
          <cell r="D11" t="str">
            <v>Jose Jimenes Bravo</v>
          </cell>
          <cell r="E11">
            <v>39176</v>
          </cell>
          <cell r="F11" t="str">
            <v>M</v>
          </cell>
          <cell r="G11"/>
          <cell r="H11">
            <v>0</v>
          </cell>
          <cell r="I11" t="str">
            <v>C. TRIATLON COSTA DE LA LUZ</v>
          </cell>
        </row>
        <row r="12">
          <cell r="A12">
            <v>2515</v>
          </cell>
          <cell r="B12">
            <v>0</v>
          </cell>
          <cell r="C12" t="str">
            <v>BEN</v>
          </cell>
          <cell r="D12" t="str">
            <v>Rita Pinto Ferraz</v>
          </cell>
          <cell r="E12">
            <v>40362</v>
          </cell>
          <cell r="F12" t="str">
            <v>F</v>
          </cell>
          <cell r="G12"/>
          <cell r="H12">
            <v>0</v>
          </cell>
          <cell r="I12" t="str">
            <v>PORTINADO</v>
          </cell>
        </row>
        <row r="13">
          <cell r="A13">
            <v>2517</v>
          </cell>
          <cell r="B13">
            <v>0</v>
          </cell>
          <cell r="C13" t="str">
            <v>BEN</v>
          </cell>
          <cell r="D13" t="str">
            <v>Vitória Pita</v>
          </cell>
          <cell r="E13">
            <v>40117</v>
          </cell>
          <cell r="F13" t="str">
            <v>F</v>
          </cell>
          <cell r="G13"/>
          <cell r="H13">
            <v>0</v>
          </cell>
          <cell r="I13" t="str">
            <v>PORTINADO</v>
          </cell>
        </row>
        <row r="14">
          <cell r="A14">
            <v>2518</v>
          </cell>
          <cell r="B14">
            <v>0</v>
          </cell>
          <cell r="C14" t="str">
            <v>BEN</v>
          </cell>
          <cell r="D14" t="str">
            <v>Afonso Rochate</v>
          </cell>
          <cell r="E14">
            <v>40110</v>
          </cell>
          <cell r="F14" t="str">
            <v>M</v>
          </cell>
          <cell r="G14"/>
          <cell r="H14">
            <v>0</v>
          </cell>
          <cell r="I14" t="str">
            <v>PORTINADO</v>
          </cell>
        </row>
        <row r="15">
          <cell r="A15">
            <v>2519</v>
          </cell>
          <cell r="B15">
            <v>0</v>
          </cell>
          <cell r="C15" t="str">
            <v>INI</v>
          </cell>
          <cell r="D15" t="str">
            <v>Marta Rodrigues</v>
          </cell>
          <cell r="E15">
            <v>38523</v>
          </cell>
          <cell r="F15" t="str">
            <v>F</v>
          </cell>
          <cell r="G15"/>
          <cell r="H15">
            <v>0</v>
          </cell>
          <cell r="I15" t="str">
            <v>PORTINADO</v>
          </cell>
        </row>
        <row r="16">
          <cell r="A16">
            <v>2520</v>
          </cell>
          <cell r="B16">
            <v>0</v>
          </cell>
          <cell r="C16" t="str">
            <v>INF</v>
          </cell>
          <cell r="D16" t="str">
            <v>Beatriz Ramos</v>
          </cell>
          <cell r="E16">
            <v>39204</v>
          </cell>
          <cell r="F16" t="str">
            <v>F</v>
          </cell>
          <cell r="G16"/>
          <cell r="H16">
            <v>0</v>
          </cell>
          <cell r="I16" t="str">
            <v>CCD / INTERMARCHÉ - Lagos</v>
          </cell>
        </row>
        <row r="17">
          <cell r="A17">
            <v>2525</v>
          </cell>
          <cell r="B17">
            <v>0</v>
          </cell>
          <cell r="C17" t="str">
            <v>INF</v>
          </cell>
          <cell r="D17" t="str">
            <v>Carolina Carmelino</v>
          </cell>
          <cell r="E17">
            <v>39396</v>
          </cell>
          <cell r="F17" t="str">
            <v>F</v>
          </cell>
          <cell r="G17"/>
          <cell r="H17">
            <v>0</v>
          </cell>
          <cell r="I17" t="str">
            <v>CCD / INTERMARCHÉ - Lagos</v>
          </cell>
        </row>
        <row r="18">
          <cell r="A18">
            <v>2526</v>
          </cell>
          <cell r="B18">
            <v>0</v>
          </cell>
          <cell r="C18" t="str">
            <v>INF</v>
          </cell>
          <cell r="D18" t="str">
            <v>Diego Lange</v>
          </cell>
          <cell r="E18">
            <v>38987</v>
          </cell>
          <cell r="F18" t="str">
            <v>M</v>
          </cell>
          <cell r="G18"/>
          <cell r="H18">
            <v>0</v>
          </cell>
          <cell r="I18" t="str">
            <v>CCD / INTERMARCHÉ - Lagos</v>
          </cell>
        </row>
        <row r="19">
          <cell r="A19">
            <v>2527</v>
          </cell>
          <cell r="B19">
            <v>0</v>
          </cell>
          <cell r="C19" t="str">
            <v>INF</v>
          </cell>
          <cell r="D19" t="str">
            <v>Diogo Fernandes</v>
          </cell>
          <cell r="E19">
            <v>39197</v>
          </cell>
          <cell r="F19" t="str">
            <v>M</v>
          </cell>
          <cell r="G19"/>
          <cell r="H19">
            <v>0</v>
          </cell>
          <cell r="I19" t="str">
            <v>CCD / INTERMARCHÉ - Lagos</v>
          </cell>
        </row>
        <row r="20">
          <cell r="A20" t="str">
            <v>F</v>
          </cell>
          <cell r="B20">
            <v>0</v>
          </cell>
          <cell r="C20" t="str">
            <v>INF</v>
          </cell>
          <cell r="D20" t="str">
            <v>Rodrigo Silva</v>
          </cell>
          <cell r="E20">
            <v>39262</v>
          </cell>
          <cell r="F20" t="str">
            <v>M</v>
          </cell>
          <cell r="G20"/>
          <cell r="H20">
            <v>0</v>
          </cell>
          <cell r="I20" t="str">
            <v>CCD / INTERMARCHÉ - Lagos</v>
          </cell>
        </row>
        <row r="21">
          <cell r="A21">
            <v>2530</v>
          </cell>
          <cell r="B21">
            <v>0</v>
          </cell>
          <cell r="C21" t="str">
            <v>BEN</v>
          </cell>
          <cell r="D21" t="str">
            <v>Matilde Gonçalves</v>
          </cell>
          <cell r="E21">
            <v>40247</v>
          </cell>
          <cell r="F21" t="str">
            <v>F</v>
          </cell>
          <cell r="G21"/>
          <cell r="H21">
            <v>0</v>
          </cell>
          <cell r="I21" t="str">
            <v>CCD / INTERMARCHÉ - Lagos</v>
          </cell>
        </row>
        <row r="22">
          <cell r="A22">
            <v>2531</v>
          </cell>
          <cell r="B22">
            <v>0</v>
          </cell>
          <cell r="C22" t="str">
            <v>BEN</v>
          </cell>
          <cell r="D22" t="str">
            <v>José Maria C. de Abreu Andrade</v>
          </cell>
          <cell r="E22">
            <v>39500</v>
          </cell>
          <cell r="F22" t="str">
            <v>M</v>
          </cell>
          <cell r="G22"/>
          <cell r="H22">
            <v>0</v>
          </cell>
          <cell r="I22" t="str">
            <v>Individual</v>
          </cell>
        </row>
        <row r="23">
          <cell r="A23">
            <v>2532</v>
          </cell>
          <cell r="B23">
            <v>0</v>
          </cell>
          <cell r="C23" t="str">
            <v>INI</v>
          </cell>
          <cell r="D23" t="str">
            <v>Lucía Lópes Ruiz</v>
          </cell>
          <cell r="E23">
            <v>38551</v>
          </cell>
          <cell r="F23" t="str">
            <v>F</v>
          </cell>
          <cell r="G23"/>
          <cell r="H23">
            <v>0</v>
          </cell>
          <cell r="I23" t="str">
            <v>Individual</v>
          </cell>
        </row>
        <row r="24">
          <cell r="A24">
            <v>2533</v>
          </cell>
          <cell r="B24">
            <v>0</v>
          </cell>
          <cell r="C24" t="str">
            <v>BEN</v>
          </cell>
          <cell r="D24" t="str">
            <v>Leonor Lima Cabrita</v>
          </cell>
          <cell r="E24">
            <v>39512</v>
          </cell>
          <cell r="F24" t="str">
            <v>F</v>
          </cell>
          <cell r="G24"/>
          <cell r="H24">
            <v>0</v>
          </cell>
          <cell r="I24" t="str">
            <v>Individual</v>
          </cell>
        </row>
        <row r="25">
          <cell r="A25">
            <v>2534</v>
          </cell>
          <cell r="B25">
            <v>0</v>
          </cell>
          <cell r="C25" t="str">
            <v>BEN</v>
          </cell>
          <cell r="D25" t="str">
            <v>Helena Lima Cabrita</v>
          </cell>
          <cell r="E25">
            <v>40146</v>
          </cell>
          <cell r="F25" t="str">
            <v>F</v>
          </cell>
          <cell r="G25"/>
          <cell r="H25">
            <v>0</v>
          </cell>
          <cell r="I25" t="str">
            <v>Individual</v>
          </cell>
        </row>
        <row r="26">
          <cell r="A26">
            <v>2536</v>
          </cell>
          <cell r="B26">
            <v>49399668</v>
          </cell>
          <cell r="C26" t="str">
            <v>BEN</v>
          </cell>
          <cell r="D26" t="str">
            <v>Martina Ortiz Bravo</v>
          </cell>
          <cell r="E26">
            <v>40109</v>
          </cell>
          <cell r="F26" t="str">
            <v>F</v>
          </cell>
          <cell r="G26"/>
          <cell r="H26">
            <v>0</v>
          </cell>
          <cell r="I26" t="str">
            <v>Individual</v>
          </cell>
        </row>
        <row r="27">
          <cell r="A27">
            <v>2541</v>
          </cell>
          <cell r="B27">
            <v>49399473</v>
          </cell>
          <cell r="C27" t="str">
            <v>INF</v>
          </cell>
          <cell r="D27" t="str">
            <v>Irene Ortega Mojarro</v>
          </cell>
          <cell r="E27">
            <v>38902</v>
          </cell>
          <cell r="F27" t="str">
            <v>F</v>
          </cell>
          <cell r="G27"/>
          <cell r="H27">
            <v>0</v>
          </cell>
          <cell r="I27" t="str">
            <v>Individual</v>
          </cell>
        </row>
        <row r="28">
          <cell r="A28">
            <v>2542</v>
          </cell>
          <cell r="B28">
            <v>49399474</v>
          </cell>
          <cell r="C28" t="str">
            <v>INF</v>
          </cell>
          <cell r="D28" t="str">
            <v>Almudena Ortega Mojarro</v>
          </cell>
          <cell r="E28">
            <v>38902</v>
          </cell>
          <cell r="F28" t="str">
            <v>F</v>
          </cell>
          <cell r="G28"/>
          <cell r="H28">
            <v>0</v>
          </cell>
          <cell r="I28" t="str">
            <v>Individual</v>
          </cell>
        </row>
        <row r="29">
          <cell r="A29">
            <v>2543</v>
          </cell>
          <cell r="B29">
            <v>49161089</v>
          </cell>
          <cell r="C29" t="str">
            <v>JUV</v>
          </cell>
          <cell r="D29" t="str">
            <v>Marta Lozano Serrano</v>
          </cell>
          <cell r="E29">
            <v>37427</v>
          </cell>
          <cell r="F29" t="str">
            <v>F</v>
          </cell>
          <cell r="G29"/>
          <cell r="H29">
            <v>0</v>
          </cell>
          <cell r="I29" t="str">
            <v>Individual</v>
          </cell>
        </row>
        <row r="30">
          <cell r="A30">
            <v>2545</v>
          </cell>
          <cell r="B30">
            <v>0</v>
          </cell>
          <cell r="C30" t="str">
            <v>INF</v>
          </cell>
          <cell r="D30" t="str">
            <v>Julia Drentje</v>
          </cell>
          <cell r="E30">
            <v>39295</v>
          </cell>
          <cell r="F30" t="str">
            <v>F</v>
          </cell>
          <cell r="G30"/>
          <cell r="H30">
            <v>0</v>
          </cell>
          <cell r="I30" t="str">
            <v>Louletano DC - Triatlo</v>
          </cell>
        </row>
        <row r="31">
          <cell r="A31">
            <v>2547</v>
          </cell>
          <cell r="B31">
            <v>0</v>
          </cell>
          <cell r="C31" t="str">
            <v>JUV</v>
          </cell>
          <cell r="D31" t="str">
            <v>Vasco Diogo</v>
          </cell>
          <cell r="E31">
            <v>37892</v>
          </cell>
          <cell r="F31" t="str">
            <v>M</v>
          </cell>
          <cell r="G31"/>
          <cell r="H31">
            <v>0</v>
          </cell>
          <cell r="I31" t="str">
            <v>Louletano DC - Triatlo</v>
          </cell>
        </row>
        <row r="32">
          <cell r="A32">
            <v>2548</v>
          </cell>
          <cell r="B32">
            <v>0</v>
          </cell>
          <cell r="C32" t="str">
            <v>INI</v>
          </cell>
          <cell r="D32" t="str">
            <v>Gonçalo Diogo</v>
          </cell>
          <cell r="E32">
            <v>38342</v>
          </cell>
          <cell r="F32" t="str">
            <v>M</v>
          </cell>
          <cell r="G32"/>
          <cell r="H32">
            <v>0</v>
          </cell>
          <cell r="I32" t="str">
            <v>Louletano DC - Triatlo</v>
          </cell>
        </row>
        <row r="33">
          <cell r="A33">
            <v>2551</v>
          </cell>
          <cell r="B33">
            <v>0</v>
          </cell>
          <cell r="C33" t="str">
            <v>BEN</v>
          </cell>
          <cell r="D33" t="str">
            <v>Martim Diogo</v>
          </cell>
          <cell r="E33">
            <v>39706</v>
          </cell>
          <cell r="F33" t="str">
            <v>M</v>
          </cell>
          <cell r="G33"/>
          <cell r="H33">
            <v>0</v>
          </cell>
          <cell r="I33" t="str">
            <v>Louletano DC - Triatlo</v>
          </cell>
        </row>
        <row r="34">
          <cell r="A34">
            <v>2553</v>
          </cell>
          <cell r="B34">
            <v>0</v>
          </cell>
          <cell r="C34" t="str">
            <v>BEN</v>
          </cell>
          <cell r="D34" t="str">
            <v>Francisco Diogo</v>
          </cell>
          <cell r="E34">
            <v>40135</v>
          </cell>
          <cell r="F34" t="str">
            <v>M</v>
          </cell>
          <cell r="G34"/>
          <cell r="H34">
            <v>0</v>
          </cell>
          <cell r="I34" t="str">
            <v>Louletano DC - Triatlo</v>
          </cell>
        </row>
        <row r="35">
          <cell r="A35">
            <v>2554</v>
          </cell>
          <cell r="B35" t="str">
            <v>49161089S</v>
          </cell>
          <cell r="C35" t="str">
            <v>JUV</v>
          </cell>
          <cell r="D35" t="str">
            <v>Marta Lozano Serrano</v>
          </cell>
          <cell r="E35">
            <v>37427</v>
          </cell>
          <cell r="F35" t="str">
            <v>F</v>
          </cell>
          <cell r="G35"/>
          <cell r="H35">
            <v>0</v>
          </cell>
          <cell r="I35" t="str">
            <v>Cáceres-Los Delfines</v>
          </cell>
        </row>
        <row r="36">
          <cell r="A36">
            <v>2555</v>
          </cell>
          <cell r="B36">
            <v>0</v>
          </cell>
          <cell r="C36" t="str">
            <v>INF</v>
          </cell>
          <cell r="D36" t="str">
            <v>Cristina Jimenez Orta Guerrero</v>
          </cell>
          <cell r="E36">
            <v>38949</v>
          </cell>
          <cell r="F36" t="str">
            <v>F</v>
          </cell>
          <cell r="G36"/>
          <cell r="H36">
            <v>0</v>
          </cell>
          <cell r="I36" t="str">
            <v>Club Deportivo Iberman</v>
          </cell>
        </row>
        <row r="37">
          <cell r="A37">
            <v>2557</v>
          </cell>
          <cell r="B37">
            <v>0</v>
          </cell>
          <cell r="C37" t="str">
            <v>JUV</v>
          </cell>
          <cell r="D37" t="str">
            <v>Maite Jimenez Orta Guerrero</v>
          </cell>
          <cell r="E37">
            <v>37698</v>
          </cell>
          <cell r="F37" t="str">
            <v>F</v>
          </cell>
          <cell r="G37"/>
          <cell r="H37">
            <v>0</v>
          </cell>
          <cell r="I37" t="str">
            <v>Club Deportivo Iberman</v>
          </cell>
        </row>
        <row r="38">
          <cell r="A38">
            <v>2558</v>
          </cell>
          <cell r="B38">
            <v>0</v>
          </cell>
          <cell r="C38" t="str">
            <v>INF</v>
          </cell>
          <cell r="D38" t="str">
            <v>João Viegas</v>
          </cell>
          <cell r="E38">
            <v>38749</v>
          </cell>
          <cell r="F38" t="str">
            <v>M</v>
          </cell>
          <cell r="G38"/>
          <cell r="H38">
            <v>0</v>
          </cell>
          <cell r="I38" t="str">
            <v>Clube Náutico do Guadiana</v>
          </cell>
        </row>
        <row r="39">
          <cell r="A39">
            <v>2559</v>
          </cell>
          <cell r="B39">
            <v>0</v>
          </cell>
          <cell r="C39" t="str">
            <v>INF</v>
          </cell>
          <cell r="D39" t="str">
            <v>Lucas Brito</v>
          </cell>
          <cell r="E39">
            <v>39032</v>
          </cell>
          <cell r="F39" t="str">
            <v>M</v>
          </cell>
          <cell r="G39"/>
          <cell r="H39">
            <v>0</v>
          </cell>
          <cell r="I39" t="str">
            <v>Individual</v>
          </cell>
        </row>
        <row r="40">
          <cell r="A40">
            <v>2560</v>
          </cell>
          <cell r="B40">
            <v>0</v>
          </cell>
          <cell r="C40" t="str">
            <v>INF</v>
          </cell>
          <cell r="D40" t="str">
            <v>Diana Melissa Santos</v>
          </cell>
          <cell r="E40">
            <v>39211</v>
          </cell>
          <cell r="F40" t="str">
            <v>F</v>
          </cell>
          <cell r="G40"/>
          <cell r="H40">
            <v>0</v>
          </cell>
          <cell r="I40" t="str">
            <v>F.C. Ferreiras</v>
          </cell>
        </row>
        <row r="41">
          <cell r="A41">
            <v>2561</v>
          </cell>
          <cell r="B41">
            <v>0</v>
          </cell>
          <cell r="C41" t="str">
            <v>INF</v>
          </cell>
          <cell r="D41" t="str">
            <v>Raquel Rodrigues Augusto</v>
          </cell>
          <cell r="E41">
            <v>39437</v>
          </cell>
          <cell r="F41" t="str">
            <v>F</v>
          </cell>
          <cell r="G41"/>
          <cell r="H41">
            <v>0</v>
          </cell>
          <cell r="I41" t="str">
            <v>F.C. Ferreiras</v>
          </cell>
        </row>
        <row r="42">
          <cell r="A42">
            <v>2562</v>
          </cell>
          <cell r="B42">
            <v>0</v>
          </cell>
          <cell r="C42" t="str">
            <v>INF</v>
          </cell>
          <cell r="D42" t="str">
            <v>Alexandre Rijo Arvela</v>
          </cell>
          <cell r="E42">
            <v>39294</v>
          </cell>
          <cell r="F42" t="str">
            <v>M</v>
          </cell>
          <cell r="G42"/>
          <cell r="H42">
            <v>0</v>
          </cell>
          <cell r="I42" t="str">
            <v>F.C. Ferreiras</v>
          </cell>
        </row>
        <row r="43">
          <cell r="A43">
            <v>2563</v>
          </cell>
          <cell r="B43">
            <v>0</v>
          </cell>
          <cell r="C43" t="str">
            <v>BEN</v>
          </cell>
          <cell r="D43" t="str">
            <v>Joana Cabral e Silva</v>
          </cell>
          <cell r="E43">
            <v>39664</v>
          </cell>
          <cell r="F43" t="str">
            <v>F</v>
          </cell>
          <cell r="G43"/>
          <cell r="H43">
            <v>0</v>
          </cell>
          <cell r="I43" t="str">
            <v>F.C. Ferreiras</v>
          </cell>
        </row>
        <row r="44">
          <cell r="A44">
            <v>2565</v>
          </cell>
          <cell r="B44">
            <v>0</v>
          </cell>
          <cell r="C44" t="str">
            <v>BEN</v>
          </cell>
          <cell r="D44" t="str">
            <v>Vitali Martsynyshy</v>
          </cell>
          <cell r="E44">
            <v>39488</v>
          </cell>
          <cell r="F44" t="str">
            <v>M</v>
          </cell>
          <cell r="G44"/>
          <cell r="H44">
            <v>0</v>
          </cell>
          <cell r="I44" t="str">
            <v>F.C. Ferreiras</v>
          </cell>
        </row>
        <row r="45">
          <cell r="A45">
            <v>2568</v>
          </cell>
          <cell r="B45">
            <v>0</v>
          </cell>
          <cell r="C45" t="str">
            <v>INI</v>
          </cell>
          <cell r="D45" t="str">
            <v>Pedro Encarnação</v>
          </cell>
          <cell r="E45">
            <v>38123</v>
          </cell>
          <cell r="F45" t="str">
            <v>M</v>
          </cell>
          <cell r="G45"/>
          <cell r="H45">
            <v>0</v>
          </cell>
          <cell r="I45" t="str">
            <v>F.C. Ferreiras</v>
          </cell>
        </row>
        <row r="46">
          <cell r="A46">
            <v>2569</v>
          </cell>
          <cell r="B46">
            <v>0</v>
          </cell>
          <cell r="C46" t="str">
            <v>INF</v>
          </cell>
          <cell r="D46" t="str">
            <v>Krishkumar Patel</v>
          </cell>
          <cell r="E46">
            <v>39148</v>
          </cell>
          <cell r="F46" t="str">
            <v>M</v>
          </cell>
          <cell r="G46"/>
          <cell r="H46">
            <v>0</v>
          </cell>
          <cell r="I46" t="str">
            <v>F.C. Ferreiras</v>
          </cell>
        </row>
        <row r="47">
          <cell r="A47" t="str">
            <v>F</v>
          </cell>
          <cell r="B47">
            <v>0</v>
          </cell>
          <cell r="C47" t="str">
            <v>INF</v>
          </cell>
          <cell r="D47" t="str">
            <v>Sérgio Kulyk</v>
          </cell>
          <cell r="E47">
            <v>38947</v>
          </cell>
          <cell r="F47" t="str">
            <v>M</v>
          </cell>
          <cell r="G47"/>
          <cell r="H47">
            <v>0</v>
          </cell>
          <cell r="I47" t="str">
            <v>F.C. Ferreiras</v>
          </cell>
        </row>
        <row r="48">
          <cell r="A48">
            <v>2572</v>
          </cell>
          <cell r="B48">
            <v>0</v>
          </cell>
          <cell r="C48" t="str">
            <v>JUV</v>
          </cell>
          <cell r="D48" t="str">
            <v>Guilherme Vairinhos</v>
          </cell>
          <cell r="E48">
            <v>37602</v>
          </cell>
          <cell r="F48" t="str">
            <v>M</v>
          </cell>
          <cell r="G48"/>
          <cell r="H48">
            <v>0</v>
          </cell>
          <cell r="I48" t="str">
            <v>Lusitano FC / Frusoal</v>
          </cell>
        </row>
        <row r="49">
          <cell r="A49">
            <v>2570</v>
          </cell>
          <cell r="B49">
            <v>0</v>
          </cell>
          <cell r="C49" t="str">
            <v>INF</v>
          </cell>
          <cell r="D49" t="str">
            <v>Lucas Vidal</v>
          </cell>
          <cell r="E49">
            <v>39179</v>
          </cell>
          <cell r="F49" t="str">
            <v>M</v>
          </cell>
          <cell r="G49"/>
          <cell r="H49">
            <v>0</v>
          </cell>
          <cell r="I49" t="str">
            <v>Individual</v>
          </cell>
        </row>
        <row r="50">
          <cell r="A50">
            <v>696</v>
          </cell>
          <cell r="B50">
            <v>103877</v>
          </cell>
          <cell r="C50" t="str">
            <v>BEN</v>
          </cell>
          <cell r="D50" t="str">
            <v>Eva Ferreira</v>
          </cell>
          <cell r="E50">
            <v>39699</v>
          </cell>
          <cell r="F50" t="str">
            <v>F</v>
          </cell>
          <cell r="G50" t="str">
            <v>VAL</v>
          </cell>
          <cell r="H50">
            <v>343</v>
          </cell>
          <cell r="I50" t="str">
            <v>REPSOL / TRIATLO</v>
          </cell>
        </row>
        <row r="51">
          <cell r="A51">
            <v>167</v>
          </cell>
          <cell r="B51">
            <v>103871</v>
          </cell>
          <cell r="C51" t="str">
            <v>BEN</v>
          </cell>
          <cell r="D51" t="str">
            <v>Martim Maquinista</v>
          </cell>
          <cell r="E51">
            <v>39515</v>
          </cell>
          <cell r="F51" t="str">
            <v>M</v>
          </cell>
          <cell r="G51" t="str">
            <v>VAL</v>
          </cell>
          <cell r="H51">
            <v>343</v>
          </cell>
          <cell r="I51" t="str">
            <v>REPSOL / TRIATLO</v>
          </cell>
        </row>
        <row r="52">
          <cell r="A52">
            <v>502</v>
          </cell>
          <cell r="B52">
            <v>103872</v>
          </cell>
          <cell r="C52" t="str">
            <v>INF</v>
          </cell>
          <cell r="D52" t="str">
            <v>Laura Bolim</v>
          </cell>
          <cell r="E52">
            <v>38810</v>
          </cell>
          <cell r="F52" t="str">
            <v>F</v>
          </cell>
          <cell r="G52" t="str">
            <v>VAL</v>
          </cell>
          <cell r="H52">
            <v>343</v>
          </cell>
          <cell r="I52" t="str">
            <v>REPSOL / TRIATLO</v>
          </cell>
        </row>
        <row r="53">
          <cell r="A53">
            <v>851</v>
          </cell>
          <cell r="B53">
            <v>102043</v>
          </cell>
          <cell r="C53" t="str">
            <v>INI</v>
          </cell>
          <cell r="D53" t="str">
            <v>Dinis Shevchun</v>
          </cell>
          <cell r="E53">
            <v>38202</v>
          </cell>
          <cell r="F53" t="str">
            <v>M</v>
          </cell>
          <cell r="G53" t="str">
            <v>VAL</v>
          </cell>
          <cell r="H53">
            <v>343</v>
          </cell>
          <cell r="I53" t="str">
            <v>REPSOL / TRIATLO</v>
          </cell>
        </row>
        <row r="54">
          <cell r="A54">
            <v>457</v>
          </cell>
          <cell r="B54">
            <v>104342</v>
          </cell>
          <cell r="C54" t="str">
            <v>INI</v>
          </cell>
          <cell r="D54" t="str">
            <v>Tomás Moreno</v>
          </cell>
          <cell r="E54">
            <v>38369</v>
          </cell>
          <cell r="F54" t="str">
            <v>M</v>
          </cell>
          <cell r="G54" t="str">
            <v>VAL</v>
          </cell>
          <cell r="H54">
            <v>343</v>
          </cell>
          <cell r="I54" t="str">
            <v>REPSOL / TRIATLO</v>
          </cell>
        </row>
        <row r="55">
          <cell r="A55">
            <v>555</v>
          </cell>
          <cell r="B55">
            <v>104439</v>
          </cell>
          <cell r="C55" t="str">
            <v>JUV</v>
          </cell>
          <cell r="D55" t="str">
            <v>Pedro Matias</v>
          </cell>
          <cell r="E55">
            <v>37985</v>
          </cell>
          <cell r="F55" t="str">
            <v>M</v>
          </cell>
          <cell r="G55" t="str">
            <v>VAL</v>
          </cell>
          <cell r="H55">
            <v>343</v>
          </cell>
          <cell r="I55" t="str">
            <v>REPSOL / TRIATLO</v>
          </cell>
        </row>
        <row r="56">
          <cell r="A56">
            <v>726</v>
          </cell>
          <cell r="B56">
            <v>104561</v>
          </cell>
          <cell r="C56" t="str">
            <v>INI</v>
          </cell>
          <cell r="D56" t="str">
            <v>André Cavaco</v>
          </cell>
          <cell r="E56">
            <v>38352</v>
          </cell>
          <cell r="F56" t="str">
            <v>M</v>
          </cell>
          <cell r="G56" t="str">
            <v>VAL</v>
          </cell>
          <cell r="H56">
            <v>716</v>
          </cell>
          <cell r="I56" t="str">
            <v>Lusitano FC / Frusoal</v>
          </cell>
        </row>
        <row r="57">
          <cell r="A57">
            <v>314</v>
          </cell>
          <cell r="B57">
            <v>104244</v>
          </cell>
          <cell r="C57" t="str">
            <v>INF</v>
          </cell>
          <cell r="D57" t="str">
            <v>Natacha Ferreira Santos</v>
          </cell>
          <cell r="E57">
            <v>38959</v>
          </cell>
          <cell r="F57" t="str">
            <v>F</v>
          </cell>
          <cell r="G57" t="str">
            <v>VAL</v>
          </cell>
          <cell r="H57">
            <v>716</v>
          </cell>
          <cell r="I57" t="str">
            <v>Lusitano FC / Frusoal</v>
          </cell>
        </row>
        <row r="58">
          <cell r="A58">
            <v>318</v>
          </cell>
          <cell r="B58">
            <v>104245</v>
          </cell>
          <cell r="C58" t="str">
            <v>INF</v>
          </cell>
          <cell r="D58" t="str">
            <v>Filipa Bento Costa</v>
          </cell>
          <cell r="E58">
            <v>38814</v>
          </cell>
          <cell r="F58" t="str">
            <v>F</v>
          </cell>
          <cell r="G58" t="str">
            <v>VAL</v>
          </cell>
          <cell r="H58">
            <v>716</v>
          </cell>
          <cell r="I58" t="str">
            <v>Lusitano FC / Frusoal</v>
          </cell>
        </row>
        <row r="59">
          <cell r="A59">
            <v>319</v>
          </cell>
          <cell r="B59">
            <v>104246</v>
          </cell>
          <cell r="C59" t="str">
            <v>INI</v>
          </cell>
          <cell r="D59" t="str">
            <v>Filipa Munhóz Joaquim</v>
          </cell>
          <cell r="E59">
            <v>38678</v>
          </cell>
          <cell r="F59" t="str">
            <v>F</v>
          </cell>
          <cell r="G59" t="str">
            <v>VAL</v>
          </cell>
          <cell r="H59">
            <v>716</v>
          </cell>
          <cell r="I59" t="str">
            <v>Lusitano FC / Frusoal</v>
          </cell>
        </row>
        <row r="60">
          <cell r="A60" t="str">
            <v xml:space="preserve">326 (2575) </v>
          </cell>
          <cell r="B60">
            <v>104248</v>
          </cell>
          <cell r="C60" t="str">
            <v>JUV</v>
          </cell>
          <cell r="D60" t="str">
            <v>Ana Carolina Sabóia</v>
          </cell>
          <cell r="E60">
            <v>37959</v>
          </cell>
          <cell r="F60" t="str">
            <v>F</v>
          </cell>
          <cell r="G60" t="str">
            <v>VAL</v>
          </cell>
          <cell r="H60">
            <v>716</v>
          </cell>
          <cell r="I60" t="str">
            <v>Lusitano FC / Frusoal</v>
          </cell>
        </row>
        <row r="61">
          <cell r="A61" t="str">
            <v>330 (2576)</v>
          </cell>
          <cell r="B61">
            <v>104249</v>
          </cell>
          <cell r="C61" t="str">
            <v>JUV</v>
          </cell>
          <cell r="D61" t="str">
            <v>Joana Mourão Drago</v>
          </cell>
          <cell r="E61">
            <v>37393</v>
          </cell>
          <cell r="F61" t="str">
            <v>F</v>
          </cell>
          <cell r="G61" t="str">
            <v>VAL</v>
          </cell>
          <cell r="H61">
            <v>716</v>
          </cell>
          <cell r="I61" t="str">
            <v>Lusitano FC / Frusoal</v>
          </cell>
        </row>
        <row r="62">
          <cell r="A62">
            <v>464</v>
          </cell>
          <cell r="B62">
            <v>104347</v>
          </cell>
          <cell r="C62" t="str">
            <v>JUV</v>
          </cell>
          <cell r="D62" t="str">
            <v>Maria Sofia Romão</v>
          </cell>
          <cell r="E62">
            <v>37603</v>
          </cell>
          <cell r="F62" t="str">
            <v>F</v>
          </cell>
          <cell r="G62" t="str">
            <v>VAL</v>
          </cell>
          <cell r="H62">
            <v>716</v>
          </cell>
          <cell r="I62" t="str">
            <v>Lusitano FC / Frusoal</v>
          </cell>
        </row>
        <row r="63">
          <cell r="A63">
            <v>471</v>
          </cell>
          <cell r="B63">
            <v>104348</v>
          </cell>
          <cell r="C63" t="str">
            <v>INF</v>
          </cell>
          <cell r="D63" t="str">
            <v>Gil Matias Cunha</v>
          </cell>
          <cell r="E63">
            <v>39121</v>
          </cell>
          <cell r="F63" t="str">
            <v>M</v>
          </cell>
          <cell r="G63" t="str">
            <v>VAL</v>
          </cell>
          <cell r="H63">
            <v>716</v>
          </cell>
          <cell r="I63" t="str">
            <v>Lusitano FC / Frusoal</v>
          </cell>
        </row>
        <row r="64">
          <cell r="A64">
            <v>481</v>
          </cell>
          <cell r="B64">
            <v>104350</v>
          </cell>
          <cell r="C64" t="str">
            <v>BEN</v>
          </cell>
          <cell r="D64" t="str">
            <v>Gabriel Dettmann Miravent</v>
          </cell>
          <cell r="E64">
            <v>39810</v>
          </cell>
          <cell r="F64" t="str">
            <v>M</v>
          </cell>
          <cell r="G64" t="str">
            <v>VAL</v>
          </cell>
          <cell r="H64">
            <v>716</v>
          </cell>
          <cell r="I64" t="str">
            <v>Lusitano FC / Frusoal</v>
          </cell>
        </row>
        <row r="65">
          <cell r="A65">
            <v>485</v>
          </cell>
          <cell r="B65">
            <v>104351</v>
          </cell>
          <cell r="C65" t="str">
            <v>JUV</v>
          </cell>
          <cell r="D65" t="str">
            <v>Ângela Mendez</v>
          </cell>
          <cell r="E65">
            <v>37445</v>
          </cell>
          <cell r="F65" t="str">
            <v>F</v>
          </cell>
          <cell r="G65" t="str">
            <v>VAL</v>
          </cell>
          <cell r="H65">
            <v>716</v>
          </cell>
          <cell r="I65" t="str">
            <v>Lusitano FC / Frusoal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>
            <v>1</v>
          </cell>
          <cell r="B1">
            <v>100</v>
          </cell>
        </row>
        <row r="2">
          <cell r="A2">
            <v>2</v>
          </cell>
          <cell r="B2">
            <v>92</v>
          </cell>
        </row>
        <row r="3">
          <cell r="A3">
            <v>3</v>
          </cell>
          <cell r="B3">
            <v>84</v>
          </cell>
        </row>
        <row r="4">
          <cell r="A4">
            <v>4</v>
          </cell>
          <cell r="B4">
            <v>77</v>
          </cell>
        </row>
        <row r="5">
          <cell r="A5">
            <v>5</v>
          </cell>
          <cell r="B5">
            <v>71</v>
          </cell>
        </row>
        <row r="6">
          <cell r="A6">
            <v>6</v>
          </cell>
          <cell r="B6">
            <v>65</v>
          </cell>
        </row>
        <row r="7">
          <cell r="A7">
            <v>7</v>
          </cell>
          <cell r="B7">
            <v>60</v>
          </cell>
        </row>
        <row r="8">
          <cell r="A8">
            <v>8</v>
          </cell>
          <cell r="B8">
            <v>55</v>
          </cell>
        </row>
        <row r="9">
          <cell r="A9">
            <v>9</v>
          </cell>
          <cell r="B9">
            <v>50</v>
          </cell>
        </row>
        <row r="10">
          <cell r="A10">
            <v>10</v>
          </cell>
          <cell r="B10">
            <v>46</v>
          </cell>
        </row>
        <row r="11">
          <cell r="A11">
            <v>11</v>
          </cell>
          <cell r="B11">
            <v>42</v>
          </cell>
        </row>
        <row r="12">
          <cell r="A12">
            <v>12</v>
          </cell>
          <cell r="B12">
            <v>38</v>
          </cell>
        </row>
        <row r="13">
          <cell r="A13">
            <v>13</v>
          </cell>
          <cell r="B13">
            <v>35</v>
          </cell>
        </row>
        <row r="14">
          <cell r="A14">
            <v>14</v>
          </cell>
          <cell r="B14">
            <v>32</v>
          </cell>
        </row>
        <row r="15">
          <cell r="A15">
            <v>15</v>
          </cell>
          <cell r="B15">
            <v>29</v>
          </cell>
        </row>
        <row r="16">
          <cell r="A16">
            <v>16</v>
          </cell>
          <cell r="B16">
            <v>26</v>
          </cell>
        </row>
        <row r="17">
          <cell r="A17">
            <v>17</v>
          </cell>
          <cell r="B17">
            <v>23</v>
          </cell>
        </row>
        <row r="18">
          <cell r="A18">
            <v>18</v>
          </cell>
          <cell r="B18">
            <v>21</v>
          </cell>
        </row>
        <row r="19">
          <cell r="A19">
            <v>19</v>
          </cell>
          <cell r="B19">
            <v>19</v>
          </cell>
        </row>
        <row r="20">
          <cell r="A20">
            <v>20</v>
          </cell>
          <cell r="B20">
            <v>17</v>
          </cell>
        </row>
        <row r="21">
          <cell r="A21">
            <v>21</v>
          </cell>
          <cell r="B21">
            <v>15</v>
          </cell>
        </row>
        <row r="22">
          <cell r="A22">
            <v>22</v>
          </cell>
          <cell r="B22">
            <v>15</v>
          </cell>
        </row>
        <row r="23">
          <cell r="A23">
            <v>23</v>
          </cell>
          <cell r="B23">
            <v>15</v>
          </cell>
        </row>
        <row r="24">
          <cell r="A24">
            <v>24</v>
          </cell>
          <cell r="B24">
            <v>15</v>
          </cell>
        </row>
        <row r="25">
          <cell r="A25">
            <v>25</v>
          </cell>
          <cell r="B25">
            <v>15</v>
          </cell>
        </row>
        <row r="26">
          <cell r="A26">
            <v>26</v>
          </cell>
          <cell r="B26">
            <v>15</v>
          </cell>
        </row>
        <row r="27">
          <cell r="A27">
            <v>27</v>
          </cell>
          <cell r="B27">
            <v>15</v>
          </cell>
        </row>
        <row r="28">
          <cell r="A28">
            <v>28</v>
          </cell>
          <cell r="B28">
            <v>15</v>
          </cell>
        </row>
        <row r="29">
          <cell r="A29">
            <v>29</v>
          </cell>
          <cell r="B29">
            <v>15</v>
          </cell>
        </row>
        <row r="30">
          <cell r="A30">
            <v>30</v>
          </cell>
          <cell r="B30">
            <v>15</v>
          </cell>
        </row>
        <row r="31">
          <cell r="A31">
            <v>31</v>
          </cell>
          <cell r="B31">
            <v>10</v>
          </cell>
        </row>
        <row r="32">
          <cell r="A32">
            <v>32</v>
          </cell>
          <cell r="B32">
            <v>10</v>
          </cell>
        </row>
        <row r="33">
          <cell r="A33">
            <v>33</v>
          </cell>
          <cell r="B33">
            <v>10</v>
          </cell>
        </row>
        <row r="34">
          <cell r="A34">
            <v>34</v>
          </cell>
          <cell r="B34">
            <v>10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6"/>
  <sheetViews>
    <sheetView tabSelected="1" workbookViewId="0">
      <selection activeCell="G49" sqref="G49"/>
    </sheetView>
  </sheetViews>
  <sheetFormatPr defaultColWidth="9" defaultRowHeight="15" x14ac:dyDescent="0.25"/>
  <cols>
    <col min="1" max="1" width="5.28515625" style="21" customWidth="1"/>
    <col min="2" max="2" width="7.7109375" style="21" bestFit="1" customWidth="1"/>
    <col min="3" max="3" width="7.7109375" style="21" customWidth="1"/>
    <col min="4" max="4" width="8.140625" style="21" bestFit="1" customWidth="1"/>
    <col min="5" max="5" width="33.42578125" style="21" customWidth="1"/>
    <col min="6" max="6" width="8.140625" style="19" bestFit="1" customWidth="1"/>
    <col min="7" max="7" width="45.5703125" style="21" customWidth="1"/>
    <col min="8" max="8" width="8.140625" style="22" bestFit="1" customWidth="1"/>
    <col min="9" max="9" width="7.140625" style="37" bestFit="1" customWidth="1"/>
    <col min="10" max="10" width="9" style="21"/>
    <col min="11" max="11" width="3.28515625" style="21" bestFit="1" customWidth="1"/>
    <col min="12" max="12" width="20.5703125" style="21" bestFit="1" customWidth="1"/>
    <col min="13" max="13" width="5.28515625" style="21" bestFit="1" customWidth="1"/>
    <col min="14" max="14" width="34.42578125" style="21" bestFit="1" customWidth="1"/>
    <col min="15" max="16384" width="9" style="21"/>
  </cols>
  <sheetData>
    <row r="1" spans="1:15" ht="15.75" x14ac:dyDescent="0.25">
      <c r="A1" s="63" t="s">
        <v>18</v>
      </c>
      <c r="B1" s="63"/>
      <c r="C1" s="63"/>
      <c r="D1" s="63"/>
      <c r="E1" s="63"/>
      <c r="F1" s="63"/>
      <c r="G1" s="63"/>
      <c r="H1" s="63"/>
      <c r="I1" s="63"/>
    </row>
    <row r="2" spans="1:15" ht="15.75" x14ac:dyDescent="0.25">
      <c r="A2" s="63" t="s">
        <v>19</v>
      </c>
      <c r="B2" s="63"/>
      <c r="C2" s="63"/>
      <c r="D2" s="63"/>
      <c r="E2" s="63"/>
      <c r="F2" s="63"/>
      <c r="G2" s="63"/>
      <c r="H2" s="63"/>
      <c r="I2" s="63"/>
    </row>
    <row r="3" spans="1:15" ht="15.75" x14ac:dyDescent="0.25">
      <c r="A3" s="7"/>
      <c r="B3" s="7"/>
      <c r="C3" s="7"/>
      <c r="D3" s="7"/>
      <c r="E3" s="7"/>
      <c r="F3" s="7"/>
      <c r="G3" s="7"/>
      <c r="H3" s="8"/>
      <c r="I3" s="5"/>
    </row>
    <row r="4" spans="1:15" ht="15.75" x14ac:dyDescent="0.25">
      <c r="A4" s="64" t="s">
        <v>4</v>
      </c>
      <c r="B4" s="64"/>
      <c r="C4" s="64"/>
      <c r="D4" s="64"/>
      <c r="E4" s="64"/>
      <c r="F4" s="64"/>
      <c r="G4" s="64"/>
      <c r="H4" s="64"/>
    </row>
    <row r="5" spans="1:15" ht="15.75" x14ac:dyDescent="0.25">
      <c r="A5" s="10" t="s">
        <v>5</v>
      </c>
      <c r="B5" s="10" t="s">
        <v>6</v>
      </c>
      <c r="C5" s="10" t="s">
        <v>7</v>
      </c>
      <c r="D5" s="10" t="s">
        <v>8</v>
      </c>
      <c r="E5" s="10" t="s">
        <v>0</v>
      </c>
      <c r="F5" s="10" t="s">
        <v>9</v>
      </c>
      <c r="G5" s="10" t="s">
        <v>1</v>
      </c>
      <c r="H5" s="11" t="s">
        <v>10</v>
      </c>
      <c r="I5" s="12" t="s">
        <v>3</v>
      </c>
    </row>
    <row r="6" spans="1:15" x14ac:dyDescent="0.25">
      <c r="A6" s="13">
        <v>1</v>
      </c>
      <c r="B6" s="38">
        <v>28</v>
      </c>
      <c r="C6" s="15"/>
      <c r="D6" s="39"/>
      <c r="E6" s="38" t="s">
        <v>29</v>
      </c>
      <c r="F6" s="13"/>
      <c r="G6" s="40" t="s">
        <v>30</v>
      </c>
      <c r="H6" s="16"/>
      <c r="I6" s="17">
        <v>100</v>
      </c>
      <c r="O6" s="47"/>
    </row>
    <row r="7" spans="1:15" x14ac:dyDescent="0.25">
      <c r="A7" s="13">
        <v>2</v>
      </c>
      <c r="B7" s="38">
        <v>96</v>
      </c>
      <c r="C7" s="15"/>
      <c r="D7" s="39"/>
      <c r="E7" s="38" t="s">
        <v>31</v>
      </c>
      <c r="F7" s="13"/>
      <c r="G7" s="38" t="s">
        <v>32</v>
      </c>
      <c r="H7" s="16"/>
      <c r="I7" s="17">
        <v>92</v>
      </c>
      <c r="O7" s="47"/>
    </row>
    <row r="8" spans="1:15" x14ac:dyDescent="0.25">
      <c r="A8" s="13">
        <v>3</v>
      </c>
      <c r="B8" s="38">
        <v>70</v>
      </c>
      <c r="C8" s="15"/>
      <c r="D8" s="39"/>
      <c r="E8" s="38" t="s">
        <v>33</v>
      </c>
      <c r="F8" s="13"/>
      <c r="G8" s="40" t="s">
        <v>34</v>
      </c>
      <c r="H8" s="16"/>
      <c r="I8" s="17">
        <v>84</v>
      </c>
      <c r="O8" s="47"/>
    </row>
    <row r="9" spans="1:15" x14ac:dyDescent="0.25">
      <c r="A9" s="13">
        <v>4</v>
      </c>
      <c r="B9" s="61">
        <v>68</v>
      </c>
      <c r="C9" s="13"/>
      <c r="D9" s="14"/>
      <c r="E9" s="15" t="s">
        <v>35</v>
      </c>
      <c r="F9" s="13"/>
      <c r="G9" s="15" t="s">
        <v>30</v>
      </c>
      <c r="H9" s="16"/>
      <c r="I9" s="17">
        <v>77</v>
      </c>
      <c r="O9" s="47"/>
    </row>
    <row r="10" spans="1:15" hidden="1" x14ac:dyDescent="0.25">
      <c r="A10" s="13" t="e">
        <f t="shared" ref="A10:A15" si="0">RANK(H10,$H$6:$H$15,1)</f>
        <v>#N/A</v>
      </c>
      <c r="B10" s="13"/>
      <c r="C10" s="13" t="str">
        <f>IFERROR((VLOOKUP(B10,[1]INSCRITOS!A:B,2,FALSE)),"")</f>
        <v/>
      </c>
      <c r="D10" s="14" t="str">
        <f>IFERROR((VLOOKUP(B10,[1]INSCRITOS!A:C,3,FALSE)),"")</f>
        <v/>
      </c>
      <c r="E10" s="15" t="str">
        <f>IFERROR((VLOOKUP(B10,[1]INSCRITOS!A:D,4,FALSE)),"")</f>
        <v/>
      </c>
      <c r="F10" s="13" t="str">
        <f>IFERROR((VLOOKUP(B10,[1]INSCRITOS!A:F,6,FALSE)),"")</f>
        <v/>
      </c>
      <c r="G10" s="15" t="str">
        <f>IFERROR((VLOOKUP(B10,[1]INSCRITOS!A:I,9,FALSE)),"")</f>
        <v/>
      </c>
      <c r="H10" s="18"/>
      <c r="I10" s="17" t="str">
        <f>IFERROR((VLOOKUP(#REF!,[1]PONTOS!$A:$B,2,FALSE))," ")</f>
        <v xml:space="preserve"> </v>
      </c>
    </row>
    <row r="11" spans="1:15" hidden="1" x14ac:dyDescent="0.25">
      <c r="A11" s="13" t="e">
        <f t="shared" si="0"/>
        <v>#N/A</v>
      </c>
      <c r="B11" s="13"/>
      <c r="C11" s="13" t="str">
        <f>IFERROR((VLOOKUP(B11,[1]INSCRITOS!A:B,2,FALSE)),"")</f>
        <v/>
      </c>
      <c r="D11" s="14" t="str">
        <f>IFERROR((VLOOKUP(B11,[1]INSCRITOS!A:C,3,FALSE)),"")</f>
        <v/>
      </c>
      <c r="E11" s="15" t="str">
        <f>IFERROR((VLOOKUP(B11,[1]INSCRITOS!A:D,4,FALSE)),"")</f>
        <v/>
      </c>
      <c r="F11" s="13" t="str">
        <f>IFERROR((VLOOKUP(B11,[1]INSCRITOS!A:F,6,FALSE)),"")</f>
        <v/>
      </c>
      <c r="G11" s="15" t="str">
        <f>IFERROR((VLOOKUP(B11,[1]INSCRITOS!A:I,9,FALSE)),"")</f>
        <v/>
      </c>
      <c r="H11" s="18"/>
      <c r="I11" s="17" t="str">
        <f>IFERROR((VLOOKUP(#REF!,[1]PONTOS!$A:$B,2,FALSE))," ")</f>
        <v xml:space="preserve"> </v>
      </c>
    </row>
    <row r="12" spans="1:15" hidden="1" x14ac:dyDescent="0.25">
      <c r="A12" s="13" t="e">
        <f t="shared" si="0"/>
        <v>#N/A</v>
      </c>
      <c r="B12" s="13"/>
      <c r="C12" s="13" t="str">
        <f>IFERROR((VLOOKUP(B12,[1]INSCRITOS!A:B,2,FALSE)),"")</f>
        <v/>
      </c>
      <c r="D12" s="14" t="str">
        <f>IFERROR((VLOOKUP(B12,[1]INSCRITOS!A:C,3,FALSE)),"")</f>
        <v/>
      </c>
      <c r="E12" s="15" t="str">
        <f>IFERROR((VLOOKUP(B12,[1]INSCRITOS!A:D,4,FALSE)),"")</f>
        <v/>
      </c>
      <c r="F12" s="13" t="str">
        <f>IFERROR((VLOOKUP(B12,[1]INSCRITOS!A:F,6,FALSE)),"")</f>
        <v/>
      </c>
      <c r="G12" s="15" t="str">
        <f>IFERROR((VLOOKUP(B12,[1]INSCRITOS!A:I,9,FALSE)),"")</f>
        <v/>
      </c>
      <c r="H12" s="18"/>
      <c r="I12" s="17" t="str">
        <f>IFERROR((VLOOKUP(#REF!,[1]PONTOS!$A:$B,2,FALSE))," ")</f>
        <v xml:space="preserve"> </v>
      </c>
    </row>
    <row r="13" spans="1:15" hidden="1" x14ac:dyDescent="0.25">
      <c r="A13" s="13" t="e">
        <f t="shared" si="0"/>
        <v>#N/A</v>
      </c>
      <c r="B13" s="13"/>
      <c r="C13" s="13" t="str">
        <f>IFERROR((VLOOKUP(B13,[1]INSCRITOS!A:B,2,FALSE)),"")</f>
        <v/>
      </c>
      <c r="D13" s="14" t="str">
        <f>IFERROR((VLOOKUP(B13,[1]INSCRITOS!A:C,3,FALSE)),"")</f>
        <v/>
      </c>
      <c r="E13" s="15" t="str">
        <f>IFERROR((VLOOKUP(B13,[1]INSCRITOS!A:D,4,FALSE)),"")</f>
        <v/>
      </c>
      <c r="F13" s="13" t="str">
        <f>IFERROR((VLOOKUP(B13,[1]INSCRITOS!A:F,6,FALSE)),"")</f>
        <v/>
      </c>
      <c r="G13" s="15" t="str">
        <f>IFERROR((VLOOKUP(B13,[1]INSCRITOS!A:I,9,FALSE)),"")</f>
        <v/>
      </c>
      <c r="H13" s="18"/>
      <c r="I13" s="17" t="str">
        <f>IFERROR((VLOOKUP(#REF!,[1]PONTOS!$A:$B,2,FALSE))," ")</f>
        <v xml:space="preserve"> </v>
      </c>
    </row>
    <row r="14" spans="1:15" hidden="1" x14ac:dyDescent="0.25">
      <c r="A14" s="13" t="e">
        <f t="shared" si="0"/>
        <v>#N/A</v>
      </c>
      <c r="B14" s="13"/>
      <c r="C14" s="13" t="str">
        <f>IFERROR((VLOOKUP(B14,[1]INSCRITOS!A:B,2,FALSE)),"")</f>
        <v/>
      </c>
      <c r="D14" s="14" t="str">
        <f>IFERROR((VLOOKUP(B14,[1]INSCRITOS!A:C,3,FALSE)),"")</f>
        <v/>
      </c>
      <c r="E14" s="15" t="str">
        <f>IFERROR((VLOOKUP(B14,[1]INSCRITOS!A:D,4,FALSE)),"")</f>
        <v/>
      </c>
      <c r="F14" s="13" t="str">
        <f>IFERROR((VLOOKUP(B14,[1]INSCRITOS!A:F,6,FALSE)),"")</f>
        <v/>
      </c>
      <c r="G14" s="15" t="str">
        <f>IFERROR((VLOOKUP(B14,[1]INSCRITOS!A:I,9,FALSE)),"")</f>
        <v/>
      </c>
      <c r="H14" s="18"/>
      <c r="I14" s="17" t="str">
        <f>IFERROR((VLOOKUP(#REF!,[1]PONTOS!$A:$B,2,FALSE))," ")</f>
        <v xml:space="preserve"> </v>
      </c>
    </row>
    <row r="15" spans="1:15" hidden="1" x14ac:dyDescent="0.25">
      <c r="A15" s="13" t="e">
        <f t="shared" si="0"/>
        <v>#N/A</v>
      </c>
      <c r="B15" s="13"/>
      <c r="C15" s="13" t="str">
        <f>IFERROR((VLOOKUP(B15,[1]INSCRITOS!A:B,2,FALSE)),"")</f>
        <v/>
      </c>
      <c r="D15" s="14" t="str">
        <f>IFERROR((VLOOKUP(B15,[1]INSCRITOS!A:C,3,FALSE)),"")</f>
        <v/>
      </c>
      <c r="E15" s="15" t="str">
        <f>IFERROR((VLOOKUP(B15,[1]INSCRITOS!A:D,4,FALSE)),"")</f>
        <v/>
      </c>
      <c r="F15" s="13" t="str">
        <f>IFERROR((VLOOKUP(B15,[1]INSCRITOS!A:F,6,FALSE)),"")</f>
        <v/>
      </c>
      <c r="G15" s="15" t="str">
        <f>IFERROR((VLOOKUP(B15,[1]INSCRITOS!A:I,9,FALSE)),"")</f>
        <v/>
      </c>
      <c r="H15" s="18"/>
      <c r="I15" s="17" t="str">
        <f>IFERROR((VLOOKUP(#REF!,[1]PONTOS!$A:$B,2,FALSE))," ")</f>
        <v xml:space="preserve"> </v>
      </c>
    </row>
    <row r="16" spans="1:15" x14ac:dyDescent="0.25">
      <c r="A16" s="19"/>
      <c r="B16" s="19"/>
      <c r="C16" s="19"/>
      <c r="D16" s="20"/>
      <c r="I16" s="23"/>
    </row>
    <row r="17" spans="1:9" ht="15.75" x14ac:dyDescent="0.25">
      <c r="A17" s="64" t="s">
        <v>11</v>
      </c>
      <c r="B17" s="64"/>
      <c r="C17" s="64"/>
      <c r="D17" s="64"/>
      <c r="E17" s="64"/>
      <c r="F17" s="64"/>
      <c r="G17" s="64"/>
      <c r="H17" s="64"/>
      <c r="I17" s="23"/>
    </row>
    <row r="18" spans="1:9" ht="15.75" x14ac:dyDescent="0.25">
      <c r="A18" s="10" t="s">
        <v>5</v>
      </c>
      <c r="B18" s="10" t="s">
        <v>6</v>
      </c>
      <c r="C18" s="10" t="s">
        <v>7</v>
      </c>
      <c r="D18" s="10" t="s">
        <v>8</v>
      </c>
      <c r="E18" s="10" t="s">
        <v>0</v>
      </c>
      <c r="F18" s="10" t="s">
        <v>9</v>
      </c>
      <c r="G18" s="10" t="s">
        <v>1</v>
      </c>
      <c r="H18" s="11" t="s">
        <v>10</v>
      </c>
      <c r="I18" s="12" t="s">
        <v>3</v>
      </c>
    </row>
    <row r="19" spans="1:9" x14ac:dyDescent="0.25">
      <c r="A19" s="13">
        <v>1</v>
      </c>
      <c r="B19" s="38">
        <v>69</v>
      </c>
      <c r="C19" s="15"/>
      <c r="D19" s="39"/>
      <c r="E19" s="38" t="s">
        <v>36</v>
      </c>
      <c r="F19" s="13"/>
      <c r="G19" s="40" t="s">
        <v>34</v>
      </c>
      <c r="H19" s="16"/>
      <c r="I19" s="17">
        <v>100</v>
      </c>
    </row>
    <row r="20" spans="1:9" x14ac:dyDescent="0.25">
      <c r="A20" s="13">
        <v>2</v>
      </c>
      <c r="B20" s="38">
        <v>37</v>
      </c>
      <c r="C20" s="15"/>
      <c r="D20" s="39"/>
      <c r="E20" s="38" t="s">
        <v>37</v>
      </c>
      <c r="F20" s="13"/>
      <c r="G20" s="15" t="s">
        <v>30</v>
      </c>
      <c r="H20" s="16"/>
      <c r="I20" s="17">
        <v>92</v>
      </c>
    </row>
    <row r="21" spans="1:9" x14ac:dyDescent="0.25">
      <c r="A21" s="13">
        <v>3</v>
      </c>
      <c r="B21" s="38">
        <v>61</v>
      </c>
      <c r="C21" s="15"/>
      <c r="D21" s="39"/>
      <c r="E21" s="38" t="s">
        <v>38</v>
      </c>
      <c r="F21" s="13"/>
      <c r="G21" s="38" t="s">
        <v>28</v>
      </c>
      <c r="H21" s="16"/>
      <c r="I21" s="17">
        <v>84</v>
      </c>
    </row>
    <row r="22" spans="1:9" x14ac:dyDescent="0.25">
      <c r="A22" s="13">
        <v>4</v>
      </c>
      <c r="B22" s="38"/>
      <c r="C22" s="15"/>
      <c r="D22" s="39"/>
      <c r="E22" s="38"/>
      <c r="F22" s="13"/>
      <c r="G22" s="38"/>
      <c r="H22" s="16"/>
      <c r="I22" s="17"/>
    </row>
    <row r="23" spans="1:9" x14ac:dyDescent="0.25">
      <c r="A23" s="13">
        <v>5</v>
      </c>
      <c r="B23" s="38"/>
      <c r="C23" s="15"/>
      <c r="D23" s="39"/>
      <c r="E23" s="38"/>
      <c r="F23" s="13"/>
      <c r="G23" s="38"/>
      <c r="H23" s="16"/>
      <c r="I23" s="17"/>
    </row>
    <row r="24" spans="1:9" x14ac:dyDescent="0.25">
      <c r="A24" s="13">
        <v>6</v>
      </c>
      <c r="B24" s="13"/>
      <c r="C24" s="13"/>
      <c r="D24" s="24"/>
      <c r="E24" s="15"/>
      <c r="F24" s="13"/>
      <c r="G24" s="15"/>
      <c r="H24" s="16"/>
      <c r="I24" s="17"/>
    </row>
    <row r="25" spans="1:9" hidden="1" x14ac:dyDescent="0.25">
      <c r="A25" s="13" t="e">
        <f t="shared" ref="A25:A28" si="1">RANK(H25,$H$19:$H$421,1)</f>
        <v>#N/A</v>
      </c>
      <c r="B25" s="13"/>
      <c r="C25" s="13" t="str">
        <f>IFERROR((VLOOKUP(B25,[1]INSCRITOS!A:B,2,FALSE)),"")</f>
        <v/>
      </c>
      <c r="D25" s="24" t="str">
        <f>IFERROR((VLOOKUP(B25,[1]INSCRITOS!A:C,3,FALSE)),"")</f>
        <v/>
      </c>
      <c r="E25" s="15" t="str">
        <f>IFERROR((VLOOKUP(B25,[1]INSCRITOS!A:D,4,FALSE)),"")</f>
        <v/>
      </c>
      <c r="F25" s="13" t="str">
        <f>IFERROR((VLOOKUP(B25,[1]INSCRITOS!A:F,6,FALSE)),"")</f>
        <v/>
      </c>
      <c r="G25" s="15" t="str">
        <f>IFERROR((VLOOKUP(B25,[1]INSCRITOS!A:I,9,FALSE)),"")</f>
        <v/>
      </c>
      <c r="H25" s="18"/>
      <c r="I25" s="17" t="str">
        <f>IFERROR((VLOOKUP(#REF!,[1]PONTOS!$A:$B,2,FALSE))," ")</f>
        <v xml:space="preserve"> </v>
      </c>
    </row>
    <row r="26" spans="1:9" hidden="1" x14ac:dyDescent="0.25">
      <c r="A26" s="13" t="e">
        <f t="shared" si="1"/>
        <v>#N/A</v>
      </c>
      <c r="B26" s="13"/>
      <c r="C26" s="13" t="str">
        <f>IFERROR((VLOOKUP(B26,[1]INSCRITOS!A:B,2,FALSE)),"")</f>
        <v/>
      </c>
      <c r="D26" s="24" t="str">
        <f>IFERROR((VLOOKUP(B26,[1]INSCRITOS!A:C,3,FALSE)),"")</f>
        <v/>
      </c>
      <c r="E26" s="15" t="str">
        <f>IFERROR((VLOOKUP(B26,[1]INSCRITOS!A:D,4,FALSE)),"")</f>
        <v/>
      </c>
      <c r="F26" s="13" t="str">
        <f>IFERROR((VLOOKUP(B26,[1]INSCRITOS!A:F,6,FALSE)),"")</f>
        <v/>
      </c>
      <c r="G26" s="15" t="str">
        <f>IFERROR((VLOOKUP(B26,[1]INSCRITOS!A:I,9,FALSE)),"")</f>
        <v/>
      </c>
      <c r="H26" s="18"/>
      <c r="I26" s="17" t="str">
        <f>IFERROR((VLOOKUP(#REF!,[1]PONTOS!$A:$B,2,FALSE))," ")</f>
        <v xml:space="preserve"> </v>
      </c>
    </row>
    <row r="27" spans="1:9" hidden="1" x14ac:dyDescent="0.25">
      <c r="A27" s="13" t="e">
        <f t="shared" si="1"/>
        <v>#N/A</v>
      </c>
      <c r="B27" s="13"/>
      <c r="C27" s="13" t="str">
        <f>IFERROR((VLOOKUP(B27,[1]INSCRITOS!A:B,2,FALSE)),"")</f>
        <v/>
      </c>
      <c r="D27" s="24" t="str">
        <f>IFERROR((VLOOKUP(B27,[1]INSCRITOS!A:C,3,FALSE)),"")</f>
        <v/>
      </c>
      <c r="E27" s="15" t="str">
        <f>IFERROR((VLOOKUP(B27,[1]INSCRITOS!A:D,4,FALSE)),"")</f>
        <v/>
      </c>
      <c r="F27" s="13" t="str">
        <f>IFERROR((VLOOKUP(B27,[1]INSCRITOS!A:F,6,FALSE)),"")</f>
        <v/>
      </c>
      <c r="G27" s="15" t="str">
        <f>IFERROR((VLOOKUP(B27,[1]INSCRITOS!A:I,9,FALSE)),"")</f>
        <v/>
      </c>
      <c r="H27" s="18"/>
      <c r="I27" s="17" t="str">
        <f>IFERROR((VLOOKUP(#REF!,[1]PONTOS!$A:$B,2,FALSE))," ")</f>
        <v xml:space="preserve"> </v>
      </c>
    </row>
    <row r="28" spans="1:9" hidden="1" x14ac:dyDescent="0.25">
      <c r="A28" s="13" t="e">
        <f t="shared" si="1"/>
        <v>#N/A</v>
      </c>
      <c r="B28" s="13"/>
      <c r="C28" s="13" t="str">
        <f>IFERROR((VLOOKUP(B28,[1]INSCRITOS!A:B,2,FALSE)),"")</f>
        <v/>
      </c>
      <c r="D28" s="24" t="str">
        <f>IFERROR((VLOOKUP(B28,[1]INSCRITOS!A:C,3,FALSE)),"")</f>
        <v/>
      </c>
      <c r="E28" s="15" t="str">
        <f>IFERROR((VLOOKUP(B28,[1]INSCRITOS!A:D,4,FALSE)),"")</f>
        <v/>
      </c>
      <c r="F28" s="13" t="str">
        <f>IFERROR((VLOOKUP(B28,[1]INSCRITOS!A:F,6,FALSE)),"")</f>
        <v/>
      </c>
      <c r="G28" s="15" t="str">
        <f>IFERROR((VLOOKUP(B28,[1]INSCRITOS!A:I,9,FALSE)),"")</f>
        <v/>
      </c>
      <c r="H28" s="18"/>
      <c r="I28" s="17" t="str">
        <f>IFERROR((VLOOKUP(#REF!,[1]PONTOS!$A:$B,2,FALSE))," ")</f>
        <v xml:space="preserve"> </v>
      </c>
    </row>
    <row r="29" spans="1:9" x14ac:dyDescent="0.25">
      <c r="A29" s="19"/>
      <c r="B29" s="19"/>
      <c r="C29" s="19"/>
      <c r="D29" s="25"/>
      <c r="I29" s="23"/>
    </row>
    <row r="30" spans="1:9" ht="15.75" x14ac:dyDescent="0.25">
      <c r="A30" s="64" t="s">
        <v>12</v>
      </c>
      <c r="B30" s="64"/>
      <c r="C30" s="64"/>
      <c r="D30" s="64"/>
      <c r="E30" s="64"/>
      <c r="F30" s="64"/>
      <c r="G30" s="64"/>
      <c r="H30" s="64"/>
      <c r="I30" s="22"/>
    </row>
    <row r="31" spans="1:9" ht="15.75" x14ac:dyDescent="0.25">
      <c r="A31" s="10" t="s">
        <v>5</v>
      </c>
      <c r="B31" s="10" t="s">
        <v>6</v>
      </c>
      <c r="C31" s="10" t="s">
        <v>7</v>
      </c>
      <c r="D31" s="10" t="s">
        <v>8</v>
      </c>
      <c r="E31" s="10" t="s">
        <v>0</v>
      </c>
      <c r="F31" s="10" t="s">
        <v>9</v>
      </c>
      <c r="G31" s="10" t="s">
        <v>1</v>
      </c>
      <c r="H31" s="11" t="s">
        <v>10</v>
      </c>
      <c r="I31" s="12" t="s">
        <v>3</v>
      </c>
    </row>
    <row r="32" spans="1:9" x14ac:dyDescent="0.25">
      <c r="A32" s="13">
        <v>1</v>
      </c>
      <c r="B32" s="40">
        <v>66</v>
      </c>
      <c r="C32" s="15"/>
      <c r="D32" s="41"/>
      <c r="E32" s="40" t="s">
        <v>39</v>
      </c>
      <c r="F32" s="42"/>
      <c r="G32" s="15" t="s">
        <v>30</v>
      </c>
      <c r="H32" s="16"/>
      <c r="I32" s="17">
        <v>100</v>
      </c>
    </row>
    <row r="33" spans="1:9" x14ac:dyDescent="0.25">
      <c r="A33" s="13">
        <v>2</v>
      </c>
      <c r="B33" s="40">
        <v>82</v>
      </c>
      <c r="C33" s="15"/>
      <c r="D33" s="41"/>
      <c r="E33" s="40" t="s">
        <v>40</v>
      </c>
      <c r="F33" s="42"/>
      <c r="G33" s="40" t="s">
        <v>30</v>
      </c>
      <c r="H33" s="16"/>
      <c r="I33" s="17">
        <v>92</v>
      </c>
    </row>
    <row r="34" spans="1:9" x14ac:dyDescent="0.25">
      <c r="A34" s="13">
        <v>3</v>
      </c>
      <c r="B34" s="40">
        <v>60</v>
      </c>
      <c r="C34" s="15"/>
      <c r="D34" s="39"/>
      <c r="E34" s="38" t="s">
        <v>41</v>
      </c>
      <c r="F34" s="42"/>
      <c r="G34" s="38" t="s">
        <v>42</v>
      </c>
      <c r="H34" s="16"/>
      <c r="I34" s="17">
        <v>84</v>
      </c>
    </row>
    <row r="35" spans="1:9" x14ac:dyDescent="0.25">
      <c r="A35" s="13">
        <v>4</v>
      </c>
      <c r="B35" s="13"/>
      <c r="C35" s="13"/>
      <c r="D35" s="14"/>
      <c r="E35" s="15"/>
      <c r="F35" s="13"/>
      <c r="G35" s="15"/>
      <c r="H35" s="16"/>
      <c r="I35" s="17"/>
    </row>
    <row r="36" spans="1:9" x14ac:dyDescent="0.25">
      <c r="A36" s="13">
        <v>5</v>
      </c>
      <c r="B36" s="13"/>
      <c r="C36" s="13"/>
      <c r="D36" s="14"/>
      <c r="E36" s="15"/>
      <c r="F36" s="13"/>
      <c r="G36" s="15"/>
      <c r="H36" s="16"/>
      <c r="I36" s="17"/>
    </row>
    <row r="37" spans="1:9" x14ac:dyDescent="0.25">
      <c r="A37" s="13">
        <v>6</v>
      </c>
      <c r="B37" s="13"/>
      <c r="C37" s="13"/>
      <c r="D37" s="14"/>
      <c r="E37" s="15"/>
      <c r="F37" s="13"/>
      <c r="G37" s="15"/>
      <c r="H37" s="16"/>
      <c r="I37" s="17"/>
    </row>
    <row r="38" spans="1:9" x14ac:dyDescent="0.25">
      <c r="A38" s="13">
        <v>7</v>
      </c>
      <c r="B38" s="13"/>
      <c r="C38" s="13"/>
      <c r="D38" s="14"/>
      <c r="E38" s="15"/>
      <c r="F38" s="13"/>
      <c r="G38" s="15"/>
      <c r="H38" s="16"/>
      <c r="I38" s="17"/>
    </row>
    <row r="39" spans="1:9" x14ac:dyDescent="0.25">
      <c r="A39" s="19"/>
      <c r="B39" s="19"/>
      <c r="C39" s="19"/>
      <c r="D39" s="20"/>
      <c r="I39" s="23"/>
    </row>
    <row r="40" spans="1:9" ht="15.75" x14ac:dyDescent="0.25">
      <c r="A40" s="64" t="s">
        <v>13</v>
      </c>
      <c r="B40" s="64"/>
      <c r="C40" s="64"/>
      <c r="D40" s="64"/>
      <c r="E40" s="64"/>
      <c r="F40" s="64"/>
      <c r="G40" s="64"/>
      <c r="H40" s="64"/>
      <c r="I40" s="23"/>
    </row>
    <row r="41" spans="1:9" ht="15.75" x14ac:dyDescent="0.25">
      <c r="A41" s="10" t="s">
        <v>5</v>
      </c>
      <c r="B41" s="10" t="s">
        <v>6</v>
      </c>
      <c r="C41" s="10" t="s">
        <v>7</v>
      </c>
      <c r="D41" s="10" t="s">
        <v>8</v>
      </c>
      <c r="E41" s="10" t="s">
        <v>0</v>
      </c>
      <c r="F41" s="10" t="s">
        <v>9</v>
      </c>
      <c r="G41" s="10" t="s">
        <v>1</v>
      </c>
      <c r="H41" s="11" t="s">
        <v>10</v>
      </c>
      <c r="I41" s="12" t="s">
        <v>3</v>
      </c>
    </row>
    <row r="42" spans="1:9" x14ac:dyDescent="0.25">
      <c r="A42" s="13">
        <v>1</v>
      </c>
      <c r="B42" s="13"/>
      <c r="C42" s="13"/>
      <c r="D42" s="24"/>
      <c r="E42" s="15"/>
      <c r="F42" s="13"/>
      <c r="G42" s="15"/>
      <c r="H42" s="16"/>
      <c r="I42" s="17"/>
    </row>
    <row r="43" spans="1:9" x14ac:dyDescent="0.25">
      <c r="A43" s="13">
        <v>2</v>
      </c>
      <c r="B43" s="13"/>
      <c r="C43" s="13"/>
      <c r="D43" s="24"/>
      <c r="E43" s="15"/>
      <c r="F43" s="13"/>
      <c r="G43" s="15"/>
      <c r="H43" s="16"/>
      <c r="I43" s="17"/>
    </row>
    <row r="44" spans="1:9" x14ac:dyDescent="0.25">
      <c r="A44" s="13">
        <v>3</v>
      </c>
      <c r="B44" s="13"/>
      <c r="C44" s="13"/>
      <c r="D44" s="24"/>
      <c r="E44" s="15"/>
      <c r="F44" s="13"/>
      <c r="G44" s="15"/>
      <c r="H44" s="16"/>
      <c r="I44" s="17"/>
    </row>
    <row r="45" spans="1:9" x14ac:dyDescent="0.25">
      <c r="A45" s="13">
        <v>4</v>
      </c>
      <c r="B45" s="13"/>
      <c r="C45" s="13"/>
      <c r="D45" s="24"/>
      <c r="E45" s="15"/>
      <c r="F45" s="13"/>
      <c r="G45" s="15"/>
      <c r="H45" s="16"/>
      <c r="I45" s="17"/>
    </row>
    <row r="46" spans="1:9" x14ac:dyDescent="0.25">
      <c r="A46" s="13">
        <v>5</v>
      </c>
      <c r="B46" s="13"/>
      <c r="C46" s="13"/>
      <c r="D46" s="24"/>
      <c r="E46" s="15"/>
      <c r="F46" s="13"/>
      <c r="G46" s="15"/>
      <c r="H46" s="16"/>
      <c r="I46" s="17"/>
    </row>
    <row r="47" spans="1:9" x14ac:dyDescent="0.25">
      <c r="A47" s="13">
        <v>6</v>
      </c>
      <c r="B47" s="13"/>
      <c r="C47" s="13"/>
      <c r="D47" s="24"/>
      <c r="E47" s="15"/>
      <c r="F47" s="13"/>
      <c r="G47" s="15"/>
      <c r="H47" s="16"/>
      <c r="I47" s="17"/>
    </row>
    <row r="48" spans="1:9" x14ac:dyDescent="0.25">
      <c r="A48" s="13">
        <v>7</v>
      </c>
      <c r="B48" s="13"/>
      <c r="C48" s="13"/>
      <c r="D48" s="24"/>
      <c r="E48" s="15"/>
      <c r="F48" s="13"/>
      <c r="G48" s="15"/>
      <c r="H48" s="16"/>
      <c r="I48" s="17"/>
    </row>
    <row r="49" spans="1:11" x14ac:dyDescent="0.25">
      <c r="A49" s="13">
        <v>8</v>
      </c>
      <c r="B49" s="13"/>
      <c r="C49" s="13"/>
      <c r="D49" s="24"/>
      <c r="E49" s="15"/>
      <c r="F49" s="13"/>
      <c r="G49" s="15"/>
      <c r="H49" s="16"/>
      <c r="I49" s="17"/>
    </row>
    <row r="50" spans="1:11" x14ac:dyDescent="0.25">
      <c r="A50" s="13">
        <v>9</v>
      </c>
      <c r="B50" s="13"/>
      <c r="C50" s="13"/>
      <c r="D50" s="24"/>
      <c r="E50" s="15"/>
      <c r="F50" s="13"/>
      <c r="G50" s="15"/>
      <c r="H50" s="16"/>
      <c r="I50" s="17"/>
    </row>
    <row r="52" spans="1:11" ht="15.75" x14ac:dyDescent="0.25">
      <c r="A52" s="64" t="s">
        <v>14</v>
      </c>
      <c r="B52" s="64"/>
      <c r="C52" s="64"/>
      <c r="D52" s="64"/>
      <c r="E52" s="64"/>
      <c r="F52" s="64"/>
      <c r="G52" s="64"/>
      <c r="H52" s="64"/>
      <c r="I52" s="22"/>
      <c r="J52" s="19"/>
    </row>
    <row r="53" spans="1:11" ht="15.75" x14ac:dyDescent="0.25">
      <c r="A53" s="10" t="s">
        <v>5</v>
      </c>
      <c r="B53" s="10" t="s">
        <v>6</v>
      </c>
      <c r="C53" s="10" t="s">
        <v>7</v>
      </c>
      <c r="D53" s="10" t="s">
        <v>8</v>
      </c>
      <c r="E53" s="10" t="s">
        <v>0</v>
      </c>
      <c r="F53" s="10" t="s">
        <v>9</v>
      </c>
      <c r="G53" s="10" t="s">
        <v>1</v>
      </c>
      <c r="H53" s="11" t="s">
        <v>10</v>
      </c>
      <c r="I53" s="12" t="s">
        <v>3</v>
      </c>
      <c r="K53" s="23"/>
    </row>
    <row r="54" spans="1:11" x14ac:dyDescent="0.25">
      <c r="A54" s="13">
        <v>1</v>
      </c>
      <c r="B54" s="38">
        <v>72</v>
      </c>
      <c r="C54" s="15"/>
      <c r="D54" s="39"/>
      <c r="E54" s="38" t="s">
        <v>43</v>
      </c>
      <c r="F54" s="43"/>
      <c r="G54" s="40" t="s">
        <v>34</v>
      </c>
      <c r="H54" s="16"/>
      <c r="I54" s="17">
        <v>100</v>
      </c>
      <c r="K54" s="23"/>
    </row>
    <row r="55" spans="1:11" x14ac:dyDescent="0.25">
      <c r="A55" s="13">
        <v>2</v>
      </c>
      <c r="B55" s="38">
        <v>73</v>
      </c>
      <c r="C55" s="15"/>
      <c r="D55" s="39"/>
      <c r="E55" s="38" t="s">
        <v>44</v>
      </c>
      <c r="F55" s="43"/>
      <c r="G55" s="40" t="s">
        <v>34</v>
      </c>
      <c r="H55" s="16"/>
      <c r="I55" s="17">
        <v>92</v>
      </c>
      <c r="K55" s="23"/>
    </row>
    <row r="56" spans="1:11" x14ac:dyDescent="0.25">
      <c r="A56" s="13">
        <v>3</v>
      </c>
      <c r="B56" s="38">
        <v>64</v>
      </c>
      <c r="C56" s="15"/>
      <c r="D56" s="39"/>
      <c r="E56" s="38" t="s">
        <v>45</v>
      </c>
      <c r="F56" s="43"/>
      <c r="G56" s="15" t="s">
        <v>30</v>
      </c>
      <c r="H56" s="16"/>
      <c r="I56" s="17">
        <v>84</v>
      </c>
      <c r="K56" s="23"/>
    </row>
    <row r="57" spans="1:11" x14ac:dyDescent="0.25">
      <c r="A57" s="13">
        <v>4</v>
      </c>
      <c r="B57" s="38">
        <v>67</v>
      </c>
      <c r="C57" s="15"/>
      <c r="D57" s="39"/>
      <c r="E57" s="38" t="s">
        <v>46</v>
      </c>
      <c r="F57" s="43"/>
      <c r="G57" s="38" t="s">
        <v>47</v>
      </c>
      <c r="H57" s="16"/>
      <c r="I57" s="17">
        <v>77</v>
      </c>
      <c r="K57" s="23"/>
    </row>
    <row r="58" spans="1:11" x14ac:dyDescent="0.25">
      <c r="A58" s="13">
        <v>5</v>
      </c>
      <c r="B58" s="15">
        <v>84</v>
      </c>
      <c r="C58" s="15"/>
      <c r="D58" s="15"/>
      <c r="E58" s="15" t="s">
        <v>48</v>
      </c>
      <c r="F58" s="13"/>
      <c r="G58" s="15" t="s">
        <v>30</v>
      </c>
      <c r="H58" s="16"/>
      <c r="I58" s="17">
        <v>71</v>
      </c>
      <c r="K58" s="23"/>
    </row>
    <row r="59" spans="1:11" x14ac:dyDescent="0.25">
      <c r="A59" s="13">
        <v>6</v>
      </c>
      <c r="B59" s="15">
        <v>85</v>
      </c>
      <c r="C59" s="15"/>
      <c r="D59" s="15"/>
      <c r="E59" s="15" t="s">
        <v>49</v>
      </c>
      <c r="F59" s="13"/>
      <c r="G59" s="15" t="s">
        <v>30</v>
      </c>
      <c r="H59" s="16"/>
      <c r="I59" s="17">
        <v>65</v>
      </c>
    </row>
    <row r="60" spans="1:11" x14ac:dyDescent="0.25">
      <c r="A60" s="13">
        <v>7</v>
      </c>
      <c r="B60" s="13"/>
      <c r="C60" s="13"/>
      <c r="D60" s="14"/>
      <c r="E60" s="15"/>
      <c r="F60" s="13"/>
      <c r="G60" s="15"/>
      <c r="H60" s="16"/>
      <c r="I60" s="17"/>
    </row>
    <row r="61" spans="1:11" x14ac:dyDescent="0.25">
      <c r="A61" s="19"/>
      <c r="B61" s="19"/>
      <c r="C61" s="19"/>
      <c r="D61" s="20"/>
      <c r="I61" s="23"/>
    </row>
    <row r="62" spans="1:11" ht="15.75" x14ac:dyDescent="0.25">
      <c r="A62" s="64" t="s">
        <v>15</v>
      </c>
      <c r="B62" s="64"/>
      <c r="C62" s="64"/>
      <c r="D62" s="64"/>
      <c r="E62" s="64"/>
      <c r="F62" s="64"/>
      <c r="G62" s="64"/>
      <c r="H62" s="64"/>
      <c r="I62" s="23"/>
    </row>
    <row r="63" spans="1:11" ht="15.75" x14ac:dyDescent="0.25">
      <c r="A63" s="10" t="s">
        <v>5</v>
      </c>
      <c r="B63" s="10" t="s">
        <v>6</v>
      </c>
      <c r="C63" s="10" t="s">
        <v>7</v>
      </c>
      <c r="D63" s="10" t="s">
        <v>8</v>
      </c>
      <c r="E63" s="10" t="s">
        <v>0</v>
      </c>
      <c r="F63" s="10" t="s">
        <v>9</v>
      </c>
      <c r="G63" s="10" t="s">
        <v>1</v>
      </c>
      <c r="H63" s="11" t="s">
        <v>10</v>
      </c>
      <c r="I63" s="12" t="s">
        <v>3</v>
      </c>
    </row>
    <row r="64" spans="1:11" x14ac:dyDescent="0.25">
      <c r="A64" s="13">
        <v>1</v>
      </c>
      <c r="B64" s="38">
        <v>71</v>
      </c>
      <c r="C64" s="15"/>
      <c r="D64" s="39"/>
      <c r="E64" s="38" t="s">
        <v>50</v>
      </c>
      <c r="F64" s="43"/>
      <c r="G64" s="40" t="s">
        <v>34</v>
      </c>
      <c r="H64" s="16"/>
      <c r="I64" s="17">
        <v>100</v>
      </c>
      <c r="K64" s="23"/>
    </row>
    <row r="65" spans="1:11" x14ac:dyDescent="0.25">
      <c r="A65" s="13">
        <v>2</v>
      </c>
      <c r="B65" s="38">
        <v>63</v>
      </c>
      <c r="C65" s="15"/>
      <c r="D65" s="39"/>
      <c r="E65" s="38" t="s">
        <v>51</v>
      </c>
      <c r="F65" s="43"/>
      <c r="G65" s="38" t="s">
        <v>28</v>
      </c>
      <c r="H65" s="16"/>
      <c r="I65" s="17">
        <v>92</v>
      </c>
      <c r="K65" s="23"/>
    </row>
    <row r="66" spans="1:11" x14ac:dyDescent="0.25">
      <c r="A66" s="13">
        <v>3</v>
      </c>
      <c r="B66" s="13"/>
      <c r="C66" s="13"/>
      <c r="D66" s="24"/>
      <c r="E66" s="15"/>
      <c r="F66" s="13"/>
      <c r="G66" s="15"/>
      <c r="H66" s="16"/>
      <c r="I66" s="17"/>
      <c r="K66" s="23"/>
    </row>
    <row r="67" spans="1:11" x14ac:dyDescent="0.25">
      <c r="I67" s="21"/>
      <c r="K67" s="23"/>
    </row>
    <row r="68" spans="1:11" ht="15.75" x14ac:dyDescent="0.25">
      <c r="A68" s="64" t="s">
        <v>16</v>
      </c>
      <c r="B68" s="64"/>
      <c r="C68" s="64"/>
      <c r="D68" s="64"/>
      <c r="E68" s="64"/>
      <c r="F68" s="64"/>
      <c r="G68" s="64"/>
      <c r="H68" s="64"/>
      <c r="I68" s="21"/>
      <c r="K68" s="23"/>
    </row>
    <row r="69" spans="1:11" ht="15.75" x14ac:dyDescent="0.25">
      <c r="A69" s="10" t="s">
        <v>5</v>
      </c>
      <c r="B69" s="10" t="s">
        <v>6</v>
      </c>
      <c r="C69" s="10" t="s">
        <v>7</v>
      </c>
      <c r="D69" s="10" t="s">
        <v>8</v>
      </c>
      <c r="E69" s="10" t="s">
        <v>0</v>
      </c>
      <c r="F69" s="10" t="s">
        <v>9</v>
      </c>
      <c r="G69" s="10" t="s">
        <v>1</v>
      </c>
      <c r="H69" s="11" t="s">
        <v>10</v>
      </c>
      <c r="I69" s="12" t="s">
        <v>3</v>
      </c>
      <c r="K69" s="23"/>
    </row>
    <row r="70" spans="1:11" x14ac:dyDescent="0.25">
      <c r="A70" s="13">
        <v>1</v>
      </c>
      <c r="B70" s="13">
        <v>77</v>
      </c>
      <c r="C70" s="13"/>
      <c r="D70" s="39"/>
      <c r="E70" s="38" t="s">
        <v>52</v>
      </c>
      <c r="F70" s="13"/>
      <c r="G70" s="38" t="s">
        <v>47</v>
      </c>
      <c r="H70" s="16"/>
      <c r="I70" s="17">
        <v>100</v>
      </c>
    </row>
    <row r="71" spans="1:11" x14ac:dyDescent="0.25">
      <c r="A71" s="13">
        <v>2</v>
      </c>
      <c r="B71" s="13">
        <v>74</v>
      </c>
      <c r="C71" s="15"/>
      <c r="D71" s="39"/>
      <c r="E71" s="38" t="s">
        <v>53</v>
      </c>
      <c r="F71" s="13"/>
      <c r="G71" s="40" t="s">
        <v>34</v>
      </c>
      <c r="H71" s="16"/>
      <c r="I71" s="17">
        <v>92</v>
      </c>
    </row>
    <row r="72" spans="1:11" x14ac:dyDescent="0.25">
      <c r="A72" s="13">
        <v>3</v>
      </c>
      <c r="B72" s="13">
        <v>83</v>
      </c>
      <c r="C72" s="13"/>
      <c r="D72" s="15"/>
      <c r="E72" s="15" t="s">
        <v>54</v>
      </c>
      <c r="F72" s="13"/>
      <c r="G72" s="15" t="s">
        <v>30</v>
      </c>
      <c r="H72" s="16"/>
      <c r="I72" s="17">
        <v>84</v>
      </c>
    </row>
    <row r="73" spans="1:11" x14ac:dyDescent="0.25">
      <c r="A73" s="13">
        <v>4</v>
      </c>
      <c r="B73" s="13"/>
      <c r="C73" s="13"/>
      <c r="D73" s="14"/>
      <c r="E73" s="15"/>
      <c r="F73" s="13"/>
      <c r="G73" s="15"/>
      <c r="H73" s="16"/>
      <c r="I73" s="17"/>
    </row>
    <row r="74" spans="1:11" x14ac:dyDescent="0.25">
      <c r="A74" s="13">
        <v>5</v>
      </c>
      <c r="B74" s="13"/>
      <c r="C74" s="13"/>
      <c r="D74" s="14"/>
      <c r="E74" s="15"/>
      <c r="F74" s="13"/>
      <c r="G74" s="15"/>
      <c r="H74" s="16"/>
      <c r="I74" s="17"/>
    </row>
    <row r="75" spans="1:11" x14ac:dyDescent="0.25">
      <c r="A75" s="13">
        <v>6</v>
      </c>
      <c r="B75" s="13"/>
      <c r="C75" s="13"/>
      <c r="D75" s="14"/>
      <c r="E75" s="15"/>
      <c r="F75" s="13"/>
      <c r="G75" s="15"/>
      <c r="H75" s="16"/>
      <c r="I75" s="17"/>
    </row>
    <row r="76" spans="1:11" x14ac:dyDescent="0.25">
      <c r="A76" s="13">
        <v>7</v>
      </c>
      <c r="B76" s="13"/>
      <c r="C76" s="13"/>
      <c r="D76" s="14"/>
      <c r="E76" s="15"/>
      <c r="F76" s="13"/>
      <c r="G76" s="15"/>
      <c r="H76" s="16"/>
      <c r="I76" s="17"/>
    </row>
    <row r="77" spans="1:11" x14ac:dyDescent="0.25">
      <c r="A77" s="19"/>
      <c r="B77" s="19"/>
      <c r="C77" s="19"/>
      <c r="D77" s="20"/>
      <c r="I77" s="23"/>
    </row>
    <row r="78" spans="1:11" ht="15.75" x14ac:dyDescent="0.25">
      <c r="A78" s="64" t="s">
        <v>17</v>
      </c>
      <c r="B78" s="64"/>
      <c r="C78" s="64"/>
      <c r="D78" s="64"/>
      <c r="E78" s="64"/>
      <c r="F78" s="64"/>
      <c r="G78" s="64"/>
      <c r="H78" s="64"/>
      <c r="I78" s="23"/>
    </row>
    <row r="79" spans="1:11" ht="15.75" x14ac:dyDescent="0.25">
      <c r="A79" s="10" t="s">
        <v>5</v>
      </c>
      <c r="B79" s="10" t="s">
        <v>6</v>
      </c>
      <c r="C79" s="10" t="s">
        <v>7</v>
      </c>
      <c r="D79" s="10" t="s">
        <v>8</v>
      </c>
      <c r="E79" s="10" t="s">
        <v>0</v>
      </c>
      <c r="F79" s="10" t="s">
        <v>9</v>
      </c>
      <c r="G79" s="10" t="s">
        <v>1</v>
      </c>
      <c r="H79" s="11" t="s">
        <v>10</v>
      </c>
      <c r="I79" s="12" t="s">
        <v>3</v>
      </c>
    </row>
    <row r="80" spans="1:11" x14ac:dyDescent="0.25">
      <c r="A80" s="13">
        <v>1</v>
      </c>
      <c r="B80" s="13">
        <v>75</v>
      </c>
      <c r="C80" s="15"/>
      <c r="D80" s="39"/>
      <c r="E80" s="40" t="s">
        <v>55</v>
      </c>
      <c r="F80" s="13"/>
      <c r="G80" s="38" t="s">
        <v>47</v>
      </c>
      <c r="H80" s="16"/>
      <c r="I80" s="17">
        <v>100</v>
      </c>
    </row>
    <row r="81" spans="1:9" x14ac:dyDescent="0.25">
      <c r="A81" s="13">
        <v>2</v>
      </c>
      <c r="B81" s="13">
        <v>65</v>
      </c>
      <c r="C81" s="15"/>
      <c r="D81" s="39"/>
      <c r="E81" s="38" t="s">
        <v>56</v>
      </c>
      <c r="F81" s="13"/>
      <c r="G81" s="15" t="s">
        <v>30</v>
      </c>
      <c r="H81" s="16"/>
      <c r="I81" s="17">
        <v>92</v>
      </c>
    </row>
    <row r="82" spans="1:9" x14ac:dyDescent="0.25">
      <c r="A82" s="13">
        <v>3</v>
      </c>
      <c r="B82" s="15"/>
      <c r="C82" s="15"/>
      <c r="D82" s="15"/>
      <c r="E82" s="15"/>
      <c r="F82" s="13"/>
      <c r="G82" s="15"/>
      <c r="H82" s="16"/>
      <c r="I82" s="17"/>
    </row>
    <row r="83" spans="1:9" x14ac:dyDescent="0.25">
      <c r="A83" s="13">
        <v>4</v>
      </c>
      <c r="B83" s="15"/>
      <c r="C83" s="15"/>
      <c r="D83" s="15"/>
      <c r="E83" s="15"/>
      <c r="F83" s="13"/>
      <c r="G83" s="15"/>
      <c r="H83" s="16"/>
      <c r="I83" s="17"/>
    </row>
    <row r="84" spans="1:9" x14ac:dyDescent="0.25">
      <c r="A84" s="13">
        <v>5</v>
      </c>
      <c r="B84" s="13"/>
      <c r="C84" s="13"/>
      <c r="D84" s="24"/>
      <c r="E84" s="15"/>
      <c r="F84" s="13"/>
      <c r="G84" s="15"/>
      <c r="H84" s="16"/>
      <c r="I84" s="17"/>
    </row>
    <row r="85" spans="1:9" x14ac:dyDescent="0.25">
      <c r="A85" s="13">
        <v>6</v>
      </c>
      <c r="B85" s="13"/>
      <c r="C85" s="13"/>
      <c r="D85" s="24"/>
      <c r="E85" s="15"/>
      <c r="F85" s="13"/>
      <c r="G85" s="35"/>
      <c r="H85" s="16"/>
      <c r="I85" s="17"/>
    </row>
    <row r="86" spans="1:9" x14ac:dyDescent="0.25">
      <c r="A86" s="13">
        <v>7</v>
      </c>
      <c r="B86" s="13"/>
      <c r="C86" s="13"/>
      <c r="D86" s="24"/>
      <c r="E86" s="15"/>
      <c r="F86" s="13"/>
      <c r="G86" s="15"/>
      <c r="H86" s="16"/>
      <c r="I86" s="17"/>
    </row>
  </sheetData>
  <mergeCells count="10">
    <mergeCell ref="A78:H78"/>
    <mergeCell ref="A4:H4"/>
    <mergeCell ref="A17:H17"/>
    <mergeCell ref="A30:H30"/>
    <mergeCell ref="A40:H40"/>
    <mergeCell ref="A1:I1"/>
    <mergeCell ref="A2:I2"/>
    <mergeCell ref="A52:H52"/>
    <mergeCell ref="A62:H62"/>
    <mergeCell ref="A68:H68"/>
  </mergeCells>
  <pageMargins left="0.25" right="0.25" top="0.75" bottom="0.75" header="0.3" footer="0.3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B1" workbookViewId="0">
      <selection activeCell="B14" sqref="A14:XFD14"/>
    </sheetView>
  </sheetViews>
  <sheetFormatPr defaultColWidth="9.140625" defaultRowHeight="15" x14ac:dyDescent="0.25"/>
  <cols>
    <col min="1" max="1" width="9" style="28" customWidth="1"/>
    <col min="2" max="2" width="63.28515625" style="28" customWidth="1"/>
    <col min="3" max="3" width="9" style="26" customWidth="1"/>
    <col min="4" max="4" width="9.140625" style="28"/>
    <col min="5" max="5" width="49" style="28" customWidth="1"/>
    <col min="6" max="6" width="9.140625" style="28" customWidth="1"/>
    <col min="7" max="16384" width="9.140625" style="28"/>
  </cols>
  <sheetData>
    <row r="1" spans="1:7" s="6" customFormat="1" ht="15.75" x14ac:dyDescent="0.25">
      <c r="A1" s="63" t="s">
        <v>18</v>
      </c>
      <c r="B1" s="63"/>
      <c r="C1" s="63"/>
      <c r="D1" s="5"/>
    </row>
    <row r="2" spans="1:7" s="6" customFormat="1" ht="15.75" x14ac:dyDescent="0.25">
      <c r="A2" s="63" t="s">
        <v>19</v>
      </c>
      <c r="B2" s="63"/>
      <c r="C2" s="63"/>
      <c r="D2" s="5"/>
    </row>
    <row r="3" spans="1:7" s="6" customFormat="1" ht="15.75" x14ac:dyDescent="0.25">
      <c r="A3" s="7"/>
      <c r="B3" s="7"/>
      <c r="C3" s="7"/>
      <c r="D3" s="7"/>
    </row>
    <row r="4" spans="1:7" s="6" customFormat="1" ht="15.75" x14ac:dyDescent="0.25">
      <c r="A4" s="65" t="s">
        <v>20</v>
      </c>
      <c r="B4" s="65"/>
      <c r="C4" s="65"/>
      <c r="D4" s="9"/>
    </row>
    <row r="5" spans="1:7" ht="18" customHeight="1" x14ac:dyDescent="0.25">
      <c r="A5" s="27"/>
    </row>
    <row r="6" spans="1:7" ht="15.75" x14ac:dyDescent="0.25">
      <c r="A6" s="29" t="s">
        <v>5</v>
      </c>
      <c r="B6" s="30" t="s">
        <v>1</v>
      </c>
      <c r="C6" s="29" t="s">
        <v>3</v>
      </c>
    </row>
    <row r="7" spans="1:7" x14ac:dyDescent="0.25">
      <c r="A7" s="31">
        <v>1</v>
      </c>
      <c r="B7" s="32" t="s">
        <v>25</v>
      </c>
      <c r="C7" s="31">
        <v>857</v>
      </c>
    </row>
    <row r="8" spans="1:7" x14ac:dyDescent="0.25">
      <c r="A8" s="31">
        <v>2</v>
      </c>
      <c r="B8" s="34" t="s">
        <v>27</v>
      </c>
      <c r="C8" s="31">
        <v>568</v>
      </c>
    </row>
    <row r="9" spans="1:7" x14ac:dyDescent="0.25">
      <c r="A9" s="31">
        <v>3</v>
      </c>
      <c r="B9" s="34" t="s">
        <v>23</v>
      </c>
      <c r="C9" s="31">
        <v>277</v>
      </c>
    </row>
    <row r="10" spans="1:7" x14ac:dyDescent="0.25">
      <c r="A10" s="31">
        <v>4</v>
      </c>
      <c r="B10" s="32" t="s">
        <v>28</v>
      </c>
      <c r="C10" s="36">
        <v>176</v>
      </c>
    </row>
    <row r="11" spans="1:7" x14ac:dyDescent="0.25">
      <c r="A11" s="31">
        <v>5</v>
      </c>
      <c r="B11" s="32" t="s">
        <v>32</v>
      </c>
      <c r="C11" s="31">
        <v>92</v>
      </c>
    </row>
    <row r="12" spans="1:7" x14ac:dyDescent="0.25">
      <c r="A12" s="31">
        <v>6</v>
      </c>
      <c r="B12" s="33" t="s">
        <v>57</v>
      </c>
      <c r="C12" s="36">
        <v>84</v>
      </c>
    </row>
    <row r="13" spans="1:7" ht="18" customHeight="1" x14ac:dyDescent="0.25">
      <c r="A13" s="26"/>
    </row>
    <row r="14" spans="1:7" ht="18" customHeight="1" x14ac:dyDescent="0.25">
      <c r="A14" s="26"/>
      <c r="B14" s="48" t="s">
        <v>21</v>
      </c>
      <c r="C14" s="49" t="s">
        <v>22</v>
      </c>
      <c r="E14" s="44"/>
      <c r="F14" s="58"/>
      <c r="G14"/>
    </row>
    <row r="15" spans="1:7" ht="18" customHeight="1" x14ac:dyDescent="0.25">
      <c r="A15" s="26"/>
      <c r="B15" s="34" t="s">
        <v>23</v>
      </c>
      <c r="C15" s="36">
        <v>77</v>
      </c>
      <c r="E15" s="44"/>
      <c r="F15" s="58"/>
      <c r="G15"/>
    </row>
    <row r="16" spans="1:7" ht="18" customHeight="1" x14ac:dyDescent="0.25">
      <c r="A16" s="26"/>
      <c r="B16" s="34" t="s">
        <v>23</v>
      </c>
      <c r="C16" s="36">
        <v>100</v>
      </c>
      <c r="E16" s="44"/>
      <c r="F16" s="58"/>
      <c r="G16"/>
    </row>
    <row r="17" spans="1:7" ht="18" customHeight="1" x14ac:dyDescent="0.25">
      <c r="A17" s="26"/>
      <c r="B17" s="34" t="s">
        <v>23</v>
      </c>
      <c r="C17" s="36">
        <v>100</v>
      </c>
      <c r="E17" s="44"/>
      <c r="F17" s="58"/>
      <c r="G17"/>
    </row>
    <row r="18" spans="1:7" ht="18" customHeight="1" x14ac:dyDescent="0.25">
      <c r="A18" s="4"/>
      <c r="B18" s="50" t="s">
        <v>24</v>
      </c>
      <c r="C18" s="51">
        <f>SUM(C15:C17)</f>
        <v>277</v>
      </c>
      <c r="E18" s="45"/>
      <c r="F18" s="58"/>
      <c r="G18"/>
    </row>
    <row r="19" spans="1:7" ht="18" customHeight="1" x14ac:dyDescent="0.25">
      <c r="A19" s="4"/>
      <c r="B19" s="32" t="s">
        <v>25</v>
      </c>
      <c r="C19" s="36">
        <v>100</v>
      </c>
      <c r="E19" s="45"/>
      <c r="F19" s="58"/>
      <c r="G19"/>
    </row>
    <row r="20" spans="1:7" ht="18" customHeight="1" x14ac:dyDescent="0.25">
      <c r="A20" s="4"/>
      <c r="B20" s="32" t="s">
        <v>25</v>
      </c>
      <c r="C20" s="36">
        <v>77</v>
      </c>
      <c r="E20" s="45"/>
      <c r="F20" s="58"/>
      <c r="G20"/>
    </row>
    <row r="21" spans="1:7" ht="18" customHeight="1" x14ac:dyDescent="0.25">
      <c r="A21" s="4"/>
      <c r="B21" s="32" t="s">
        <v>25</v>
      </c>
      <c r="C21" s="36">
        <v>92</v>
      </c>
      <c r="E21" s="45"/>
      <c r="F21" s="58"/>
      <c r="G21"/>
    </row>
    <row r="22" spans="1:7" ht="18" customHeight="1" x14ac:dyDescent="0.25">
      <c r="A22" s="4"/>
      <c r="B22" s="32" t="s">
        <v>25</v>
      </c>
      <c r="C22" s="36">
        <v>100</v>
      </c>
      <c r="E22" s="45"/>
      <c r="F22" s="58"/>
      <c r="G22"/>
    </row>
    <row r="23" spans="1:7" ht="18" customHeight="1" x14ac:dyDescent="0.25">
      <c r="A23" s="4"/>
      <c r="B23" s="32" t="s">
        <v>25</v>
      </c>
      <c r="C23" s="36">
        <v>92</v>
      </c>
      <c r="E23" s="45"/>
      <c r="F23" s="58"/>
      <c r="G23"/>
    </row>
    <row r="24" spans="1:7" ht="18" customHeight="1" x14ac:dyDescent="0.25">
      <c r="A24" s="4"/>
      <c r="B24" s="32" t="s">
        <v>25</v>
      </c>
      <c r="C24" s="36">
        <v>84</v>
      </c>
      <c r="E24" s="45"/>
      <c r="F24" s="58"/>
      <c r="G24"/>
    </row>
    <row r="25" spans="1:7" ht="18" customHeight="1" x14ac:dyDescent="0.25">
      <c r="A25" s="4"/>
      <c r="B25" s="32" t="s">
        <v>25</v>
      </c>
      <c r="C25" s="36">
        <v>71</v>
      </c>
      <c r="E25" s="45"/>
      <c r="F25" s="58"/>
      <c r="G25"/>
    </row>
    <row r="26" spans="1:7" ht="18" customHeight="1" x14ac:dyDescent="0.25">
      <c r="A26" s="4"/>
      <c r="B26" s="32" t="s">
        <v>25</v>
      </c>
      <c r="C26" s="36">
        <v>65</v>
      </c>
      <c r="E26" s="45"/>
      <c r="F26" s="58"/>
      <c r="G26"/>
    </row>
    <row r="27" spans="1:7" ht="18" customHeight="1" x14ac:dyDescent="0.25">
      <c r="A27" s="4"/>
      <c r="B27" s="32" t="s">
        <v>25</v>
      </c>
      <c r="C27" s="36">
        <v>84</v>
      </c>
      <c r="E27" s="45"/>
      <c r="F27" s="58"/>
      <c r="G27"/>
    </row>
    <row r="28" spans="1:7" ht="18" customHeight="1" x14ac:dyDescent="0.25">
      <c r="A28" s="4"/>
      <c r="B28" s="32" t="s">
        <v>25</v>
      </c>
      <c r="C28" s="36">
        <v>92</v>
      </c>
      <c r="E28" s="59"/>
      <c r="F28" s="57"/>
      <c r="G28"/>
    </row>
    <row r="29" spans="1:7" ht="18" customHeight="1" x14ac:dyDescent="0.25">
      <c r="A29" s="4"/>
      <c r="B29" s="50" t="s">
        <v>24</v>
      </c>
      <c r="C29" s="51">
        <f>SUM(C19:C28)</f>
        <v>857</v>
      </c>
      <c r="E29" s="46"/>
      <c r="F29" s="58"/>
      <c r="G29"/>
    </row>
    <row r="30" spans="1:7" ht="18" customHeight="1" x14ac:dyDescent="0.25">
      <c r="A30" s="4"/>
      <c r="B30" s="33" t="s">
        <v>26</v>
      </c>
      <c r="C30" s="36">
        <v>84</v>
      </c>
      <c r="E30" s="60"/>
      <c r="F30" s="57"/>
      <c r="G30"/>
    </row>
    <row r="31" spans="1:7" ht="18" customHeight="1" x14ac:dyDescent="0.25">
      <c r="A31" s="4"/>
      <c r="B31" s="52" t="s">
        <v>24</v>
      </c>
      <c r="C31" s="51">
        <f>SUM(C30)</f>
        <v>84</v>
      </c>
      <c r="E31" s="45"/>
      <c r="F31" s="58"/>
      <c r="G31"/>
    </row>
    <row r="32" spans="1:7" ht="18" customHeight="1" x14ac:dyDescent="0.25">
      <c r="A32" s="4"/>
      <c r="B32" s="32" t="s">
        <v>27</v>
      </c>
      <c r="C32" s="36">
        <v>84</v>
      </c>
      <c r="E32" s="45"/>
      <c r="F32" s="58"/>
      <c r="G32"/>
    </row>
    <row r="33" spans="1:7" ht="18" customHeight="1" x14ac:dyDescent="0.25">
      <c r="A33" s="4"/>
      <c r="B33" s="32" t="s">
        <v>27</v>
      </c>
      <c r="C33" s="36">
        <v>100</v>
      </c>
      <c r="E33" s="45"/>
      <c r="F33" s="58"/>
      <c r="G33"/>
    </row>
    <row r="34" spans="1:7" ht="18" customHeight="1" x14ac:dyDescent="0.25">
      <c r="A34" s="4"/>
      <c r="B34" s="32" t="s">
        <v>27</v>
      </c>
      <c r="C34" s="36">
        <v>100</v>
      </c>
      <c r="E34" s="45"/>
      <c r="F34" s="58"/>
      <c r="G34"/>
    </row>
    <row r="35" spans="1:7" ht="18" customHeight="1" x14ac:dyDescent="0.25">
      <c r="A35" s="4"/>
      <c r="B35" s="32" t="s">
        <v>27</v>
      </c>
      <c r="C35" s="36">
        <v>92</v>
      </c>
      <c r="E35" s="45"/>
      <c r="F35" s="58"/>
      <c r="G35"/>
    </row>
    <row r="36" spans="1:7" ht="18" customHeight="1" x14ac:dyDescent="0.25">
      <c r="A36" s="4"/>
      <c r="B36" s="32" t="s">
        <v>27</v>
      </c>
      <c r="C36" s="36">
        <v>100</v>
      </c>
      <c r="E36" s="44"/>
      <c r="F36" s="58"/>
      <c r="G36"/>
    </row>
    <row r="37" spans="1:7" ht="18" customHeight="1" x14ac:dyDescent="0.25">
      <c r="A37" s="4"/>
      <c r="B37" s="34" t="s">
        <v>27</v>
      </c>
      <c r="C37" s="36">
        <v>92</v>
      </c>
      <c r="E37" s="56"/>
      <c r="F37" s="57"/>
      <c r="G37"/>
    </row>
    <row r="38" spans="1:7" ht="18" customHeight="1" x14ac:dyDescent="0.25">
      <c r="A38" s="4"/>
      <c r="B38" s="53" t="s">
        <v>24</v>
      </c>
      <c r="C38" s="51">
        <f>SUM(C32:C37)</f>
        <v>568</v>
      </c>
      <c r="E38" s="45"/>
      <c r="F38" s="58"/>
      <c r="G38"/>
    </row>
    <row r="39" spans="1:7" ht="18" customHeight="1" x14ac:dyDescent="0.25">
      <c r="A39" s="4"/>
      <c r="B39" s="32" t="s">
        <v>28</v>
      </c>
      <c r="C39" s="36">
        <v>84</v>
      </c>
      <c r="E39" s="45"/>
      <c r="F39" s="58"/>
      <c r="G39"/>
    </row>
    <row r="40" spans="1:7" ht="18" customHeight="1" x14ac:dyDescent="0.25">
      <c r="A40" s="4"/>
      <c r="B40" s="32" t="s">
        <v>28</v>
      </c>
      <c r="C40" s="36">
        <v>92</v>
      </c>
      <c r="E40" s="45"/>
      <c r="F40" s="58"/>
      <c r="G40"/>
    </row>
    <row r="41" spans="1:7" ht="18" customHeight="1" x14ac:dyDescent="0.25">
      <c r="A41" s="4"/>
      <c r="B41" s="54" t="s">
        <v>24</v>
      </c>
      <c r="C41" s="55">
        <f>SUM(C39:C40)</f>
        <v>176</v>
      </c>
    </row>
    <row r="42" spans="1:7" ht="18" customHeight="1" x14ac:dyDescent="0.25">
      <c r="A42" s="4"/>
      <c r="B42" s="62" t="s">
        <v>32</v>
      </c>
      <c r="C42" s="26">
        <v>92</v>
      </c>
    </row>
    <row r="43" spans="1:7" ht="18" customHeight="1" x14ac:dyDescent="0.25">
      <c r="A43" s="4"/>
      <c r="B43" s="54" t="s">
        <v>24</v>
      </c>
      <c r="C43" s="55">
        <f>C42</f>
        <v>92</v>
      </c>
    </row>
    <row r="44" spans="1:7" ht="18" customHeight="1" x14ac:dyDescent="0.25">
      <c r="A44" s="4"/>
    </row>
    <row r="45" spans="1:7" ht="18" customHeight="1" x14ac:dyDescent="0.25">
      <c r="A45" s="4"/>
    </row>
    <row r="46" spans="1:7" ht="18" customHeight="1" x14ac:dyDescent="0.25">
      <c r="A46" s="4"/>
    </row>
  </sheetData>
  <sortState ref="B7:C12">
    <sortCondition descending="1" ref="C7:C12"/>
  </sortState>
  <mergeCells count="3">
    <mergeCell ref="A2:C2"/>
    <mergeCell ref="A1:C1"/>
    <mergeCell ref="A4:C4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activeCell="B7" sqref="B7"/>
    </sheetView>
  </sheetViews>
  <sheetFormatPr defaultRowHeight="15" x14ac:dyDescent="0.25"/>
  <cols>
    <col min="1" max="2" width="9.140625" style="3"/>
  </cols>
  <sheetData>
    <row r="1" spans="1:2" x14ac:dyDescent="0.25">
      <c r="A1" s="1" t="s">
        <v>2</v>
      </c>
      <c r="B1" s="1" t="s">
        <v>3</v>
      </c>
    </row>
    <row r="2" spans="1:2" x14ac:dyDescent="0.25">
      <c r="A2" s="1">
        <v>1</v>
      </c>
      <c r="B2" s="2">
        <v>100</v>
      </c>
    </row>
    <row r="3" spans="1:2" x14ac:dyDescent="0.25">
      <c r="A3" s="1">
        <v>2</v>
      </c>
      <c r="B3" s="2">
        <v>92</v>
      </c>
    </row>
    <row r="4" spans="1:2" x14ac:dyDescent="0.25">
      <c r="A4" s="1">
        <v>3</v>
      </c>
      <c r="B4" s="2">
        <v>84</v>
      </c>
    </row>
    <row r="5" spans="1:2" x14ac:dyDescent="0.25">
      <c r="A5" s="1">
        <v>4</v>
      </c>
      <c r="B5" s="2">
        <v>77</v>
      </c>
    </row>
    <row r="6" spans="1:2" x14ac:dyDescent="0.25">
      <c r="A6" s="1">
        <v>5</v>
      </c>
      <c r="B6" s="2">
        <v>71</v>
      </c>
    </row>
    <row r="7" spans="1:2" x14ac:dyDescent="0.25">
      <c r="A7" s="1">
        <v>6</v>
      </c>
      <c r="B7" s="2">
        <v>65</v>
      </c>
    </row>
    <row r="8" spans="1:2" x14ac:dyDescent="0.25">
      <c r="A8" s="1">
        <v>7</v>
      </c>
      <c r="B8" s="2">
        <v>60</v>
      </c>
    </row>
    <row r="9" spans="1:2" x14ac:dyDescent="0.25">
      <c r="A9" s="1">
        <v>8</v>
      </c>
      <c r="B9" s="2">
        <v>55</v>
      </c>
    </row>
    <row r="10" spans="1:2" x14ac:dyDescent="0.25">
      <c r="A10" s="1">
        <v>9</v>
      </c>
      <c r="B10" s="2">
        <v>50</v>
      </c>
    </row>
    <row r="11" spans="1:2" x14ac:dyDescent="0.25">
      <c r="A11" s="1">
        <v>10</v>
      </c>
      <c r="B11" s="2">
        <v>46</v>
      </c>
    </row>
    <row r="12" spans="1:2" x14ac:dyDescent="0.25">
      <c r="A12" s="1">
        <v>11</v>
      </c>
      <c r="B12" s="2">
        <v>42</v>
      </c>
    </row>
    <row r="13" spans="1:2" x14ac:dyDescent="0.25">
      <c r="A13" s="1">
        <v>12</v>
      </c>
      <c r="B13" s="2">
        <v>38</v>
      </c>
    </row>
    <row r="14" spans="1:2" x14ac:dyDescent="0.25">
      <c r="A14" s="1">
        <v>13</v>
      </c>
      <c r="B14" s="2">
        <v>35</v>
      </c>
    </row>
    <row r="15" spans="1:2" x14ac:dyDescent="0.25">
      <c r="A15" s="1">
        <v>14</v>
      </c>
      <c r="B15" s="2">
        <v>32</v>
      </c>
    </row>
    <row r="16" spans="1:2" x14ac:dyDescent="0.25">
      <c r="A16" s="1">
        <v>15</v>
      </c>
      <c r="B16" s="2">
        <v>29</v>
      </c>
    </row>
    <row r="17" spans="1:2" x14ac:dyDescent="0.25">
      <c r="A17" s="1">
        <v>16</v>
      </c>
      <c r="B17" s="2">
        <v>26</v>
      </c>
    </row>
    <row r="18" spans="1:2" x14ac:dyDescent="0.25">
      <c r="A18" s="1">
        <v>17</v>
      </c>
      <c r="B18" s="2">
        <v>23</v>
      </c>
    </row>
    <row r="19" spans="1:2" x14ac:dyDescent="0.25">
      <c r="A19" s="1">
        <v>18</v>
      </c>
      <c r="B19" s="2">
        <v>21</v>
      </c>
    </row>
    <row r="20" spans="1:2" x14ac:dyDescent="0.25">
      <c r="A20" s="1">
        <v>19</v>
      </c>
      <c r="B20" s="2">
        <v>19</v>
      </c>
    </row>
    <row r="21" spans="1:2" x14ac:dyDescent="0.25">
      <c r="A21" s="1">
        <v>20</v>
      </c>
      <c r="B21" s="2">
        <v>17</v>
      </c>
    </row>
    <row r="22" spans="1:2" x14ac:dyDescent="0.25">
      <c r="A22" s="1">
        <v>21</v>
      </c>
      <c r="B22" s="2">
        <v>15</v>
      </c>
    </row>
    <row r="23" spans="1:2" x14ac:dyDescent="0.25">
      <c r="A23" s="1">
        <v>22</v>
      </c>
      <c r="B23" s="2">
        <v>15</v>
      </c>
    </row>
    <row r="24" spans="1:2" x14ac:dyDescent="0.25">
      <c r="A24" s="1">
        <v>23</v>
      </c>
      <c r="B24" s="2">
        <v>15</v>
      </c>
    </row>
    <row r="25" spans="1:2" x14ac:dyDescent="0.25">
      <c r="A25" s="1">
        <v>24</v>
      </c>
      <c r="B25" s="2">
        <v>15</v>
      </c>
    </row>
    <row r="26" spans="1:2" x14ac:dyDescent="0.25">
      <c r="A26" s="1">
        <v>25</v>
      </c>
      <c r="B26" s="2">
        <v>15</v>
      </c>
    </row>
    <row r="27" spans="1:2" x14ac:dyDescent="0.25">
      <c r="A27" s="1">
        <v>26</v>
      </c>
      <c r="B27" s="2">
        <v>15</v>
      </c>
    </row>
    <row r="28" spans="1:2" x14ac:dyDescent="0.25">
      <c r="A28" s="1">
        <v>27</v>
      </c>
      <c r="B28" s="2">
        <v>15</v>
      </c>
    </row>
    <row r="29" spans="1:2" x14ac:dyDescent="0.25">
      <c r="A29" s="1">
        <v>28</v>
      </c>
      <c r="B29" s="2">
        <v>15</v>
      </c>
    </row>
    <row r="30" spans="1:2" x14ac:dyDescent="0.25">
      <c r="A30" s="1">
        <v>29</v>
      </c>
      <c r="B30" s="2">
        <v>15</v>
      </c>
    </row>
    <row r="31" spans="1:2" x14ac:dyDescent="0.25">
      <c r="A31" s="1">
        <v>30</v>
      </c>
      <c r="B31" s="2">
        <v>15</v>
      </c>
    </row>
    <row r="32" spans="1:2" x14ac:dyDescent="0.25">
      <c r="A32" s="1">
        <v>31</v>
      </c>
      <c r="B32" s="2">
        <v>10</v>
      </c>
    </row>
    <row r="33" spans="1:2" x14ac:dyDescent="0.25">
      <c r="A33" s="1">
        <v>32</v>
      </c>
      <c r="B33" s="2">
        <v>10</v>
      </c>
    </row>
    <row r="34" spans="1:2" x14ac:dyDescent="0.25">
      <c r="A34" s="1">
        <v>33</v>
      </c>
      <c r="B34" s="2">
        <v>10</v>
      </c>
    </row>
    <row r="35" spans="1:2" x14ac:dyDescent="0.25">
      <c r="A35" s="1">
        <v>34</v>
      </c>
      <c r="B35" s="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Classif Indiv</vt:lpstr>
      <vt:lpstr>Classif Clubes</vt:lpstr>
      <vt:lpstr>Pontos</vt:lpstr>
      <vt:lpstr>'Classif Clubes'!Área_de_Impressão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2017-09-10T19:35:18Z</cp:lastPrinted>
  <dcterms:created xsi:type="dcterms:W3CDTF">2017-09-07T02:08:46Z</dcterms:created>
  <dcterms:modified xsi:type="dcterms:W3CDTF">2017-09-18T09:33:18Z</dcterms:modified>
</cp:coreProperties>
</file>