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ALGARVE\2019_02_16_ II Aquatlo Segm S. Brás de Alportel\INSCRIÇÕES E RESULTADOS\"/>
    </mc:Choice>
  </mc:AlternateContent>
  <bookViews>
    <workbookView xWindow="0" yWindow="0" windowWidth="20490" windowHeight="7755" tabRatio="801" firstSheet="1" activeTab="2"/>
  </bookViews>
  <sheets>
    <sheet name="INSCRITOS" sheetId="1" state="hidden" r:id="rId1"/>
    <sheet name="Escalões Jov" sheetId="2" r:id="rId2"/>
    <sheet name="Cadetes" sheetId="13" r:id="rId3"/>
  </sheets>
  <definedNames>
    <definedName name="_xlnm._FilterDatabase" localSheetId="1" hidden="1">'Escalões Jov'!$A$25:$K$25</definedName>
    <definedName name="_xlnm._FilterDatabase" localSheetId="0" hidden="1">INSCRITOS!$A$1:$I$100</definedName>
    <definedName name="_xlnm.Print_Area" localSheetId="1">'Escalões Jov'!$A$1:$K$114</definedName>
    <definedName name="_xlnm.Print_Area" localSheetId="0">INSCRITOS!$A$1:$I$100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J30" i="2"/>
  <c r="C32" i="2"/>
  <c r="D32" i="2"/>
  <c r="E32" i="2"/>
  <c r="F32" i="2"/>
  <c r="G32" i="2"/>
  <c r="J32" i="2"/>
  <c r="J13" i="13"/>
  <c r="J89" i="2"/>
  <c r="J85" i="2"/>
  <c r="J84" i="2"/>
  <c r="J82" i="2"/>
  <c r="J79" i="2"/>
  <c r="J90" i="2"/>
  <c r="J81" i="2"/>
  <c r="J86" i="2"/>
  <c r="J61" i="2"/>
  <c r="J56" i="2"/>
  <c r="J73" i="2"/>
  <c r="J72" i="2"/>
  <c r="J67" i="2"/>
  <c r="J31" i="2"/>
  <c r="J36" i="2"/>
  <c r="J38" i="2"/>
  <c r="J28" i="2"/>
  <c r="J37" i="2"/>
  <c r="J26" i="2"/>
  <c r="J10" i="2"/>
  <c r="J13" i="2"/>
  <c r="J12" i="2"/>
  <c r="J15" i="2"/>
  <c r="C9" i="2"/>
  <c r="D9" i="2"/>
  <c r="E9" i="2"/>
  <c r="F9" i="2"/>
  <c r="G9" i="2"/>
  <c r="J9" i="2"/>
  <c r="C8" i="2"/>
  <c r="D8" i="2"/>
  <c r="E8" i="2"/>
  <c r="F8" i="2"/>
  <c r="G8" i="2"/>
  <c r="J8" i="2"/>
  <c r="C7" i="2"/>
  <c r="D7" i="2"/>
  <c r="E7" i="2"/>
  <c r="F7" i="2"/>
  <c r="G7" i="2"/>
  <c r="J7" i="2"/>
  <c r="C15" i="2"/>
  <c r="D15" i="2"/>
  <c r="E15" i="2"/>
  <c r="F15" i="2"/>
  <c r="G15" i="2"/>
  <c r="C10" i="2"/>
  <c r="D10" i="2"/>
  <c r="E10" i="2"/>
  <c r="F10" i="2"/>
  <c r="G10" i="2"/>
  <c r="C13" i="2"/>
  <c r="D13" i="2"/>
  <c r="E13" i="2"/>
  <c r="F13" i="2"/>
  <c r="G13" i="2"/>
  <c r="C12" i="2"/>
  <c r="D12" i="2"/>
  <c r="E12" i="2"/>
  <c r="F12" i="2"/>
  <c r="G12" i="2"/>
  <c r="J19" i="13" l="1"/>
  <c r="G19" i="13"/>
  <c r="F19" i="13"/>
  <c r="E19" i="13"/>
  <c r="D19" i="13"/>
  <c r="C19" i="13"/>
  <c r="J18" i="13"/>
  <c r="G18" i="13"/>
  <c r="F18" i="13"/>
  <c r="E18" i="13"/>
  <c r="D18" i="13"/>
  <c r="C18" i="13"/>
  <c r="G13" i="13"/>
  <c r="F13" i="13"/>
  <c r="E13" i="13"/>
  <c r="D13" i="13"/>
  <c r="C13" i="13"/>
  <c r="J10" i="13"/>
  <c r="G10" i="13"/>
  <c r="F10" i="13"/>
  <c r="E10" i="13"/>
  <c r="D10" i="13"/>
  <c r="C10" i="13"/>
  <c r="J12" i="13"/>
  <c r="G12" i="13"/>
  <c r="F12" i="13"/>
  <c r="E12" i="13"/>
  <c r="D12" i="13"/>
  <c r="C12" i="13"/>
  <c r="J9" i="13"/>
  <c r="G9" i="13"/>
  <c r="F9" i="13"/>
  <c r="E9" i="13"/>
  <c r="D9" i="13"/>
  <c r="C9" i="13"/>
  <c r="J8" i="13"/>
  <c r="G8" i="13"/>
  <c r="F8" i="13"/>
  <c r="E8" i="13"/>
  <c r="D8" i="13"/>
  <c r="C8" i="13"/>
  <c r="J7" i="13"/>
  <c r="G7" i="13"/>
  <c r="F7" i="13"/>
  <c r="E7" i="13"/>
  <c r="D7" i="13"/>
  <c r="C7" i="13"/>
  <c r="J11" i="13"/>
  <c r="G11" i="13"/>
  <c r="F11" i="13"/>
  <c r="E11" i="13"/>
  <c r="D11" i="13"/>
  <c r="C11" i="13"/>
  <c r="J20" i="2" l="1"/>
  <c r="J21" i="2"/>
  <c r="J101" i="2"/>
  <c r="J103" i="2"/>
  <c r="J98" i="2"/>
  <c r="J99" i="2"/>
  <c r="J102" i="2"/>
  <c r="J100" i="2"/>
  <c r="J87" i="2"/>
  <c r="J92" i="2"/>
  <c r="J80" i="2"/>
  <c r="J91" i="2"/>
  <c r="J88" i="2"/>
  <c r="J83" i="2"/>
  <c r="J71" i="2"/>
  <c r="J74" i="2"/>
  <c r="J69" i="2"/>
  <c r="J70" i="2"/>
  <c r="J68" i="2"/>
  <c r="J66" i="2"/>
  <c r="J55" i="2"/>
  <c r="J57" i="2"/>
  <c r="J58" i="2"/>
  <c r="J59" i="2"/>
  <c r="J54" i="2"/>
  <c r="J60" i="2"/>
  <c r="J44" i="2"/>
  <c r="J49" i="2"/>
  <c r="J47" i="2"/>
  <c r="J46" i="2"/>
  <c r="J48" i="2"/>
  <c r="J45" i="2"/>
  <c r="J27" i="2"/>
  <c r="J33" i="2"/>
  <c r="J35" i="2"/>
  <c r="J29" i="2"/>
  <c r="J39" i="2"/>
  <c r="J34" i="2"/>
  <c r="J11" i="2"/>
  <c r="J14" i="2"/>
  <c r="J6" i="2"/>
  <c r="C103" i="2" l="1"/>
  <c r="D103" i="2"/>
  <c r="E103" i="2"/>
  <c r="F103" i="2"/>
  <c r="G103" i="2"/>
  <c r="C101" i="2"/>
  <c r="D101" i="2"/>
  <c r="E101" i="2"/>
  <c r="F101" i="2"/>
  <c r="G101" i="2"/>
  <c r="C6" i="2"/>
  <c r="D6" i="2"/>
  <c r="E6" i="2"/>
  <c r="F6" i="2"/>
  <c r="G6" i="2"/>
  <c r="F80" i="2" l="1"/>
  <c r="C14" i="2" l="1"/>
  <c r="D14" i="2"/>
  <c r="E14" i="2"/>
  <c r="F14" i="2"/>
  <c r="G14" i="2"/>
  <c r="C11" i="2"/>
  <c r="D11" i="2"/>
  <c r="E11" i="2"/>
  <c r="F11" i="2"/>
  <c r="G11" i="2"/>
  <c r="C102" i="2" l="1"/>
  <c r="D102" i="2"/>
  <c r="E102" i="2"/>
  <c r="F102" i="2"/>
  <c r="G102" i="2"/>
  <c r="C99" i="2"/>
  <c r="D99" i="2"/>
  <c r="E99" i="2"/>
  <c r="F99" i="2"/>
  <c r="G99" i="2"/>
  <c r="C98" i="2"/>
  <c r="D98" i="2"/>
  <c r="E98" i="2"/>
  <c r="F98" i="2"/>
  <c r="G98" i="2"/>
  <c r="C88" i="2"/>
  <c r="D88" i="2"/>
  <c r="E88" i="2"/>
  <c r="F88" i="2"/>
  <c r="G88" i="2"/>
  <c r="C91" i="2"/>
  <c r="D91" i="2"/>
  <c r="E91" i="2"/>
  <c r="F91" i="2"/>
  <c r="G91" i="2"/>
  <c r="C80" i="2"/>
  <c r="D80" i="2"/>
  <c r="E80" i="2"/>
  <c r="G80" i="2"/>
  <c r="C92" i="2"/>
  <c r="D92" i="2"/>
  <c r="E92" i="2"/>
  <c r="F92" i="2"/>
  <c r="G92" i="2"/>
  <c r="C87" i="2"/>
  <c r="D87" i="2"/>
  <c r="E87" i="2"/>
  <c r="F87" i="2"/>
  <c r="G87" i="2"/>
  <c r="C85" i="2"/>
  <c r="D85" i="2"/>
  <c r="E85" i="2"/>
  <c r="F85" i="2"/>
  <c r="G85" i="2"/>
  <c r="C84" i="2"/>
  <c r="D84" i="2"/>
  <c r="E84" i="2"/>
  <c r="F84" i="2"/>
  <c r="G84" i="2"/>
  <c r="C82" i="2"/>
  <c r="D82" i="2"/>
  <c r="E82" i="2"/>
  <c r="F82" i="2"/>
  <c r="G82" i="2"/>
  <c r="C79" i="2"/>
  <c r="D79" i="2"/>
  <c r="E79" i="2"/>
  <c r="F79" i="2"/>
  <c r="G79" i="2"/>
  <c r="D90" i="2"/>
  <c r="E90" i="2"/>
  <c r="F90" i="2"/>
  <c r="G90" i="2"/>
  <c r="C81" i="2"/>
  <c r="D81" i="2"/>
  <c r="E81" i="2"/>
  <c r="F81" i="2"/>
  <c r="G81" i="2"/>
  <c r="C86" i="2"/>
  <c r="D86" i="2"/>
  <c r="E86" i="2"/>
  <c r="F86" i="2"/>
  <c r="G86" i="2"/>
  <c r="C89" i="2"/>
  <c r="D89" i="2"/>
  <c r="E89" i="2"/>
  <c r="F89" i="2"/>
  <c r="G89" i="2"/>
  <c r="C93" i="2"/>
  <c r="D93" i="2"/>
  <c r="E93" i="2"/>
  <c r="F93" i="2"/>
  <c r="G93" i="2"/>
  <c r="C68" i="2"/>
  <c r="D68" i="2"/>
  <c r="E68" i="2"/>
  <c r="F68" i="2"/>
  <c r="G68" i="2"/>
  <c r="C70" i="2"/>
  <c r="D70" i="2"/>
  <c r="E70" i="2"/>
  <c r="F70" i="2"/>
  <c r="G70" i="2"/>
  <c r="C69" i="2"/>
  <c r="D69" i="2"/>
  <c r="E69" i="2"/>
  <c r="F69" i="2"/>
  <c r="G69" i="2"/>
  <c r="C74" i="2"/>
  <c r="D74" i="2"/>
  <c r="E74" i="2"/>
  <c r="F74" i="2"/>
  <c r="G74" i="2"/>
  <c r="C71" i="2"/>
  <c r="D71" i="2"/>
  <c r="E71" i="2"/>
  <c r="F71" i="2"/>
  <c r="G71" i="2"/>
  <c r="C73" i="2"/>
  <c r="D73" i="2"/>
  <c r="E73" i="2"/>
  <c r="F73" i="2"/>
  <c r="G73" i="2"/>
  <c r="C72" i="2"/>
  <c r="D72" i="2"/>
  <c r="E72" i="2"/>
  <c r="F72" i="2"/>
  <c r="G72" i="2"/>
  <c r="C67" i="2"/>
  <c r="D67" i="2"/>
  <c r="E67" i="2"/>
  <c r="F67" i="2"/>
  <c r="G67" i="2"/>
  <c r="C54" i="2"/>
  <c r="D54" i="2"/>
  <c r="E54" i="2"/>
  <c r="F54" i="2"/>
  <c r="G54" i="2"/>
  <c r="C59" i="2"/>
  <c r="D59" i="2"/>
  <c r="E59" i="2"/>
  <c r="F59" i="2"/>
  <c r="G59" i="2"/>
  <c r="C58" i="2"/>
  <c r="D58" i="2"/>
  <c r="E58" i="2"/>
  <c r="F58" i="2"/>
  <c r="G58" i="2"/>
  <c r="C57" i="2"/>
  <c r="D57" i="2"/>
  <c r="E57" i="2"/>
  <c r="F57" i="2"/>
  <c r="G57" i="2"/>
  <c r="C55" i="2"/>
  <c r="D55" i="2"/>
  <c r="E55" i="2"/>
  <c r="F55" i="2"/>
  <c r="G55" i="2"/>
  <c r="C61" i="2"/>
  <c r="D61" i="2"/>
  <c r="E61" i="2"/>
  <c r="F61" i="2"/>
  <c r="G61" i="2"/>
  <c r="C56" i="2"/>
  <c r="D56" i="2"/>
  <c r="E56" i="2"/>
  <c r="F56" i="2"/>
  <c r="G56" i="2"/>
  <c r="C48" i="2"/>
  <c r="D48" i="2"/>
  <c r="E48" i="2"/>
  <c r="F48" i="2"/>
  <c r="G48" i="2"/>
  <c r="C46" i="2"/>
  <c r="D46" i="2"/>
  <c r="E46" i="2"/>
  <c r="F46" i="2"/>
  <c r="G46" i="2"/>
  <c r="C47" i="2"/>
  <c r="D47" i="2"/>
  <c r="E47" i="2"/>
  <c r="F47" i="2"/>
  <c r="G47" i="2"/>
  <c r="C49" i="2"/>
  <c r="D49" i="2"/>
  <c r="E49" i="2"/>
  <c r="F49" i="2"/>
  <c r="G49" i="2"/>
  <c r="C44" i="2"/>
  <c r="D44" i="2"/>
  <c r="E44" i="2"/>
  <c r="F44" i="2"/>
  <c r="G44" i="2"/>
  <c r="C39" i="2"/>
  <c r="D39" i="2"/>
  <c r="E39" i="2"/>
  <c r="F39" i="2"/>
  <c r="G39" i="2"/>
  <c r="C29" i="2"/>
  <c r="D29" i="2"/>
  <c r="E29" i="2"/>
  <c r="F29" i="2"/>
  <c r="G29" i="2"/>
  <c r="C35" i="2"/>
  <c r="D35" i="2"/>
  <c r="E35" i="2"/>
  <c r="F35" i="2"/>
  <c r="G35" i="2"/>
  <c r="C33" i="2"/>
  <c r="D33" i="2"/>
  <c r="E33" i="2"/>
  <c r="F33" i="2"/>
  <c r="G33" i="2"/>
  <c r="C27" i="2"/>
  <c r="D27" i="2"/>
  <c r="E27" i="2"/>
  <c r="F27" i="2"/>
  <c r="G27" i="2"/>
  <c r="C31" i="2"/>
  <c r="D31" i="2"/>
  <c r="E31" i="2"/>
  <c r="F31" i="2"/>
  <c r="G31" i="2"/>
  <c r="C36" i="2"/>
  <c r="D36" i="2"/>
  <c r="E36" i="2"/>
  <c r="F36" i="2"/>
  <c r="G36" i="2"/>
  <c r="C38" i="2"/>
  <c r="D38" i="2"/>
  <c r="E38" i="2"/>
  <c r="F38" i="2"/>
  <c r="G38" i="2"/>
  <c r="C28" i="2"/>
  <c r="D28" i="2"/>
  <c r="E28" i="2"/>
  <c r="F28" i="2"/>
  <c r="G28" i="2"/>
  <c r="C37" i="2"/>
  <c r="D37" i="2"/>
  <c r="E37" i="2"/>
  <c r="F37" i="2"/>
  <c r="G37" i="2"/>
  <c r="C26" i="2"/>
  <c r="D26" i="2"/>
  <c r="E26" i="2"/>
  <c r="F26" i="2"/>
  <c r="G26" i="2"/>
  <c r="C20" i="2"/>
  <c r="D20" i="2"/>
  <c r="E20" i="2"/>
  <c r="F20" i="2"/>
  <c r="G20" i="2"/>
  <c r="G83" i="2" l="1"/>
  <c r="F83" i="2"/>
  <c r="E83" i="2"/>
  <c r="D83" i="2"/>
  <c r="C83" i="2"/>
  <c r="G21" i="2" l="1"/>
  <c r="F21" i="2"/>
  <c r="E21" i="2"/>
  <c r="D21" i="2"/>
  <c r="C21" i="2"/>
  <c r="C60" i="2" l="1"/>
  <c r="D60" i="2"/>
  <c r="E60" i="2"/>
  <c r="F60" i="2"/>
  <c r="G60" i="2"/>
  <c r="C34" i="2" l="1"/>
  <c r="D34" i="2"/>
  <c r="E34" i="2"/>
  <c r="F34" i="2"/>
  <c r="G34" i="2"/>
  <c r="G100" i="2" l="1"/>
  <c r="F100" i="2"/>
  <c r="E100" i="2"/>
  <c r="D100" i="2"/>
  <c r="C100" i="2"/>
  <c r="G66" i="2"/>
  <c r="F66" i="2"/>
  <c r="E66" i="2"/>
  <c r="D66" i="2"/>
  <c r="C66" i="2"/>
  <c r="G45" i="2"/>
  <c r="F45" i="2"/>
  <c r="E45" i="2"/>
  <c r="D45" i="2"/>
  <c r="C45" i="2"/>
</calcChain>
</file>

<file path=xl/sharedStrings.xml><?xml version="1.0" encoding="utf-8"?>
<sst xmlns="http://schemas.openxmlformats.org/spreadsheetml/2006/main" count="612" uniqueCount="168">
  <si>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</si>
  <si>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</si>
  <si>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</si>
  <si>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</si>
  <si>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</si>
  <si>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</si>
  <si>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</si>
  <si>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</si>
  <si>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</si>
  <si>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</si>
  <si>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</si>
  <si>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</si>
  <si>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</si>
  <si>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</si>
  <si>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</si>
  <si>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</si>
  <si>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</si>
  <si>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</si>
  <si>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</si>
  <si>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</si>
  <si>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</si>
  <si>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</si>
  <si>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</si>
  <si>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</si>
  <si>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CAD</t>
  </si>
  <si>
    <t>Pagar</t>
  </si>
  <si>
    <t>Posição</t>
  </si>
  <si>
    <t>CADETES MASCULINOS</t>
  </si>
  <si>
    <t>CADETES FEMININOS</t>
  </si>
  <si>
    <t>NATAÇÃO</t>
  </si>
  <si>
    <t>CORRIDA</t>
  </si>
  <si>
    <t>TOTAL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</si>
  <si>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</si>
  <si>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</si>
  <si>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</si>
  <si>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</si>
  <si>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</si>
  <si>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</si>
  <si>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</si>
  <si>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</si>
  <si>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</si>
  <si>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</si>
  <si>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</si>
  <si>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Não são atribuídos pontos aos Individuais, não federados e outra região</t>
  </si>
  <si>
    <t>INI</t>
  </si>
  <si>
    <t>INV</t>
  </si>
  <si>
    <t>VAL</t>
  </si>
  <si>
    <t>BEN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</si>
  <si>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</si>
  <si>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</si>
  <si>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</si>
  <si>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II Aquatlo Segmentado de S. Brás de Alportel - Circuito Jovem Algarve - 1ª Etapa</t>
  </si>
  <si>
    <t>16 DE FEVEREIRO DE 2019</t>
  </si>
  <si>
    <t>Rita Ferraz</t>
  </si>
  <si>
    <t>Centro de Ciclismo de Portimão</t>
  </si>
  <si>
    <t>Simão Guerreiro</t>
  </si>
  <si>
    <t>Gabriel Silva</t>
  </si>
  <si>
    <t>O2 Triatlo - S´look</t>
  </si>
  <si>
    <t>José Neves</t>
  </si>
  <si>
    <t>Miguel Guerreiro</t>
  </si>
  <si>
    <t>Vasco Nicolau</t>
  </si>
  <si>
    <t>Viviana Nicolau</t>
  </si>
  <si>
    <t>Alexandre Martins</t>
  </si>
  <si>
    <t>Bike Clube S. Brás</t>
  </si>
  <si>
    <t>Artur Tareco</t>
  </si>
  <si>
    <t>Bárbara Coelho</t>
  </si>
  <si>
    <t>Francisco Silva</t>
  </si>
  <si>
    <t>Francisco Cipriano</t>
  </si>
  <si>
    <t>Francisco Madeira</t>
  </si>
  <si>
    <t>Manuel Lopes</t>
  </si>
  <si>
    <t>Miguel Galego</t>
  </si>
  <si>
    <t>Rúben Rosa</t>
  </si>
  <si>
    <t>Salvador Sousa</t>
  </si>
  <si>
    <t>Santiago Almeida</t>
  </si>
  <si>
    <t>Tiago Canejo</t>
  </si>
  <si>
    <t>Tomás Mestre</t>
  </si>
  <si>
    <t xml:space="preserve">Vicente Magalhães </t>
  </si>
  <si>
    <t>Henrique Barros</t>
  </si>
  <si>
    <t>João Manuel Barreto</t>
  </si>
  <si>
    <t>Mafalda Silva</t>
  </si>
  <si>
    <t>Rodrigo Silva</t>
  </si>
  <si>
    <t>Íris Pratas</t>
  </si>
  <si>
    <t>Dinis Shevchun</t>
  </si>
  <si>
    <t>Hugo Nunes</t>
  </si>
  <si>
    <t>João Gonçalves</t>
  </si>
  <si>
    <t>Martim Maquinista</t>
  </si>
  <si>
    <t>Pedro Matias</t>
  </si>
  <si>
    <t>Nicole Rosário</t>
  </si>
  <si>
    <t>Bike Clube S. Brás/ Não federado</t>
  </si>
  <si>
    <t>CCD / INTERMARCHÉ LAGOS/ Não federado</t>
  </si>
  <si>
    <t>Anouk Domingues</t>
  </si>
  <si>
    <t>Lusitano F.C. Frusoal</t>
  </si>
  <si>
    <t>Constança Monteiro</t>
  </si>
  <si>
    <t>David Simonet</t>
  </si>
  <si>
    <t>Elio Rodrigues</t>
  </si>
  <si>
    <t>Filipa Munhóz Joaquim</t>
  </si>
  <si>
    <t>Gabriel Miravent</t>
  </si>
  <si>
    <t>Gil Matias Cunha</t>
  </si>
  <si>
    <t>João Águeda Mestre</t>
  </si>
  <si>
    <t>João Gil Calvinho</t>
  </si>
  <si>
    <t>João Nuno Martins</t>
  </si>
  <si>
    <t>Lourenço Albuquerque</t>
  </si>
  <si>
    <t>Maria Margarida Romão</t>
  </si>
  <si>
    <t>Martim Viegas</t>
  </si>
  <si>
    <t>Maya Delaissé</t>
  </si>
  <si>
    <t>Natacha Santos</t>
  </si>
  <si>
    <t>Simão Viegas</t>
  </si>
  <si>
    <t>Tomás Vilanova</t>
  </si>
  <si>
    <t>Lusitano F.C. Frusoal/ Não federado</t>
  </si>
  <si>
    <t xml:space="preserve">REPSOL TRIATLO/ Outra região </t>
  </si>
  <si>
    <t>Francisco Bacalhau</t>
  </si>
  <si>
    <t>FC Ferreiras</t>
  </si>
  <si>
    <t>Raquel Augusto</t>
  </si>
  <si>
    <t>Alexandre Arvela</t>
  </si>
  <si>
    <t>Diana Santos</t>
  </si>
  <si>
    <t>Pedro Encarnação</t>
  </si>
  <si>
    <t>Carolina Biletska</t>
  </si>
  <si>
    <t>Melissa Vilarinho</t>
  </si>
  <si>
    <t>Afonso Gouveia</t>
  </si>
  <si>
    <t>Hugo Arvela</t>
  </si>
  <si>
    <t>Violeta Sousa</t>
  </si>
  <si>
    <t>André Santos</t>
  </si>
  <si>
    <t>Gonçalo Guerreiro</t>
  </si>
  <si>
    <t>Maria Gouveia</t>
  </si>
  <si>
    <t>Pedro Afonso</t>
  </si>
  <si>
    <t>Filipe Pinto</t>
  </si>
  <si>
    <t>Beatriz Vaz</t>
  </si>
  <si>
    <t>Patrícia Oliveira</t>
  </si>
  <si>
    <t>FC Ferreiras/ Não federado</t>
  </si>
  <si>
    <t>Vasco Diogo</t>
  </si>
  <si>
    <t>Triatlo de Faro</t>
  </si>
  <si>
    <t>Gonçalo Diogo</t>
  </si>
  <si>
    <t>Martim Diogo</t>
  </si>
  <si>
    <t>Francisco Diogo</t>
  </si>
  <si>
    <t>Leonor Lima Cabrita</t>
  </si>
  <si>
    <t>Helena Lima Cabrita</t>
  </si>
  <si>
    <t>Tiago Oliveira</t>
  </si>
  <si>
    <t>André Ribeiro</t>
  </si>
  <si>
    <t>Filipa Rodrigues</t>
  </si>
  <si>
    <t>Rafael Piteira</t>
  </si>
  <si>
    <t>Rodrigo Plácido</t>
  </si>
  <si>
    <t>Triatlo de Faro/ Não federado</t>
  </si>
  <si>
    <t>Vladislav Groshev</t>
  </si>
  <si>
    <t>Dinis Almeida</t>
  </si>
  <si>
    <t>Rodrigo Amélio</t>
  </si>
  <si>
    <t>Guilherme Amélio</t>
  </si>
  <si>
    <t>Afonso Almeida</t>
  </si>
  <si>
    <t>Gustavo Ganhão</t>
  </si>
  <si>
    <t>Portinado</t>
  </si>
  <si>
    <t>Ruben Francisco</t>
  </si>
  <si>
    <t>Rafael Alemão</t>
  </si>
  <si>
    <t>Beatriz Cojocaru</t>
  </si>
  <si>
    <t>Marta Rodrigues</t>
  </si>
  <si>
    <t>Madalena Cojocaru</t>
  </si>
  <si>
    <t>Afonso Alemão</t>
  </si>
  <si>
    <t>Daniela Kosykhina</t>
  </si>
  <si>
    <t>Joana Rosa</t>
  </si>
  <si>
    <t>Gonçalo Alemão</t>
  </si>
  <si>
    <t>Afonso Rochate</t>
  </si>
  <si>
    <t>Vitoria Pita</t>
  </si>
  <si>
    <t>Lourenço Neves</t>
  </si>
  <si>
    <t>O2 Triatlo-S'look/ Não federado</t>
  </si>
  <si>
    <t>Portinado/ Não federado</t>
  </si>
  <si>
    <t>Madalena Lopes</t>
  </si>
  <si>
    <t>Margarida Passos</t>
  </si>
  <si>
    <t>Celina Bonita</t>
  </si>
  <si>
    <t>Rodrigo Gonçalves</t>
  </si>
  <si>
    <t>Não Finalizou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</si>
</sst>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h]:mm:ss;@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2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5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/>
    </xf>
    <xf numFmtId="8" fontId="14" fillId="0" borderId="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47" fontId="18" fillId="0" borderId="1" xfId="0" quotePrefix="1" applyNumberFormat="1" applyFont="1" applyFill="1" applyBorder="1" applyAlignment="1">
      <alignment horizontal="center"/>
    </xf>
    <xf numFmtId="47" fontId="18" fillId="0" borderId="1" xfId="0" applyNumberFormat="1" applyFont="1" applyBorder="1" applyAlignment="1">
      <alignment horizontal="center"/>
    </xf>
    <xf numFmtId="47" fontId="18" fillId="0" borderId="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/>
    <xf numFmtId="0" fontId="1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view="pageBreakPreview" zoomScaleNormal="100" zoomScaleSheetLayoutView="100" workbookViewId="0">
      <pane ySplit="1" topLeftCell="A23" activePane="bottomLeft" state="frozen"/>
      <selection pane="bottomLeft" activeCell="D34" sqref="D34"/>
    </sheetView>
  </sheetViews>
  <sheetFormatPr defaultRowHeight="15" x14ac:dyDescent="0.25"/>
  <cols>
    <col min="1" max="1" width="7.140625" style="24" customWidth="1"/>
    <col min="2" max="2" width="9" style="24" customWidth="1"/>
    <col min="3" max="3" width="7.28515625" style="24" customWidth="1"/>
    <col min="4" max="4" width="34.42578125" style="22" customWidth="1"/>
    <col min="5" max="5" width="14.85546875" style="24" bestFit="1" customWidth="1"/>
    <col min="6" max="6" width="8.140625" style="24" bestFit="1" customWidth="1"/>
    <col min="7" max="7" width="7.85546875" style="24" customWidth="1"/>
    <col min="8" max="8" width="47.5703125" style="25" bestFit="1" customWidth="1"/>
    <col min="9" max="9" width="9.140625" style="22"/>
    <col min="10" max="10" width="3.7109375" style="22" customWidth="1"/>
    <col min="11" max="11" width="10.28515625" style="22" bestFit="1" customWidth="1"/>
    <col min="12" max="12" width="41.7109375" style="22" bestFit="1" customWidth="1"/>
    <col min="13" max="16384" width="9.140625" style="22"/>
  </cols>
  <sheetData>
    <row r="1" spans="1:12" ht="18" customHeight="1" x14ac:dyDescent="0.25">
      <c r="A1" s="26" t="s">
        <v>0</v>
      </c>
      <c r="B1" s="27" t="s">
        <v>1</v>
      </c>
      <c r="C1" s="27" t="s">
        <v>2</v>
      </c>
      <c r="D1" s="29" t="s">
        <v>3</v>
      </c>
      <c r="E1" s="27" t="s">
        <v>4</v>
      </c>
      <c r="F1" s="27" t="s">
        <v>5</v>
      </c>
      <c r="G1" s="27" t="s">
        <v>6</v>
      </c>
      <c r="H1" s="28" t="s">
        <v>7</v>
      </c>
      <c r="I1" s="27" t="s">
        <v>25</v>
      </c>
    </row>
    <row r="2" spans="1:12" ht="15" customHeight="1" x14ac:dyDescent="0.25">
      <c r="A2" s="59">
        <v>72</v>
      </c>
      <c r="B2" s="59">
        <v>105002</v>
      </c>
      <c r="C2" s="59" t="s">
        <v>20</v>
      </c>
      <c r="D2" s="57" t="s">
        <v>65</v>
      </c>
      <c r="E2" s="60">
        <v>39914</v>
      </c>
      <c r="F2" s="59" t="s">
        <v>23</v>
      </c>
      <c r="G2" s="59" t="s">
        <v>46</v>
      </c>
      <c r="H2" s="57" t="s">
        <v>63</v>
      </c>
      <c r="I2" s="30"/>
    </row>
    <row r="3" spans="1:12" ht="15" customHeight="1" x14ac:dyDescent="0.25">
      <c r="A3" s="59">
        <v>806</v>
      </c>
      <c r="B3" s="59">
        <v>105225</v>
      </c>
      <c r="C3" s="59" t="s">
        <v>47</v>
      </c>
      <c r="D3" s="57" t="s">
        <v>64</v>
      </c>
      <c r="E3" s="60">
        <v>40191</v>
      </c>
      <c r="F3" s="59" t="s">
        <v>22</v>
      </c>
      <c r="G3" s="59" t="s">
        <v>46</v>
      </c>
      <c r="H3" s="57" t="s">
        <v>63</v>
      </c>
      <c r="I3" s="30"/>
      <c r="K3" s="51" t="s">
        <v>2</v>
      </c>
      <c r="L3" s="51" t="s">
        <v>32</v>
      </c>
    </row>
    <row r="4" spans="1:12" ht="15" customHeight="1" x14ac:dyDescent="0.25">
      <c r="A4" s="59">
        <v>1007</v>
      </c>
      <c r="B4" s="59">
        <v>105543</v>
      </c>
      <c r="C4" s="59" t="s">
        <v>47</v>
      </c>
      <c r="D4" s="57" t="s">
        <v>72</v>
      </c>
      <c r="E4" s="60">
        <v>40312</v>
      </c>
      <c r="F4" s="59" t="s">
        <v>22</v>
      </c>
      <c r="G4" s="59" t="s">
        <v>46</v>
      </c>
      <c r="H4" s="57" t="s">
        <v>63</v>
      </c>
      <c r="I4" s="23"/>
      <c r="K4" s="52" t="s">
        <v>33</v>
      </c>
      <c r="L4" s="52" t="s">
        <v>35</v>
      </c>
    </row>
    <row r="5" spans="1:12" ht="15" customHeight="1" x14ac:dyDescent="0.25">
      <c r="A5" s="59">
        <v>1076</v>
      </c>
      <c r="B5" s="59">
        <v>105844</v>
      </c>
      <c r="C5" s="59" t="s">
        <v>47</v>
      </c>
      <c r="D5" s="57" t="s">
        <v>73</v>
      </c>
      <c r="E5" s="60">
        <v>40426</v>
      </c>
      <c r="F5" s="59" t="s">
        <v>22</v>
      </c>
      <c r="G5" s="59" t="s">
        <v>46</v>
      </c>
      <c r="H5" s="57" t="s">
        <v>63</v>
      </c>
      <c r="I5" s="23"/>
      <c r="J5" s="55"/>
      <c r="K5" s="52" t="s">
        <v>36</v>
      </c>
      <c r="L5" s="52" t="s">
        <v>37</v>
      </c>
    </row>
    <row r="6" spans="1:12" ht="15" customHeight="1" x14ac:dyDescent="0.25">
      <c r="A6" s="59">
        <v>1078</v>
      </c>
      <c r="B6" s="59">
        <v>105846</v>
      </c>
      <c r="C6" s="59" t="s">
        <v>47</v>
      </c>
      <c r="D6" s="57" t="s">
        <v>76</v>
      </c>
      <c r="E6" s="60">
        <v>40966</v>
      </c>
      <c r="F6" s="59" t="s">
        <v>22</v>
      </c>
      <c r="G6" s="59" t="s">
        <v>46</v>
      </c>
      <c r="H6" s="57" t="s">
        <v>63</v>
      </c>
      <c r="I6" s="23"/>
      <c r="K6" s="52" t="s">
        <v>38</v>
      </c>
      <c r="L6" s="52" t="s">
        <v>39</v>
      </c>
    </row>
    <row r="7" spans="1:12" ht="15" customHeight="1" x14ac:dyDescent="0.25">
      <c r="A7" s="59">
        <v>67</v>
      </c>
      <c r="B7" s="59">
        <v>104999</v>
      </c>
      <c r="C7" s="59" t="s">
        <v>20</v>
      </c>
      <c r="D7" s="57" t="s">
        <v>70</v>
      </c>
      <c r="E7" s="60">
        <v>39470</v>
      </c>
      <c r="F7" s="59" t="s">
        <v>22</v>
      </c>
      <c r="G7" s="59" t="s">
        <v>46</v>
      </c>
      <c r="H7" s="57" t="s">
        <v>63</v>
      </c>
      <c r="I7" s="23"/>
      <c r="K7" s="52" t="s">
        <v>34</v>
      </c>
      <c r="L7" s="52" t="s">
        <v>40</v>
      </c>
    </row>
    <row r="8" spans="1:12" ht="15" customHeight="1" x14ac:dyDescent="0.25">
      <c r="A8" s="59">
        <v>1008</v>
      </c>
      <c r="B8" s="59">
        <v>105544</v>
      </c>
      <c r="C8" s="59" t="s">
        <v>20</v>
      </c>
      <c r="D8" s="57" t="s">
        <v>69</v>
      </c>
      <c r="E8" s="60">
        <v>39863</v>
      </c>
      <c r="F8" s="59" t="s">
        <v>22</v>
      </c>
      <c r="G8" s="59" t="s">
        <v>46</v>
      </c>
      <c r="H8" s="57" t="s">
        <v>63</v>
      </c>
      <c r="I8" s="23"/>
      <c r="K8" s="52" t="s">
        <v>41</v>
      </c>
      <c r="L8" s="52" t="s">
        <v>42</v>
      </c>
    </row>
    <row r="9" spans="1:12" ht="15" customHeight="1" x14ac:dyDescent="0.25">
      <c r="A9" s="59">
        <v>65</v>
      </c>
      <c r="B9" s="59">
        <v>104998</v>
      </c>
      <c r="C9" s="59" t="s">
        <v>44</v>
      </c>
      <c r="D9" s="57" t="s">
        <v>62</v>
      </c>
      <c r="E9" s="60">
        <v>39185</v>
      </c>
      <c r="F9" s="59" t="s">
        <v>22</v>
      </c>
      <c r="G9" s="59" t="s">
        <v>46</v>
      </c>
      <c r="H9" s="57" t="s">
        <v>63</v>
      </c>
      <c r="I9" s="30"/>
      <c r="K9" s="53"/>
      <c r="L9" s="53"/>
    </row>
    <row r="10" spans="1:12" ht="15" customHeight="1" x14ac:dyDescent="0.25">
      <c r="A10" s="85">
        <v>70</v>
      </c>
      <c r="B10" s="59">
        <v>105000</v>
      </c>
      <c r="C10" s="59" t="s">
        <v>44</v>
      </c>
      <c r="D10" s="57" t="s">
        <v>66</v>
      </c>
      <c r="E10" s="60">
        <v>39010</v>
      </c>
      <c r="F10" s="59" t="s">
        <v>22</v>
      </c>
      <c r="G10" s="59" t="s">
        <v>46</v>
      </c>
      <c r="H10" s="57" t="s">
        <v>63</v>
      </c>
      <c r="I10" s="30"/>
      <c r="K10" s="53"/>
      <c r="L10" s="88" t="s">
        <v>43</v>
      </c>
    </row>
    <row r="11" spans="1:12" ht="15" customHeight="1" x14ac:dyDescent="0.25">
      <c r="A11" s="59">
        <v>61</v>
      </c>
      <c r="B11" s="59">
        <v>104997</v>
      </c>
      <c r="C11" s="59" t="s">
        <v>21</v>
      </c>
      <c r="D11" s="57" t="s">
        <v>68</v>
      </c>
      <c r="E11" s="60">
        <v>38475</v>
      </c>
      <c r="F11" s="59" t="s">
        <v>22</v>
      </c>
      <c r="G11" s="59" t="s">
        <v>46</v>
      </c>
      <c r="H11" s="57" t="s">
        <v>63</v>
      </c>
      <c r="I11" s="30"/>
      <c r="K11" s="53"/>
      <c r="L11" s="88"/>
    </row>
    <row r="12" spans="1:12" ht="15" customHeight="1" x14ac:dyDescent="0.25">
      <c r="A12" s="59">
        <v>1006</v>
      </c>
      <c r="B12" s="59">
        <v>105542</v>
      </c>
      <c r="C12" s="59" t="s">
        <v>21</v>
      </c>
      <c r="D12" s="57" t="s">
        <v>74</v>
      </c>
      <c r="E12" s="60">
        <v>38027</v>
      </c>
      <c r="F12" s="59" t="s">
        <v>22</v>
      </c>
      <c r="G12" s="59" t="s">
        <v>46</v>
      </c>
      <c r="H12" s="57" t="s">
        <v>63</v>
      </c>
      <c r="I12" s="30"/>
      <c r="K12" s="53"/>
      <c r="L12" s="88"/>
    </row>
    <row r="13" spans="1:12" ht="15" customHeight="1" x14ac:dyDescent="0.25">
      <c r="A13" s="59">
        <v>1022</v>
      </c>
      <c r="B13" s="59">
        <v>105574</v>
      </c>
      <c r="C13" s="59" t="s">
        <v>21</v>
      </c>
      <c r="D13" s="57" t="s">
        <v>71</v>
      </c>
      <c r="E13" s="60">
        <v>38392</v>
      </c>
      <c r="F13" s="59" t="s">
        <v>22</v>
      </c>
      <c r="G13" s="59" t="s">
        <v>46</v>
      </c>
      <c r="H13" s="57" t="s">
        <v>63</v>
      </c>
      <c r="I13" s="23"/>
      <c r="K13" s="53"/>
      <c r="L13" s="54"/>
    </row>
    <row r="14" spans="1:12" ht="15" customHeight="1" x14ac:dyDescent="0.25">
      <c r="A14" s="59">
        <v>1079</v>
      </c>
      <c r="B14" s="59">
        <v>105847</v>
      </c>
      <c r="C14" s="59" t="s">
        <v>21</v>
      </c>
      <c r="D14" s="57" t="s">
        <v>67</v>
      </c>
      <c r="E14" s="60">
        <v>38051</v>
      </c>
      <c r="F14" s="59" t="s">
        <v>22</v>
      </c>
      <c r="G14" s="59" t="s">
        <v>46</v>
      </c>
      <c r="H14" s="57" t="s">
        <v>63</v>
      </c>
      <c r="I14" s="30"/>
      <c r="K14" s="53"/>
      <c r="L14" s="88" t="s">
        <v>48</v>
      </c>
    </row>
    <row r="15" spans="1:12" ht="15" customHeight="1" x14ac:dyDescent="0.25">
      <c r="A15" s="59">
        <v>5227</v>
      </c>
      <c r="B15" s="59"/>
      <c r="C15" s="59" t="s">
        <v>24</v>
      </c>
      <c r="D15" s="57" t="s">
        <v>166</v>
      </c>
      <c r="E15" s="60">
        <v>37917</v>
      </c>
      <c r="F15" s="59" t="s">
        <v>22</v>
      </c>
      <c r="G15" s="59"/>
      <c r="H15" s="57" t="s">
        <v>88</v>
      </c>
      <c r="I15" s="30"/>
      <c r="K15" s="53"/>
      <c r="L15" s="88"/>
    </row>
    <row r="16" spans="1:12" ht="15" customHeight="1" x14ac:dyDescent="0.25">
      <c r="A16" s="59">
        <v>1077</v>
      </c>
      <c r="B16" s="59">
        <v>105845</v>
      </c>
      <c r="C16" s="59" t="s">
        <v>47</v>
      </c>
      <c r="D16" s="57" t="s">
        <v>75</v>
      </c>
      <c r="E16" s="60">
        <v>40329</v>
      </c>
      <c r="F16" s="59" t="s">
        <v>22</v>
      </c>
      <c r="G16" s="59" t="s">
        <v>45</v>
      </c>
      <c r="H16" s="57" t="s">
        <v>88</v>
      </c>
      <c r="I16" s="30"/>
      <c r="K16" s="53"/>
      <c r="L16" s="88"/>
    </row>
    <row r="17" spans="1:12" ht="15" customHeight="1" x14ac:dyDescent="0.25">
      <c r="A17" s="84">
        <v>5226</v>
      </c>
      <c r="B17" s="59"/>
      <c r="C17" s="59"/>
      <c r="D17" s="57" t="s">
        <v>165</v>
      </c>
      <c r="E17" s="60">
        <v>40187</v>
      </c>
      <c r="F17" s="59" t="s">
        <v>23</v>
      </c>
      <c r="G17" s="59" t="s">
        <v>45</v>
      </c>
      <c r="H17" s="57" t="s">
        <v>88</v>
      </c>
      <c r="I17" s="30"/>
      <c r="K17" s="53"/>
      <c r="L17" s="82"/>
    </row>
    <row r="18" spans="1:12" ht="15" customHeight="1" x14ac:dyDescent="0.25">
      <c r="A18" s="59">
        <v>1138</v>
      </c>
      <c r="B18" s="59">
        <v>105971</v>
      </c>
      <c r="C18" s="59" t="s">
        <v>21</v>
      </c>
      <c r="D18" s="57" t="s">
        <v>79</v>
      </c>
      <c r="E18" s="60">
        <v>38533</v>
      </c>
      <c r="F18" s="59" t="s">
        <v>23</v>
      </c>
      <c r="G18" s="59" t="s">
        <v>45</v>
      </c>
      <c r="H18" s="57" t="s">
        <v>89</v>
      </c>
      <c r="I18" s="23"/>
      <c r="K18" s="53"/>
      <c r="L18" s="54"/>
    </row>
    <row r="19" spans="1:12" ht="15" customHeight="1" x14ac:dyDescent="0.25">
      <c r="A19" s="59">
        <v>1137</v>
      </c>
      <c r="B19" s="59">
        <v>105970</v>
      </c>
      <c r="C19" s="59" t="s">
        <v>47</v>
      </c>
      <c r="D19" s="57" t="s">
        <v>77</v>
      </c>
      <c r="E19" s="60">
        <v>40670</v>
      </c>
      <c r="F19" s="59" t="s">
        <v>22</v>
      </c>
      <c r="G19" s="59" t="s">
        <v>45</v>
      </c>
      <c r="H19" s="57" t="s">
        <v>89</v>
      </c>
      <c r="I19" s="23"/>
      <c r="K19" s="53"/>
      <c r="L19" s="88" t="s">
        <v>49</v>
      </c>
    </row>
    <row r="20" spans="1:12" ht="15" customHeight="1" x14ac:dyDescent="0.25">
      <c r="A20" s="59">
        <v>1134</v>
      </c>
      <c r="B20" s="59">
        <v>105967</v>
      </c>
      <c r="C20" s="59" t="s">
        <v>20</v>
      </c>
      <c r="D20" s="57" t="s">
        <v>78</v>
      </c>
      <c r="E20" s="60">
        <v>39967</v>
      </c>
      <c r="F20" s="59" t="s">
        <v>22</v>
      </c>
      <c r="G20" s="59" t="s">
        <v>45</v>
      </c>
      <c r="H20" s="57" t="s">
        <v>89</v>
      </c>
      <c r="I20" s="23"/>
      <c r="K20" s="53"/>
      <c r="L20" s="88"/>
    </row>
    <row r="21" spans="1:12" ht="15" customHeight="1" x14ac:dyDescent="0.25">
      <c r="A21" s="59">
        <v>1136</v>
      </c>
      <c r="B21" s="59">
        <v>105969</v>
      </c>
      <c r="C21" s="59" t="s">
        <v>44</v>
      </c>
      <c r="D21" s="57" t="s">
        <v>80</v>
      </c>
      <c r="E21" s="60">
        <v>39262</v>
      </c>
      <c r="F21" s="59" t="s">
        <v>22</v>
      </c>
      <c r="G21" s="59" t="s">
        <v>45</v>
      </c>
      <c r="H21" s="57" t="s">
        <v>89</v>
      </c>
      <c r="I21" s="30"/>
      <c r="K21" s="53"/>
      <c r="L21" s="88"/>
    </row>
    <row r="22" spans="1:12" ht="15" customHeight="1" x14ac:dyDescent="0.25">
      <c r="A22" s="59">
        <v>771</v>
      </c>
      <c r="B22" s="59">
        <v>105219</v>
      </c>
      <c r="C22" s="59" t="s">
        <v>47</v>
      </c>
      <c r="D22" s="57" t="s">
        <v>53</v>
      </c>
      <c r="E22" s="60">
        <v>40362</v>
      </c>
      <c r="F22" s="59" t="s">
        <v>23</v>
      </c>
      <c r="G22" s="59" t="s">
        <v>46</v>
      </c>
      <c r="H22" s="57" t="s">
        <v>54</v>
      </c>
      <c r="I22" s="30"/>
      <c r="K22" s="53"/>
      <c r="L22" s="53"/>
    </row>
    <row r="23" spans="1:12" ht="15" customHeight="1" x14ac:dyDescent="0.25">
      <c r="A23" s="59">
        <v>1023</v>
      </c>
      <c r="B23" s="59">
        <v>105634</v>
      </c>
      <c r="C23" s="59" t="s">
        <v>20</v>
      </c>
      <c r="D23" s="57" t="s">
        <v>55</v>
      </c>
      <c r="E23" s="60">
        <v>39632</v>
      </c>
      <c r="F23" s="59" t="s">
        <v>22</v>
      </c>
      <c r="G23" s="59" t="s">
        <v>46</v>
      </c>
      <c r="H23" s="57" t="s">
        <v>54</v>
      </c>
      <c r="I23" s="30"/>
      <c r="K23" s="53"/>
      <c r="L23" s="53"/>
    </row>
    <row r="24" spans="1:12" ht="15" customHeight="1" x14ac:dyDescent="0.25">
      <c r="A24" s="65">
        <v>1148</v>
      </c>
      <c r="B24" s="65">
        <v>105982</v>
      </c>
      <c r="C24" s="56" t="s">
        <v>47</v>
      </c>
      <c r="D24" s="67" t="s">
        <v>120</v>
      </c>
      <c r="E24" s="66">
        <v>40444</v>
      </c>
      <c r="F24" s="59" t="s">
        <v>23</v>
      </c>
      <c r="G24" s="21"/>
      <c r="H24" s="67" t="s">
        <v>111</v>
      </c>
      <c r="I24" s="23"/>
      <c r="K24" s="53"/>
      <c r="L24" s="88" t="s">
        <v>50</v>
      </c>
    </row>
    <row r="25" spans="1:12" ht="15" customHeight="1" x14ac:dyDescent="0.25">
      <c r="A25" s="65">
        <v>1695</v>
      </c>
      <c r="B25" s="65">
        <v>105986</v>
      </c>
      <c r="C25" s="56" t="s">
        <v>24</v>
      </c>
      <c r="D25" s="67" t="s">
        <v>127</v>
      </c>
      <c r="E25" s="66">
        <v>37909</v>
      </c>
      <c r="F25" s="83" t="s">
        <v>23</v>
      </c>
      <c r="G25" s="21"/>
      <c r="H25" s="67" t="s">
        <v>111</v>
      </c>
      <c r="I25" s="30"/>
      <c r="K25" s="53"/>
      <c r="L25" s="88"/>
    </row>
    <row r="26" spans="1:12" ht="15" customHeight="1" x14ac:dyDescent="0.25">
      <c r="A26" s="65">
        <v>1696</v>
      </c>
      <c r="B26" s="65">
        <v>105130</v>
      </c>
      <c r="C26" s="56" t="s">
        <v>24</v>
      </c>
      <c r="D26" s="67" t="s">
        <v>117</v>
      </c>
      <c r="E26" s="66">
        <v>37730</v>
      </c>
      <c r="F26" s="59" t="s">
        <v>23</v>
      </c>
      <c r="G26" s="21"/>
      <c r="H26" s="67" t="s">
        <v>111</v>
      </c>
      <c r="I26" s="23"/>
      <c r="K26" s="53"/>
      <c r="L26" s="88"/>
    </row>
    <row r="27" spans="1:12" ht="15" customHeight="1" x14ac:dyDescent="0.25">
      <c r="A27" s="65">
        <v>1145</v>
      </c>
      <c r="B27" s="65">
        <v>105979</v>
      </c>
      <c r="C27" s="56" t="s">
        <v>20</v>
      </c>
      <c r="D27" s="67" t="s">
        <v>123</v>
      </c>
      <c r="E27" s="66">
        <v>39903</v>
      </c>
      <c r="F27" s="59" t="s">
        <v>23</v>
      </c>
      <c r="G27" s="21"/>
      <c r="H27" s="67" t="s">
        <v>111</v>
      </c>
      <c r="I27" s="30"/>
      <c r="K27" s="53"/>
      <c r="L27" s="88"/>
    </row>
    <row r="28" spans="1:12" ht="15" customHeight="1" x14ac:dyDescent="0.25">
      <c r="A28" s="65">
        <v>569</v>
      </c>
      <c r="B28" s="65">
        <v>105115</v>
      </c>
      <c r="C28" s="56" t="s">
        <v>44</v>
      </c>
      <c r="D28" s="67" t="s">
        <v>114</v>
      </c>
      <c r="E28" s="66">
        <v>39211</v>
      </c>
      <c r="F28" s="59" t="s">
        <v>23</v>
      </c>
      <c r="G28" s="21"/>
      <c r="H28" s="67" t="s">
        <v>111</v>
      </c>
      <c r="I28" s="30"/>
    </row>
    <row r="29" spans="1:12" ht="15" customHeight="1" x14ac:dyDescent="0.25">
      <c r="A29" s="65">
        <v>583</v>
      </c>
      <c r="B29" s="65">
        <v>105118</v>
      </c>
      <c r="C29" s="56" t="s">
        <v>44</v>
      </c>
      <c r="D29" s="67" t="s">
        <v>112</v>
      </c>
      <c r="E29" s="66">
        <v>39437</v>
      </c>
      <c r="F29" s="59" t="s">
        <v>23</v>
      </c>
      <c r="G29" s="21"/>
      <c r="H29" s="67" t="s">
        <v>111</v>
      </c>
      <c r="I29" s="23"/>
    </row>
    <row r="30" spans="1:12" ht="15" customHeight="1" x14ac:dyDescent="0.25">
      <c r="A30" s="65">
        <v>629</v>
      </c>
      <c r="B30" s="65">
        <v>105128</v>
      </c>
      <c r="C30" s="56" t="s">
        <v>44</v>
      </c>
      <c r="D30" s="67" t="s">
        <v>116</v>
      </c>
      <c r="E30" s="66">
        <v>39218</v>
      </c>
      <c r="F30" s="59" t="s">
        <v>23</v>
      </c>
      <c r="G30" s="21"/>
      <c r="H30" s="67" t="s">
        <v>111</v>
      </c>
      <c r="I30" s="30"/>
    </row>
    <row r="31" spans="1:12" ht="15" customHeight="1" x14ac:dyDescent="0.25">
      <c r="A31" s="65">
        <v>1153</v>
      </c>
      <c r="B31" s="65">
        <v>105988</v>
      </c>
      <c r="C31" s="56" t="s">
        <v>21</v>
      </c>
      <c r="D31" s="67" t="s">
        <v>126</v>
      </c>
      <c r="E31" s="66">
        <v>38662</v>
      </c>
      <c r="F31" s="59" t="s">
        <v>23</v>
      </c>
      <c r="G31" s="21"/>
      <c r="H31" s="67" t="s">
        <v>111</v>
      </c>
      <c r="I31" s="30"/>
    </row>
    <row r="32" spans="1:12" ht="15" customHeight="1" x14ac:dyDescent="0.25">
      <c r="A32" s="65">
        <v>1149</v>
      </c>
      <c r="B32" s="65">
        <v>105983</v>
      </c>
      <c r="C32" s="56" t="s">
        <v>47</v>
      </c>
      <c r="D32" s="67" t="s">
        <v>121</v>
      </c>
      <c r="E32" s="66">
        <v>40632</v>
      </c>
      <c r="F32" s="62" t="s">
        <v>22</v>
      </c>
      <c r="G32" s="21"/>
      <c r="H32" s="67" t="s">
        <v>111</v>
      </c>
      <c r="I32" s="30"/>
    </row>
    <row r="33" spans="1:9" ht="15" customHeight="1" x14ac:dyDescent="0.25">
      <c r="A33" s="65">
        <v>1151</v>
      </c>
      <c r="B33" s="65">
        <v>105985</v>
      </c>
      <c r="C33" s="56" t="s">
        <v>47</v>
      </c>
      <c r="D33" s="67" t="s">
        <v>122</v>
      </c>
      <c r="E33" s="66">
        <v>40456</v>
      </c>
      <c r="F33" s="62" t="s">
        <v>22</v>
      </c>
      <c r="G33" s="21"/>
      <c r="H33" s="67" t="s">
        <v>111</v>
      </c>
      <c r="I33" s="30"/>
    </row>
    <row r="34" spans="1:9" ht="15" customHeight="1" x14ac:dyDescent="0.25">
      <c r="A34" s="65">
        <v>1152</v>
      </c>
      <c r="B34" s="65">
        <v>105987</v>
      </c>
      <c r="C34" s="56" t="s">
        <v>47</v>
      </c>
      <c r="D34" s="67" t="s">
        <v>119</v>
      </c>
      <c r="E34" s="66">
        <v>41095</v>
      </c>
      <c r="F34" s="62" t="s">
        <v>22</v>
      </c>
      <c r="G34" s="21"/>
      <c r="H34" s="67" t="s">
        <v>111</v>
      </c>
      <c r="I34" s="23"/>
    </row>
    <row r="35" spans="1:9" ht="15" customHeight="1" x14ac:dyDescent="0.25">
      <c r="A35" s="65">
        <v>1150</v>
      </c>
      <c r="B35" s="65">
        <v>105984</v>
      </c>
      <c r="C35" s="56" t="s">
        <v>20</v>
      </c>
      <c r="D35" s="67" t="s">
        <v>110</v>
      </c>
      <c r="E35" s="66">
        <v>39865</v>
      </c>
      <c r="F35" s="62" t="s">
        <v>22</v>
      </c>
      <c r="G35" s="21" t="s">
        <v>46</v>
      </c>
      <c r="H35" s="67" t="s">
        <v>111</v>
      </c>
      <c r="I35" s="23"/>
    </row>
    <row r="36" spans="1:9" ht="15" customHeight="1" x14ac:dyDescent="0.25">
      <c r="A36" s="65">
        <v>553</v>
      </c>
      <c r="B36" s="65">
        <v>105113</v>
      </c>
      <c r="C36" s="56" t="s">
        <v>44</v>
      </c>
      <c r="D36" s="67" t="s">
        <v>113</v>
      </c>
      <c r="E36" s="66">
        <v>39294</v>
      </c>
      <c r="F36" s="62" t="s">
        <v>22</v>
      </c>
      <c r="G36" s="21"/>
      <c r="H36" s="67" t="s">
        <v>111</v>
      </c>
      <c r="I36" s="23"/>
    </row>
    <row r="37" spans="1:9" ht="15" customHeight="1" x14ac:dyDescent="0.25">
      <c r="A37" s="65">
        <v>574</v>
      </c>
      <c r="B37" s="65">
        <v>105117</v>
      </c>
      <c r="C37" s="56" t="s">
        <v>21</v>
      </c>
      <c r="D37" s="67" t="s">
        <v>115</v>
      </c>
      <c r="E37" s="66">
        <v>38093</v>
      </c>
      <c r="F37" s="62" t="s">
        <v>22</v>
      </c>
      <c r="G37" s="21"/>
      <c r="H37" s="67" t="s">
        <v>111</v>
      </c>
      <c r="I37" s="30"/>
    </row>
    <row r="38" spans="1:9" ht="15" customHeight="1" x14ac:dyDescent="0.25">
      <c r="A38" s="65">
        <v>1146</v>
      </c>
      <c r="B38" s="65">
        <v>105980</v>
      </c>
      <c r="C38" s="56" t="s">
        <v>21</v>
      </c>
      <c r="D38" s="67" t="s">
        <v>125</v>
      </c>
      <c r="E38" s="66">
        <v>38507</v>
      </c>
      <c r="F38" s="62" t="s">
        <v>22</v>
      </c>
      <c r="G38" s="21"/>
      <c r="H38" s="67" t="s">
        <v>111</v>
      </c>
      <c r="I38" s="30"/>
    </row>
    <row r="39" spans="1:9" ht="15" customHeight="1" x14ac:dyDescent="0.25">
      <c r="A39" s="65">
        <v>1147</v>
      </c>
      <c r="B39" s="65">
        <v>105981</v>
      </c>
      <c r="C39" s="56" t="s">
        <v>21</v>
      </c>
      <c r="D39" s="67" t="s">
        <v>118</v>
      </c>
      <c r="E39" s="66">
        <v>38525</v>
      </c>
      <c r="F39" s="62" t="s">
        <v>22</v>
      </c>
      <c r="G39" s="21"/>
      <c r="H39" s="67" t="s">
        <v>111</v>
      </c>
      <c r="I39" s="23"/>
    </row>
    <row r="40" spans="1:9" ht="15" customHeight="1" x14ac:dyDescent="0.25">
      <c r="A40" s="65">
        <v>1144</v>
      </c>
      <c r="B40" s="65">
        <v>105978</v>
      </c>
      <c r="C40" s="56" t="s">
        <v>21</v>
      </c>
      <c r="D40" s="67" t="s">
        <v>124</v>
      </c>
      <c r="E40" s="66">
        <v>38716</v>
      </c>
      <c r="F40" s="62" t="s">
        <v>22</v>
      </c>
      <c r="G40" s="21" t="s">
        <v>45</v>
      </c>
      <c r="H40" s="67" t="s">
        <v>128</v>
      </c>
      <c r="I40" s="30"/>
    </row>
    <row r="41" spans="1:9" ht="15" customHeight="1" x14ac:dyDescent="0.25">
      <c r="A41" s="81">
        <v>5218</v>
      </c>
      <c r="B41" s="58"/>
      <c r="C41" s="56" t="s">
        <v>21</v>
      </c>
      <c r="D41" s="67" t="s">
        <v>142</v>
      </c>
      <c r="E41" s="66">
        <v>38286</v>
      </c>
      <c r="F41" s="65" t="s">
        <v>22</v>
      </c>
      <c r="G41" s="65"/>
      <c r="H41" s="67" t="s">
        <v>128</v>
      </c>
      <c r="I41" s="30">
        <v>2.5</v>
      </c>
    </row>
    <row r="42" spans="1:9" ht="15" customHeight="1" x14ac:dyDescent="0.25">
      <c r="A42" s="62">
        <v>314</v>
      </c>
      <c r="B42" s="62">
        <v>104244</v>
      </c>
      <c r="C42" s="56" t="s">
        <v>44</v>
      </c>
      <c r="D42" s="64" t="s">
        <v>105</v>
      </c>
      <c r="E42" s="63">
        <v>38959</v>
      </c>
      <c r="F42" s="59" t="s">
        <v>23</v>
      </c>
      <c r="G42" s="21" t="s">
        <v>46</v>
      </c>
      <c r="H42" s="64" t="s">
        <v>91</v>
      </c>
      <c r="I42" s="23"/>
    </row>
    <row r="43" spans="1:9" ht="15" customHeight="1" x14ac:dyDescent="0.25">
      <c r="A43" s="62">
        <v>631</v>
      </c>
      <c r="B43" s="62">
        <v>104498</v>
      </c>
      <c r="C43" s="56" t="s">
        <v>44</v>
      </c>
      <c r="D43" s="64" t="s">
        <v>102</v>
      </c>
      <c r="E43" s="63">
        <v>38989</v>
      </c>
      <c r="F43" s="59" t="s">
        <v>23</v>
      </c>
      <c r="G43" s="21" t="s">
        <v>46</v>
      </c>
      <c r="H43" s="64" t="s">
        <v>91</v>
      </c>
      <c r="I43" s="23"/>
    </row>
    <row r="44" spans="1:9" ht="15" customHeight="1" x14ac:dyDescent="0.25">
      <c r="A44" s="62">
        <v>1003</v>
      </c>
      <c r="B44" s="62">
        <v>105516</v>
      </c>
      <c r="C44" s="56" t="s">
        <v>44</v>
      </c>
      <c r="D44" s="64" t="s">
        <v>90</v>
      </c>
      <c r="E44" s="63">
        <v>39208</v>
      </c>
      <c r="F44" s="59" t="s">
        <v>23</v>
      </c>
      <c r="G44" s="21" t="s">
        <v>46</v>
      </c>
      <c r="H44" s="64" t="s">
        <v>91</v>
      </c>
      <c r="I44" s="23"/>
    </row>
    <row r="45" spans="1:9" ht="15" customHeight="1" x14ac:dyDescent="0.25">
      <c r="A45" s="62">
        <v>1328</v>
      </c>
      <c r="B45" s="62">
        <v>105410</v>
      </c>
      <c r="C45" s="56" t="s">
        <v>44</v>
      </c>
      <c r="D45" s="64" t="s">
        <v>92</v>
      </c>
      <c r="E45" s="63">
        <v>38868</v>
      </c>
      <c r="F45" s="62" t="s">
        <v>23</v>
      </c>
      <c r="G45" s="21" t="s">
        <v>46</v>
      </c>
      <c r="H45" s="64" t="s">
        <v>91</v>
      </c>
      <c r="I45" s="23"/>
    </row>
    <row r="46" spans="1:9" ht="15" customHeight="1" x14ac:dyDescent="0.25">
      <c r="A46" s="62">
        <v>319</v>
      </c>
      <c r="B46" s="62">
        <v>104246</v>
      </c>
      <c r="C46" s="56" t="s">
        <v>21</v>
      </c>
      <c r="D46" s="64" t="s">
        <v>95</v>
      </c>
      <c r="E46" s="63">
        <v>38678</v>
      </c>
      <c r="F46" s="59" t="s">
        <v>23</v>
      </c>
      <c r="G46" s="21" t="s">
        <v>46</v>
      </c>
      <c r="H46" s="64" t="s">
        <v>91</v>
      </c>
      <c r="I46" s="30"/>
    </row>
    <row r="47" spans="1:9" ht="15" customHeight="1" x14ac:dyDescent="0.25">
      <c r="A47" s="62">
        <v>192</v>
      </c>
      <c r="B47" s="62">
        <v>104352</v>
      </c>
      <c r="C47" s="56" t="s">
        <v>47</v>
      </c>
      <c r="D47" s="64" t="s">
        <v>98</v>
      </c>
      <c r="E47" s="63">
        <v>40581</v>
      </c>
      <c r="F47" s="62" t="s">
        <v>22</v>
      </c>
      <c r="G47" s="21" t="s">
        <v>46</v>
      </c>
      <c r="H47" s="64" t="s">
        <v>91</v>
      </c>
      <c r="I47" s="23"/>
    </row>
    <row r="48" spans="1:9" ht="15" customHeight="1" x14ac:dyDescent="0.25">
      <c r="A48" s="62">
        <v>209</v>
      </c>
      <c r="B48" s="62">
        <v>104967</v>
      </c>
      <c r="C48" s="56" t="s">
        <v>47</v>
      </c>
      <c r="D48" s="64" t="s">
        <v>106</v>
      </c>
      <c r="E48" s="63">
        <v>40330</v>
      </c>
      <c r="F48" s="62" t="s">
        <v>22</v>
      </c>
      <c r="G48" s="21" t="s">
        <v>46</v>
      </c>
      <c r="H48" s="64" t="s">
        <v>91</v>
      </c>
      <c r="I48" s="30"/>
    </row>
    <row r="49" spans="1:9" ht="15" customHeight="1" x14ac:dyDescent="0.25">
      <c r="A49" s="62">
        <v>214</v>
      </c>
      <c r="B49" s="62">
        <v>104970</v>
      </c>
      <c r="C49" s="56" t="s">
        <v>47</v>
      </c>
      <c r="D49" s="64" t="s">
        <v>93</v>
      </c>
      <c r="E49" s="63">
        <v>40244</v>
      </c>
      <c r="F49" s="62" t="s">
        <v>22</v>
      </c>
      <c r="G49" s="21" t="s">
        <v>46</v>
      </c>
      <c r="H49" s="64" t="s">
        <v>91</v>
      </c>
      <c r="I49" s="23"/>
    </row>
    <row r="50" spans="1:9" ht="15" customHeight="1" x14ac:dyDescent="0.25">
      <c r="A50" s="80">
        <v>5207</v>
      </c>
      <c r="B50" s="62">
        <v>105576</v>
      </c>
      <c r="C50" s="56" t="s">
        <v>24</v>
      </c>
      <c r="D50" s="64" t="s">
        <v>94</v>
      </c>
      <c r="E50" s="63">
        <v>37829</v>
      </c>
      <c r="F50" s="62" t="s">
        <v>22</v>
      </c>
      <c r="G50" s="21" t="s">
        <v>46</v>
      </c>
      <c r="H50" s="64" t="s">
        <v>91</v>
      </c>
      <c r="I50" s="23"/>
    </row>
    <row r="51" spans="1:9" ht="15" customHeight="1" x14ac:dyDescent="0.25">
      <c r="A51" s="80">
        <v>5208</v>
      </c>
      <c r="B51" s="62">
        <v>105578</v>
      </c>
      <c r="C51" s="56" t="s">
        <v>24</v>
      </c>
      <c r="D51" s="64" t="s">
        <v>101</v>
      </c>
      <c r="E51" s="63">
        <v>37901</v>
      </c>
      <c r="F51" s="62" t="s">
        <v>22</v>
      </c>
      <c r="G51" s="21" t="s">
        <v>46</v>
      </c>
      <c r="H51" s="64" t="s">
        <v>91</v>
      </c>
      <c r="I51" s="23"/>
    </row>
    <row r="52" spans="1:9" ht="15" customHeight="1" x14ac:dyDescent="0.25">
      <c r="A52" s="62">
        <v>203</v>
      </c>
      <c r="B52" s="62">
        <v>104963</v>
      </c>
      <c r="C52" s="56" t="s">
        <v>20</v>
      </c>
      <c r="D52" s="64" t="s">
        <v>103</v>
      </c>
      <c r="E52" s="63">
        <v>39625</v>
      </c>
      <c r="F52" s="62" t="s">
        <v>22</v>
      </c>
      <c r="G52" s="21" t="s">
        <v>46</v>
      </c>
      <c r="H52" s="64" t="s">
        <v>91</v>
      </c>
      <c r="I52" s="23"/>
    </row>
    <row r="53" spans="1:9" ht="15" customHeight="1" x14ac:dyDescent="0.25">
      <c r="A53" s="62">
        <v>218</v>
      </c>
      <c r="B53" s="62">
        <v>104971</v>
      </c>
      <c r="C53" s="56" t="s">
        <v>20</v>
      </c>
      <c r="D53" s="64" t="s">
        <v>100</v>
      </c>
      <c r="E53" s="63">
        <v>39786</v>
      </c>
      <c r="F53" s="62" t="s">
        <v>22</v>
      </c>
      <c r="G53" s="21" t="s">
        <v>46</v>
      </c>
      <c r="H53" s="64" t="s">
        <v>91</v>
      </c>
      <c r="I53" s="23"/>
    </row>
    <row r="54" spans="1:9" ht="15" customHeight="1" x14ac:dyDescent="0.25">
      <c r="A54" s="62">
        <v>481</v>
      </c>
      <c r="B54" s="62">
        <v>104350</v>
      </c>
      <c r="C54" s="56" t="s">
        <v>20</v>
      </c>
      <c r="D54" s="64" t="s">
        <v>96</v>
      </c>
      <c r="E54" s="63">
        <v>39810</v>
      </c>
      <c r="F54" s="62" t="s">
        <v>22</v>
      </c>
      <c r="G54" s="21" t="s">
        <v>46</v>
      </c>
      <c r="H54" s="64" t="s">
        <v>91</v>
      </c>
      <c r="I54" s="23"/>
    </row>
    <row r="55" spans="1:9" ht="15" customHeight="1" x14ac:dyDescent="0.25">
      <c r="A55" s="62">
        <v>471</v>
      </c>
      <c r="B55" s="62">
        <v>104348</v>
      </c>
      <c r="C55" s="56" t="s">
        <v>44</v>
      </c>
      <c r="D55" s="64" t="s">
        <v>97</v>
      </c>
      <c r="E55" s="63">
        <v>39121</v>
      </c>
      <c r="F55" s="62" t="s">
        <v>22</v>
      </c>
      <c r="G55" s="21" t="s">
        <v>46</v>
      </c>
      <c r="H55" s="64" t="s">
        <v>91</v>
      </c>
      <c r="I55" s="23"/>
    </row>
    <row r="56" spans="1:9" ht="15" customHeight="1" x14ac:dyDescent="0.25">
      <c r="A56" s="62">
        <v>1329</v>
      </c>
      <c r="B56" s="62">
        <v>105411</v>
      </c>
      <c r="C56" s="56" t="s">
        <v>21</v>
      </c>
      <c r="D56" s="64" t="s">
        <v>107</v>
      </c>
      <c r="E56" s="63">
        <v>38431</v>
      </c>
      <c r="F56" s="62" t="s">
        <v>22</v>
      </c>
      <c r="G56" s="21" t="s">
        <v>46</v>
      </c>
      <c r="H56" s="64" t="s">
        <v>91</v>
      </c>
      <c r="I56" s="23"/>
    </row>
    <row r="57" spans="1:9" ht="15" customHeight="1" x14ac:dyDescent="0.25">
      <c r="A57" s="80">
        <v>5219</v>
      </c>
      <c r="B57" s="62"/>
      <c r="C57" s="56" t="s">
        <v>21</v>
      </c>
      <c r="D57" s="64" t="s">
        <v>104</v>
      </c>
      <c r="E57" s="63">
        <v>38185</v>
      </c>
      <c r="F57" s="59" t="s">
        <v>23</v>
      </c>
      <c r="G57" s="21" t="s">
        <v>45</v>
      </c>
      <c r="H57" s="64" t="s">
        <v>108</v>
      </c>
      <c r="I57" s="30">
        <v>2.5</v>
      </c>
    </row>
    <row r="58" spans="1:9" ht="15" customHeight="1" x14ac:dyDescent="0.25">
      <c r="A58" s="62">
        <v>490</v>
      </c>
      <c r="B58" s="62">
        <v>105076</v>
      </c>
      <c r="C58" s="56" t="s">
        <v>24</v>
      </c>
      <c r="D58" s="64" t="s">
        <v>99</v>
      </c>
      <c r="E58" s="63">
        <v>37820</v>
      </c>
      <c r="F58" s="62" t="s">
        <v>22</v>
      </c>
      <c r="G58" s="21" t="s">
        <v>45</v>
      </c>
      <c r="H58" s="64" t="s">
        <v>108</v>
      </c>
      <c r="I58" s="23"/>
    </row>
    <row r="59" spans="1:9" ht="15" customHeight="1" x14ac:dyDescent="0.25">
      <c r="A59" s="59">
        <v>540</v>
      </c>
      <c r="B59" s="59">
        <v>105111</v>
      </c>
      <c r="C59" s="59" t="s">
        <v>21</v>
      </c>
      <c r="D59" s="57" t="s">
        <v>61</v>
      </c>
      <c r="E59" s="60">
        <v>38659</v>
      </c>
      <c r="F59" s="59" t="s">
        <v>23</v>
      </c>
      <c r="G59" s="59" t="s">
        <v>46</v>
      </c>
      <c r="H59" s="57" t="s">
        <v>57</v>
      </c>
      <c r="I59" s="23"/>
    </row>
    <row r="60" spans="1:9" ht="15" customHeight="1" x14ac:dyDescent="0.25">
      <c r="A60" s="59">
        <v>1692</v>
      </c>
      <c r="B60" s="59">
        <v>105110</v>
      </c>
      <c r="C60" s="59" t="s">
        <v>24</v>
      </c>
      <c r="D60" s="57" t="s">
        <v>60</v>
      </c>
      <c r="E60" s="60">
        <v>37727</v>
      </c>
      <c r="F60" s="59" t="s">
        <v>22</v>
      </c>
      <c r="G60" s="59" t="s">
        <v>46</v>
      </c>
      <c r="H60" s="57" t="s">
        <v>57</v>
      </c>
      <c r="I60" s="23"/>
    </row>
    <row r="61" spans="1:9" ht="15" customHeight="1" x14ac:dyDescent="0.25">
      <c r="A61" s="59">
        <v>1958</v>
      </c>
      <c r="B61" s="59">
        <v>105369</v>
      </c>
      <c r="C61" s="59" t="s">
        <v>24</v>
      </c>
      <c r="D61" s="57" t="s">
        <v>58</v>
      </c>
      <c r="E61" s="60">
        <v>37347</v>
      </c>
      <c r="F61" s="59" t="s">
        <v>22</v>
      </c>
      <c r="G61" s="59" t="s">
        <v>46</v>
      </c>
      <c r="H61" s="57" t="s">
        <v>57</v>
      </c>
      <c r="I61" s="30"/>
    </row>
    <row r="62" spans="1:9" ht="15" customHeight="1" x14ac:dyDescent="0.25">
      <c r="A62" s="59">
        <v>232</v>
      </c>
      <c r="B62" s="59">
        <v>104836</v>
      </c>
      <c r="C62" s="59" t="s">
        <v>44</v>
      </c>
      <c r="D62" s="57" t="s">
        <v>59</v>
      </c>
      <c r="E62" s="60">
        <v>39208</v>
      </c>
      <c r="F62" s="59" t="s">
        <v>22</v>
      </c>
      <c r="G62" s="59" t="s">
        <v>46</v>
      </c>
      <c r="H62" s="57" t="s">
        <v>57</v>
      </c>
      <c r="I62" s="30"/>
    </row>
    <row r="63" spans="1:9" ht="15" customHeight="1" x14ac:dyDescent="0.25">
      <c r="A63" s="59">
        <v>254</v>
      </c>
      <c r="B63" s="59">
        <v>104838</v>
      </c>
      <c r="C63" s="59" t="s">
        <v>44</v>
      </c>
      <c r="D63" s="57" t="s">
        <v>56</v>
      </c>
      <c r="E63" s="60">
        <v>39337</v>
      </c>
      <c r="F63" s="59" t="s">
        <v>22</v>
      </c>
      <c r="G63" s="59" t="s">
        <v>46</v>
      </c>
      <c r="H63" s="57" t="s">
        <v>57</v>
      </c>
      <c r="I63" s="30"/>
    </row>
    <row r="64" spans="1:9" ht="15" customHeight="1" x14ac:dyDescent="0.25">
      <c r="A64" s="79">
        <v>5204</v>
      </c>
      <c r="B64" s="59"/>
      <c r="C64" s="56" t="s">
        <v>47</v>
      </c>
      <c r="D64" s="72" t="s">
        <v>146</v>
      </c>
      <c r="E64" s="60">
        <v>40259</v>
      </c>
      <c r="F64" s="21" t="s">
        <v>22</v>
      </c>
      <c r="G64" s="59"/>
      <c r="H64" s="72" t="s">
        <v>161</v>
      </c>
      <c r="I64" s="30">
        <v>7.5</v>
      </c>
    </row>
    <row r="65" spans="1:9" ht="15" customHeight="1" x14ac:dyDescent="0.25">
      <c r="A65" s="81">
        <v>5211</v>
      </c>
      <c r="B65" s="59"/>
      <c r="C65" s="56" t="s">
        <v>21</v>
      </c>
      <c r="D65" s="72" t="s">
        <v>144</v>
      </c>
      <c r="E65" s="86">
        <v>38385</v>
      </c>
      <c r="F65" s="21" t="s">
        <v>22</v>
      </c>
      <c r="G65" s="59"/>
      <c r="H65" s="72" t="s">
        <v>161</v>
      </c>
      <c r="I65" s="30">
        <v>7.5</v>
      </c>
    </row>
    <row r="66" spans="1:9" ht="15" customHeight="1" x14ac:dyDescent="0.25">
      <c r="A66" s="81">
        <v>5214</v>
      </c>
      <c r="B66" s="59"/>
      <c r="C66" s="56" t="s">
        <v>20</v>
      </c>
      <c r="D66" s="72" t="s">
        <v>145</v>
      </c>
      <c r="E66" s="60">
        <v>39786</v>
      </c>
      <c r="F66" s="21" t="s">
        <v>22</v>
      </c>
      <c r="G66" s="59"/>
      <c r="H66" s="72" t="s">
        <v>161</v>
      </c>
      <c r="I66" s="30">
        <v>7.5</v>
      </c>
    </row>
    <row r="67" spans="1:9" ht="15" customHeight="1" x14ac:dyDescent="0.25">
      <c r="A67" s="81">
        <v>5223</v>
      </c>
      <c r="B67" s="59"/>
      <c r="C67" s="56" t="s">
        <v>21</v>
      </c>
      <c r="D67" s="72" t="s">
        <v>143</v>
      </c>
      <c r="E67" s="60">
        <v>38320</v>
      </c>
      <c r="F67" s="21" t="s">
        <v>22</v>
      </c>
      <c r="G67" s="59"/>
      <c r="H67" s="72" t="s">
        <v>161</v>
      </c>
      <c r="I67" s="30">
        <v>7.5</v>
      </c>
    </row>
    <row r="68" spans="1:9" ht="15" customHeight="1" x14ac:dyDescent="0.25">
      <c r="A68" s="21">
        <v>938</v>
      </c>
      <c r="B68" s="59">
        <v>105283</v>
      </c>
      <c r="C68" s="56" t="s">
        <v>20</v>
      </c>
      <c r="D68" s="73" t="s">
        <v>159</v>
      </c>
      <c r="E68" s="71">
        <v>40117</v>
      </c>
      <c r="F68" s="21" t="s">
        <v>23</v>
      </c>
      <c r="G68" s="59"/>
      <c r="H68" s="72" t="s">
        <v>148</v>
      </c>
      <c r="I68" s="30"/>
    </row>
    <row r="69" spans="1:9" ht="15" customHeight="1" x14ac:dyDescent="0.25">
      <c r="A69" s="21">
        <v>1332</v>
      </c>
      <c r="B69" s="59">
        <v>105414</v>
      </c>
      <c r="C69" s="59" t="s">
        <v>44</v>
      </c>
      <c r="D69" s="73" t="s">
        <v>163</v>
      </c>
      <c r="E69" s="71">
        <v>39114</v>
      </c>
      <c r="F69" s="21" t="s">
        <v>23</v>
      </c>
      <c r="G69" s="59"/>
      <c r="H69" s="72" t="s">
        <v>148</v>
      </c>
      <c r="I69" s="30"/>
    </row>
    <row r="70" spans="1:9" ht="15" customHeight="1" x14ac:dyDescent="0.25">
      <c r="A70" s="21">
        <v>950</v>
      </c>
      <c r="B70" s="59">
        <v>105290</v>
      </c>
      <c r="C70" s="56" t="s">
        <v>21</v>
      </c>
      <c r="D70" s="73" t="s">
        <v>152</v>
      </c>
      <c r="E70" s="71">
        <v>38523</v>
      </c>
      <c r="F70" s="21" t="s">
        <v>23</v>
      </c>
      <c r="G70" s="59"/>
      <c r="H70" s="72" t="s">
        <v>148</v>
      </c>
      <c r="I70" s="30"/>
    </row>
    <row r="71" spans="1:9" ht="15" customHeight="1" x14ac:dyDescent="0.25">
      <c r="A71" s="21">
        <v>1330</v>
      </c>
      <c r="B71" s="59">
        <v>105412</v>
      </c>
      <c r="C71" s="59" t="s">
        <v>47</v>
      </c>
      <c r="D71" s="73" t="s">
        <v>160</v>
      </c>
      <c r="E71" s="71">
        <v>40484</v>
      </c>
      <c r="F71" s="21" t="s">
        <v>22</v>
      </c>
      <c r="G71" s="59"/>
      <c r="H71" s="72" t="s">
        <v>148</v>
      </c>
      <c r="I71" s="30"/>
    </row>
    <row r="72" spans="1:9" ht="15" customHeight="1" x14ac:dyDescent="0.25">
      <c r="A72" s="79">
        <v>5228</v>
      </c>
      <c r="B72" s="59">
        <v>105284</v>
      </c>
      <c r="C72" s="56" t="s">
        <v>20</v>
      </c>
      <c r="D72" s="73" t="s">
        <v>158</v>
      </c>
      <c r="E72" s="71">
        <v>40110</v>
      </c>
      <c r="F72" s="21" t="s">
        <v>22</v>
      </c>
      <c r="G72" s="59"/>
      <c r="H72" s="72" t="s">
        <v>148</v>
      </c>
      <c r="I72" s="30"/>
    </row>
    <row r="73" spans="1:9" ht="15" customHeight="1" x14ac:dyDescent="0.25">
      <c r="A73" s="21">
        <v>1161</v>
      </c>
      <c r="B73" s="59">
        <v>105997</v>
      </c>
      <c r="C73" s="56" t="s">
        <v>20</v>
      </c>
      <c r="D73" s="73" t="s">
        <v>157</v>
      </c>
      <c r="E73" s="71">
        <v>39800</v>
      </c>
      <c r="F73" s="21" t="s">
        <v>22</v>
      </c>
      <c r="G73" s="59"/>
      <c r="H73" s="72" t="s">
        <v>148</v>
      </c>
      <c r="I73" s="30"/>
    </row>
    <row r="74" spans="1:9" ht="15" customHeight="1" x14ac:dyDescent="0.25">
      <c r="A74" s="21">
        <v>1162</v>
      </c>
      <c r="B74" s="59">
        <v>105998</v>
      </c>
      <c r="C74" s="59" t="s">
        <v>44</v>
      </c>
      <c r="D74" s="73" t="s">
        <v>154</v>
      </c>
      <c r="E74" s="71">
        <v>39273</v>
      </c>
      <c r="F74" s="21" t="s">
        <v>22</v>
      </c>
      <c r="G74" s="59"/>
      <c r="H74" s="72" t="s">
        <v>148</v>
      </c>
      <c r="I74" s="30"/>
    </row>
    <row r="75" spans="1:9" ht="15" customHeight="1" x14ac:dyDescent="0.25">
      <c r="A75" s="21">
        <v>1163</v>
      </c>
      <c r="B75" s="59">
        <v>105999</v>
      </c>
      <c r="C75" s="56" t="s">
        <v>21</v>
      </c>
      <c r="D75" s="73" t="s">
        <v>150</v>
      </c>
      <c r="E75" s="71">
        <v>38106</v>
      </c>
      <c r="F75" s="21" t="s">
        <v>22</v>
      </c>
      <c r="G75" s="59"/>
      <c r="H75" s="72" t="s">
        <v>148</v>
      </c>
      <c r="I75" s="30"/>
    </row>
    <row r="76" spans="1:9" ht="15" customHeight="1" x14ac:dyDescent="0.25">
      <c r="A76" s="21">
        <v>1164</v>
      </c>
      <c r="B76" s="59">
        <v>106000</v>
      </c>
      <c r="C76" s="56" t="s">
        <v>21</v>
      </c>
      <c r="D76" s="73" t="s">
        <v>149</v>
      </c>
      <c r="E76" s="71">
        <v>38022</v>
      </c>
      <c r="F76" s="21" t="s">
        <v>22</v>
      </c>
      <c r="G76" s="59"/>
      <c r="H76" s="72" t="s">
        <v>148</v>
      </c>
      <c r="I76" s="30"/>
    </row>
    <row r="77" spans="1:9" ht="15" customHeight="1" x14ac:dyDescent="0.25">
      <c r="A77" s="79">
        <v>5215</v>
      </c>
      <c r="B77" s="59"/>
      <c r="C77" s="59" t="s">
        <v>44</v>
      </c>
      <c r="D77" s="74" t="s">
        <v>155</v>
      </c>
      <c r="E77" s="71">
        <v>39303</v>
      </c>
      <c r="F77" s="21" t="s">
        <v>23</v>
      </c>
      <c r="G77" s="59"/>
      <c r="H77" s="72" t="s">
        <v>162</v>
      </c>
      <c r="I77" s="30">
        <v>2.5</v>
      </c>
    </row>
    <row r="78" spans="1:9" ht="15" customHeight="1" x14ac:dyDescent="0.25">
      <c r="A78" s="79">
        <v>5216</v>
      </c>
      <c r="B78" s="59"/>
      <c r="C78" s="59" t="s">
        <v>44</v>
      </c>
      <c r="D78" s="73" t="s">
        <v>156</v>
      </c>
      <c r="E78" s="71">
        <v>39365</v>
      </c>
      <c r="F78" s="21" t="s">
        <v>23</v>
      </c>
      <c r="G78" s="59"/>
      <c r="H78" s="72" t="s">
        <v>162</v>
      </c>
      <c r="I78" s="30">
        <v>2.5</v>
      </c>
    </row>
    <row r="79" spans="1:9" ht="15" customHeight="1" x14ac:dyDescent="0.25">
      <c r="A79" s="79">
        <v>5217</v>
      </c>
      <c r="B79" s="59"/>
      <c r="C79" s="59" t="s">
        <v>44</v>
      </c>
      <c r="D79" s="73" t="s">
        <v>153</v>
      </c>
      <c r="E79" s="71">
        <v>39151</v>
      </c>
      <c r="F79" s="21" t="s">
        <v>23</v>
      </c>
      <c r="G79" s="59"/>
      <c r="H79" s="72" t="s">
        <v>162</v>
      </c>
      <c r="I79" s="30">
        <v>2.5</v>
      </c>
    </row>
    <row r="80" spans="1:9" ht="15" customHeight="1" x14ac:dyDescent="0.25">
      <c r="A80" s="79">
        <v>5224</v>
      </c>
      <c r="B80" s="59"/>
      <c r="C80" s="56" t="s">
        <v>21</v>
      </c>
      <c r="D80" s="73" t="s">
        <v>151</v>
      </c>
      <c r="E80" s="71">
        <v>38258</v>
      </c>
      <c r="F80" s="21" t="s">
        <v>23</v>
      </c>
      <c r="G80" s="59"/>
      <c r="H80" s="72" t="s">
        <v>162</v>
      </c>
      <c r="I80" s="30">
        <v>2.5</v>
      </c>
    </row>
    <row r="81" spans="1:9" ht="15" customHeight="1" x14ac:dyDescent="0.25">
      <c r="A81" s="79">
        <v>5225</v>
      </c>
      <c r="B81" s="59"/>
      <c r="C81" s="56" t="s">
        <v>21</v>
      </c>
      <c r="D81" s="73" t="s">
        <v>164</v>
      </c>
      <c r="E81" s="71">
        <v>38711</v>
      </c>
      <c r="F81" s="21" t="s">
        <v>23</v>
      </c>
      <c r="G81" s="59"/>
      <c r="H81" s="72" t="s">
        <v>162</v>
      </c>
      <c r="I81" s="30">
        <v>2.5</v>
      </c>
    </row>
    <row r="82" spans="1:9" ht="15" customHeight="1" x14ac:dyDescent="0.25">
      <c r="A82" s="21">
        <v>1331</v>
      </c>
      <c r="B82" s="59">
        <v>105413</v>
      </c>
      <c r="C82" s="59" t="s">
        <v>24</v>
      </c>
      <c r="D82" s="73" t="s">
        <v>147</v>
      </c>
      <c r="E82" s="71">
        <v>37802</v>
      </c>
      <c r="F82" s="24" t="s">
        <v>22</v>
      </c>
      <c r="G82" s="70"/>
      <c r="H82" s="72" t="s">
        <v>162</v>
      </c>
      <c r="I82" s="30"/>
    </row>
    <row r="83" spans="1:9" ht="15" customHeight="1" x14ac:dyDescent="0.25">
      <c r="A83" s="59">
        <v>1361</v>
      </c>
      <c r="B83" s="59">
        <v>105469</v>
      </c>
      <c r="C83" s="59" t="s">
        <v>20</v>
      </c>
      <c r="D83" s="57" t="s">
        <v>87</v>
      </c>
      <c r="E83" s="60">
        <v>39721</v>
      </c>
      <c r="F83" s="77" t="s">
        <v>23</v>
      </c>
      <c r="G83" s="59" t="s">
        <v>46</v>
      </c>
      <c r="H83" s="57" t="s">
        <v>109</v>
      </c>
      <c r="I83" s="23"/>
    </row>
    <row r="84" spans="1:9" s="31" customFormat="1" ht="15" customHeight="1" x14ac:dyDescent="0.25">
      <c r="A84" s="59">
        <v>1012</v>
      </c>
      <c r="B84" s="59">
        <v>105555</v>
      </c>
      <c r="C84" s="59" t="s">
        <v>44</v>
      </c>
      <c r="D84" s="57" t="s">
        <v>81</v>
      </c>
      <c r="E84" s="60">
        <v>39224</v>
      </c>
      <c r="F84" s="77" t="s">
        <v>23</v>
      </c>
      <c r="G84" s="59" t="s">
        <v>46</v>
      </c>
      <c r="H84" s="57" t="s">
        <v>109</v>
      </c>
      <c r="I84" s="30"/>
    </row>
    <row r="85" spans="1:9" ht="15" customHeight="1" x14ac:dyDescent="0.25">
      <c r="A85" s="59">
        <v>1532</v>
      </c>
      <c r="B85" s="59">
        <v>104439</v>
      </c>
      <c r="C85" s="59" t="s">
        <v>24</v>
      </c>
      <c r="D85" s="57" t="s">
        <v>86</v>
      </c>
      <c r="E85" s="60">
        <v>37985</v>
      </c>
      <c r="F85" s="77" t="s">
        <v>22</v>
      </c>
      <c r="G85" s="59" t="s">
        <v>46</v>
      </c>
      <c r="H85" s="57" t="s">
        <v>109</v>
      </c>
      <c r="I85" s="23"/>
    </row>
    <row r="86" spans="1:9" ht="15" customHeight="1" x14ac:dyDescent="0.25">
      <c r="A86" s="59">
        <v>167</v>
      </c>
      <c r="B86" s="59">
        <v>103871</v>
      </c>
      <c r="C86" s="59" t="s">
        <v>20</v>
      </c>
      <c r="D86" s="57" t="s">
        <v>85</v>
      </c>
      <c r="E86" s="60">
        <v>39515</v>
      </c>
      <c r="F86" s="77" t="s">
        <v>22</v>
      </c>
      <c r="G86" s="59" t="s">
        <v>46</v>
      </c>
      <c r="H86" s="57" t="s">
        <v>109</v>
      </c>
      <c r="I86" s="23"/>
    </row>
    <row r="87" spans="1:9" ht="15" customHeight="1" x14ac:dyDescent="0.25">
      <c r="A87" s="59">
        <v>535</v>
      </c>
      <c r="B87" s="59">
        <v>105108</v>
      </c>
      <c r="C87" s="59" t="s">
        <v>44</v>
      </c>
      <c r="D87" s="57" t="s">
        <v>84</v>
      </c>
      <c r="E87" s="60">
        <v>38852</v>
      </c>
      <c r="F87" s="77" t="s">
        <v>22</v>
      </c>
      <c r="G87" s="59" t="s">
        <v>46</v>
      </c>
      <c r="H87" s="57" t="s">
        <v>109</v>
      </c>
      <c r="I87" s="23"/>
    </row>
    <row r="88" spans="1:9" ht="15" customHeight="1" x14ac:dyDescent="0.25">
      <c r="A88" s="59">
        <v>851</v>
      </c>
      <c r="B88" s="59">
        <v>102043</v>
      </c>
      <c r="C88" s="59" t="s">
        <v>21</v>
      </c>
      <c r="D88" s="57" t="s">
        <v>82</v>
      </c>
      <c r="E88" s="60">
        <v>38202</v>
      </c>
      <c r="F88" s="77" t="s">
        <v>22</v>
      </c>
      <c r="G88" s="59" t="s">
        <v>46</v>
      </c>
      <c r="H88" s="57" t="s">
        <v>109</v>
      </c>
      <c r="I88" s="23"/>
    </row>
    <row r="89" spans="1:9" ht="15" customHeight="1" x14ac:dyDescent="0.25">
      <c r="A89" s="59">
        <v>1337</v>
      </c>
      <c r="B89" s="59">
        <v>105409</v>
      </c>
      <c r="C89" s="59" t="s">
        <v>21</v>
      </c>
      <c r="D89" s="57" t="s">
        <v>83</v>
      </c>
      <c r="E89" s="60">
        <v>38422</v>
      </c>
      <c r="F89" s="77" t="s">
        <v>22</v>
      </c>
      <c r="G89" s="59" t="s">
        <v>46</v>
      </c>
      <c r="H89" s="57" t="s">
        <v>109</v>
      </c>
      <c r="I89" s="23"/>
    </row>
    <row r="90" spans="1:9" ht="15" customHeight="1" x14ac:dyDescent="0.25">
      <c r="A90" s="61">
        <v>1305</v>
      </c>
      <c r="B90" s="61">
        <v>105336</v>
      </c>
      <c r="C90" s="56" t="s">
        <v>20</v>
      </c>
      <c r="D90" s="69" t="s">
        <v>134</v>
      </c>
      <c r="E90" s="68">
        <v>39512</v>
      </c>
      <c r="F90" s="75" t="s">
        <v>23</v>
      </c>
      <c r="G90" s="21"/>
      <c r="H90" s="67" t="s">
        <v>130</v>
      </c>
      <c r="I90" s="30"/>
    </row>
    <row r="91" spans="1:9" ht="15" customHeight="1" x14ac:dyDescent="0.25">
      <c r="A91" s="61">
        <v>1306</v>
      </c>
      <c r="B91" s="61">
        <v>105337</v>
      </c>
      <c r="C91" s="56" t="s">
        <v>20</v>
      </c>
      <c r="D91" s="69" t="s">
        <v>135</v>
      </c>
      <c r="E91" s="68">
        <v>40146</v>
      </c>
      <c r="F91" s="75" t="s">
        <v>23</v>
      </c>
      <c r="G91" s="21"/>
      <c r="H91" s="67" t="s">
        <v>130</v>
      </c>
      <c r="I91" s="23"/>
    </row>
    <row r="92" spans="1:9" ht="15" customHeight="1" x14ac:dyDescent="0.25">
      <c r="A92" s="78">
        <v>5222</v>
      </c>
      <c r="B92" s="61"/>
      <c r="C92" s="56" t="s">
        <v>21</v>
      </c>
      <c r="D92" s="69" t="s">
        <v>138</v>
      </c>
      <c r="E92" s="68">
        <v>38430</v>
      </c>
      <c r="F92" s="75" t="s">
        <v>23</v>
      </c>
      <c r="G92" s="21"/>
      <c r="H92" s="67" t="s">
        <v>141</v>
      </c>
      <c r="I92" s="30">
        <v>2.5</v>
      </c>
    </row>
    <row r="93" spans="1:9" ht="15" customHeight="1" x14ac:dyDescent="0.25">
      <c r="A93" s="78">
        <v>5203</v>
      </c>
      <c r="B93" s="61"/>
      <c r="C93" s="56" t="s">
        <v>47</v>
      </c>
      <c r="D93" s="69" t="s">
        <v>140</v>
      </c>
      <c r="E93" s="68">
        <v>40328</v>
      </c>
      <c r="F93" s="75" t="s">
        <v>22</v>
      </c>
      <c r="G93" s="21"/>
      <c r="H93" s="67" t="s">
        <v>141</v>
      </c>
      <c r="I93" s="30">
        <v>2.5</v>
      </c>
    </row>
    <row r="94" spans="1:9" ht="15" customHeight="1" x14ac:dyDescent="0.25">
      <c r="A94" s="65">
        <v>1699</v>
      </c>
      <c r="B94" s="65">
        <v>105307</v>
      </c>
      <c r="C94" s="56" t="s">
        <v>24</v>
      </c>
      <c r="D94" s="67" t="s">
        <v>129</v>
      </c>
      <c r="E94" s="66">
        <v>37861</v>
      </c>
      <c r="F94" s="76" t="s">
        <v>22</v>
      </c>
      <c r="G94" s="21" t="s">
        <v>45</v>
      </c>
      <c r="H94" s="67" t="s">
        <v>141</v>
      </c>
      <c r="I94" s="23"/>
    </row>
    <row r="95" spans="1:9" ht="15" customHeight="1" x14ac:dyDescent="0.25">
      <c r="A95" s="61">
        <v>975</v>
      </c>
      <c r="B95" s="61">
        <v>105304</v>
      </c>
      <c r="C95" s="56" t="s">
        <v>20</v>
      </c>
      <c r="D95" s="69" t="s">
        <v>133</v>
      </c>
      <c r="E95" s="68">
        <v>40135</v>
      </c>
      <c r="F95" s="75" t="s">
        <v>22</v>
      </c>
      <c r="G95" s="21" t="s">
        <v>45</v>
      </c>
      <c r="H95" s="67" t="s">
        <v>141</v>
      </c>
      <c r="I95" s="23"/>
    </row>
    <row r="96" spans="1:9" ht="15" customHeight="1" x14ac:dyDescent="0.25">
      <c r="A96" s="61">
        <v>988</v>
      </c>
      <c r="B96" s="61">
        <v>105306</v>
      </c>
      <c r="C96" s="56" t="s">
        <v>20</v>
      </c>
      <c r="D96" s="69" t="s">
        <v>132</v>
      </c>
      <c r="E96" s="68">
        <v>39706</v>
      </c>
      <c r="F96" s="75" t="s">
        <v>22</v>
      </c>
      <c r="G96" s="21" t="s">
        <v>45</v>
      </c>
      <c r="H96" s="67" t="s">
        <v>141</v>
      </c>
      <c r="I96" s="30"/>
    </row>
    <row r="97" spans="1:9" ht="15" customHeight="1" x14ac:dyDescent="0.25">
      <c r="A97" s="78">
        <v>5209</v>
      </c>
      <c r="B97" s="61"/>
      <c r="C97" s="56" t="s">
        <v>20</v>
      </c>
      <c r="D97" s="69" t="s">
        <v>139</v>
      </c>
      <c r="E97" s="68">
        <v>39782</v>
      </c>
      <c r="F97" s="75" t="s">
        <v>22</v>
      </c>
      <c r="G97" s="21"/>
      <c r="H97" s="67" t="s">
        <v>141</v>
      </c>
      <c r="I97" s="30">
        <v>2.5</v>
      </c>
    </row>
    <row r="98" spans="1:9" ht="15" customHeight="1" x14ac:dyDescent="0.25">
      <c r="A98" s="61">
        <v>987</v>
      </c>
      <c r="B98" s="61">
        <v>105305</v>
      </c>
      <c r="C98" s="56" t="s">
        <v>21</v>
      </c>
      <c r="D98" s="69" t="s">
        <v>131</v>
      </c>
      <c r="E98" s="68">
        <v>38342</v>
      </c>
      <c r="F98" s="75" t="s">
        <v>22</v>
      </c>
      <c r="G98" s="21" t="s">
        <v>45</v>
      </c>
      <c r="H98" s="67" t="s">
        <v>141</v>
      </c>
      <c r="I98" s="23"/>
    </row>
    <row r="99" spans="1:9" ht="15" customHeight="1" x14ac:dyDescent="0.25">
      <c r="A99" s="61">
        <v>1352</v>
      </c>
      <c r="B99" s="61">
        <v>105448</v>
      </c>
      <c r="C99" s="56" t="s">
        <v>21</v>
      </c>
      <c r="D99" s="69" t="s">
        <v>136</v>
      </c>
      <c r="E99" s="68">
        <v>38514</v>
      </c>
      <c r="F99" s="75" t="s">
        <v>22</v>
      </c>
      <c r="G99" s="21" t="s">
        <v>45</v>
      </c>
      <c r="H99" s="67" t="s">
        <v>141</v>
      </c>
      <c r="I99" s="23"/>
    </row>
    <row r="100" spans="1:9" ht="15" customHeight="1" x14ac:dyDescent="0.25">
      <c r="A100" s="61">
        <v>1353</v>
      </c>
      <c r="B100" s="61">
        <v>105449</v>
      </c>
      <c r="C100" s="56" t="s">
        <v>21</v>
      </c>
      <c r="D100" s="69" t="s">
        <v>137</v>
      </c>
      <c r="E100" s="68">
        <v>38528</v>
      </c>
      <c r="F100" s="75" t="s">
        <v>22</v>
      </c>
      <c r="G100" s="21" t="s">
        <v>45</v>
      </c>
      <c r="H100" s="67" t="s">
        <v>141</v>
      </c>
      <c r="I100" s="23"/>
    </row>
  </sheetData>
  <sheetProtection algorithmName="SHA-512" hashValue="yhxH2V90NRnvVt35LQP4ZT/uD0cZwxQDyzye1JCr+DA7l3jUEm+b3LoiXp0cJ/jeGxJmzR2ZzeGiVuRerUxe2Q==" saltValue="1e61Xhpq9kbwCiK4sle1HQ==" spinCount="100000" sheet="1" objects="1" scenarios="1"/>
  <autoFilter ref="A1:I100">
    <sortState ref="A2:I98">
      <sortCondition ref="H1:H98"/>
    </sortState>
  </autoFilter>
  <sortState ref="A86:I100">
    <sortCondition ref="D86:D100"/>
  </sortState>
  <mergeCells count="4">
    <mergeCell ref="L10:L12"/>
    <mergeCell ref="L14:L16"/>
    <mergeCell ref="L19:L21"/>
    <mergeCell ref="L24:L27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65" firstPageNumber="0" orientation="portrait" r:id="rId1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114"/>
  <sheetViews>
    <sheetView view="pageBreakPreview" zoomScale="85" zoomScaleNormal="100" zoomScaleSheetLayoutView="85" workbookViewId="0">
      <selection activeCell="E4" sqref="E4"/>
    </sheetView>
  </sheetViews>
  <sheetFormatPr defaultRowHeight="15.75" x14ac:dyDescent="0.25"/>
  <cols>
    <col min="1" max="1" width="5.28515625" style="9"/>
    <col min="2" max="2" width="7.7109375" style="41"/>
    <col min="3" max="3" width="7.7109375" style="9"/>
    <col min="4" max="4" width="8.140625" style="9"/>
    <col min="5" max="5" width="47.7109375" style="9" customWidth="1"/>
    <col min="6" max="6" width="8.140625" style="9" bestFit="1" customWidth="1"/>
    <col min="7" max="7" width="40.28515625" style="9" bestFit="1" customWidth="1"/>
    <col min="8" max="8" width="10.7109375" bestFit="1" customWidth="1"/>
    <col min="9" max="9" width="9.7109375" style="9" bestFit="1" customWidth="1"/>
    <col min="10" max="10" width="9.7109375" style="9" customWidth="1"/>
    <col min="11" max="11" width="9.140625" style="4"/>
    <col min="12" max="1021" width="9" style="9"/>
    <col min="1022" max="16384" width="9.140625" style="18"/>
  </cols>
  <sheetData>
    <row r="1" spans="1:11" ht="18" customHeight="1" x14ac:dyDescent="0.25">
      <c r="A1" s="16" t="s">
        <v>51</v>
      </c>
      <c r="B1" s="50"/>
      <c r="C1" s="17"/>
      <c r="D1" s="17"/>
      <c r="E1" s="16"/>
      <c r="F1" s="16"/>
      <c r="G1" s="16"/>
      <c r="K1" s="5"/>
    </row>
    <row r="2" spans="1:11" ht="18" customHeight="1" x14ac:dyDescent="0.25">
      <c r="A2" s="16" t="s">
        <v>52</v>
      </c>
      <c r="B2" s="50"/>
      <c r="C2" s="17"/>
      <c r="D2" s="17"/>
      <c r="E2" s="16"/>
      <c r="F2" s="16"/>
      <c r="G2" s="16"/>
      <c r="K2" s="6"/>
    </row>
    <row r="3" spans="1:11" ht="18" customHeight="1" x14ac:dyDescent="0.25">
      <c r="A3" s="5"/>
      <c r="B3" s="37"/>
      <c r="C3" s="5"/>
      <c r="D3" s="5"/>
      <c r="E3" s="5"/>
      <c r="F3" s="10"/>
      <c r="K3" s="5"/>
    </row>
    <row r="4" spans="1:11" ht="18" customHeight="1" x14ac:dyDescent="0.25">
      <c r="A4" s="43" t="s">
        <v>8</v>
      </c>
      <c r="B4" s="43"/>
      <c r="C4" s="43"/>
      <c r="D4" s="43"/>
      <c r="E4" s="43"/>
      <c r="F4" s="43"/>
      <c r="G4" s="43"/>
      <c r="K4" s="43"/>
    </row>
    <row r="5" spans="1:11" ht="18" customHeight="1" x14ac:dyDescent="0.25">
      <c r="A5" s="7" t="s">
        <v>9</v>
      </c>
      <c r="B5" s="38" t="s">
        <v>10</v>
      </c>
      <c r="C5" s="7" t="s">
        <v>1</v>
      </c>
      <c r="D5" s="7" t="s">
        <v>2</v>
      </c>
      <c r="E5" s="7" t="s">
        <v>3</v>
      </c>
      <c r="F5" s="7" t="s">
        <v>5</v>
      </c>
      <c r="G5" s="7" t="s">
        <v>7</v>
      </c>
      <c r="H5" s="44" t="s">
        <v>29</v>
      </c>
      <c r="I5" s="45" t="s">
        <v>30</v>
      </c>
      <c r="J5" s="46" t="s">
        <v>31</v>
      </c>
      <c r="K5" s="7" t="s">
        <v>11</v>
      </c>
    </row>
    <row r="6" spans="1:11" ht="18" customHeight="1" x14ac:dyDescent="0.25">
      <c r="A6" s="2">
        <v>1</v>
      </c>
      <c r="B6" s="1">
        <v>192</v>
      </c>
      <c r="C6" s="2">
        <f>IFERROR((VLOOKUP(B6,INSCRITOS!A:B,2,0)),"")</f>
        <v>104352</v>
      </c>
      <c r="D6" s="2" t="str">
        <f>IFERROR((VLOOKUP(B6,INSCRITOS!A:C,3,0)),"")</f>
        <v>BEN</v>
      </c>
      <c r="E6" s="8" t="str">
        <f>IFERROR((VLOOKUP(B6,INSCRITOS!A:D,4,0)),"")</f>
        <v>João Águeda Mestre</v>
      </c>
      <c r="F6" s="2" t="str">
        <f>IFERROR((VLOOKUP(B6,INSCRITOS!A:F,6,0)),"")</f>
        <v>M</v>
      </c>
      <c r="G6" s="8" t="str">
        <f>IFERROR((VLOOKUP(B6,INSCRITOS!A:H,8,0)),"")</f>
        <v>Lusitano F.C. Frusoal</v>
      </c>
      <c r="H6" s="47">
        <v>5.060185185185186E-4</v>
      </c>
      <c r="I6" s="47">
        <v>9.0798611111111115E-4</v>
      </c>
      <c r="J6" s="48">
        <f t="shared" ref="J6:J15" si="0">H6+I6</f>
        <v>1.4140046296296296E-3</v>
      </c>
      <c r="K6" s="3">
        <v>100</v>
      </c>
    </row>
    <row r="7" spans="1:11" ht="18" customHeight="1" x14ac:dyDescent="0.25">
      <c r="A7" s="2">
        <v>2</v>
      </c>
      <c r="B7" s="1">
        <v>209</v>
      </c>
      <c r="C7" s="2">
        <f>IFERROR((VLOOKUP(B7,INSCRITOS!A:B,2,0)),"")</f>
        <v>104967</v>
      </c>
      <c r="D7" s="2" t="str">
        <f>IFERROR((VLOOKUP(B7,INSCRITOS!A:C,3,0)),"")</f>
        <v>BEN</v>
      </c>
      <c r="E7" s="8" t="str">
        <f>IFERROR((VLOOKUP(B7,INSCRITOS!A:D,4,0)),"")</f>
        <v>Simão Viegas</v>
      </c>
      <c r="F7" s="2" t="str">
        <f>IFERROR((VLOOKUP(B7,INSCRITOS!A:F,6,0)),"")</f>
        <v>M</v>
      </c>
      <c r="G7" s="8" t="str">
        <f>IFERROR((VLOOKUP(B7,INSCRITOS!A:H,8,0)),"")</f>
        <v>Lusitano F.C. Frusoal</v>
      </c>
      <c r="H7" s="47">
        <v>6.1018518518518507E-4</v>
      </c>
      <c r="I7" s="47">
        <v>8.5752314814814816E-4</v>
      </c>
      <c r="J7" s="48">
        <f t="shared" si="0"/>
        <v>1.4677083333333332E-3</v>
      </c>
      <c r="K7" s="3">
        <v>99</v>
      </c>
    </row>
    <row r="8" spans="1:11" ht="18" customHeight="1" x14ac:dyDescent="0.25">
      <c r="A8" s="2">
        <v>3</v>
      </c>
      <c r="B8" s="1">
        <v>5203</v>
      </c>
      <c r="C8" s="2">
        <f>IFERROR((VLOOKUP(B8,INSCRITOS!A:B,2,0)),"")</f>
        <v>0</v>
      </c>
      <c r="D8" s="2" t="str">
        <f>IFERROR((VLOOKUP(B8,INSCRITOS!A:C,3,0)),"")</f>
        <v>BEN</v>
      </c>
      <c r="E8" s="8" t="str">
        <f>IFERROR((VLOOKUP(B8,INSCRITOS!A:D,4,0)),"")</f>
        <v>Rodrigo Plácido</v>
      </c>
      <c r="F8" s="2" t="str">
        <f>IFERROR((VLOOKUP(B8,INSCRITOS!A:F,6,0)),"")</f>
        <v>M</v>
      </c>
      <c r="G8" s="8" t="str">
        <f>IFERROR((VLOOKUP(B8,INSCRITOS!A:H,8,0)),"")</f>
        <v>Triatlo de Faro/ Não federado</v>
      </c>
      <c r="H8" s="47">
        <v>6.2974537037037035E-4</v>
      </c>
      <c r="I8" s="47">
        <v>8.5405092592592596E-4</v>
      </c>
      <c r="J8" s="48">
        <f t="shared" si="0"/>
        <v>1.4837962962962964E-3</v>
      </c>
      <c r="K8" s="3"/>
    </row>
    <row r="9" spans="1:11" ht="18" customHeight="1" x14ac:dyDescent="0.25">
      <c r="A9" s="2">
        <v>4</v>
      </c>
      <c r="B9" s="1">
        <v>1151</v>
      </c>
      <c r="C9" s="2">
        <f>IFERROR((VLOOKUP(B9,INSCRITOS!A:B,2,0)),"")</f>
        <v>105985</v>
      </c>
      <c r="D9" s="2" t="str">
        <f>IFERROR((VLOOKUP(B9,INSCRITOS!A:C,3,0)),"")</f>
        <v>BEN</v>
      </c>
      <c r="E9" s="8" t="str">
        <f>IFERROR((VLOOKUP(B9,INSCRITOS!A:D,4,0)),"")</f>
        <v>Gonçalo Guerreiro</v>
      </c>
      <c r="F9" s="2" t="str">
        <f>IFERROR((VLOOKUP(B9,INSCRITOS!A:F,6,0)),"")</f>
        <v>M</v>
      </c>
      <c r="G9" s="8" t="str">
        <f>IFERROR((VLOOKUP(B9,INSCRITOS!A:H,8,0)),"")</f>
        <v>FC Ferreiras</v>
      </c>
      <c r="H9" s="47">
        <v>5.8379629629629634E-4</v>
      </c>
      <c r="I9" s="47">
        <v>9.1898148148148145E-4</v>
      </c>
      <c r="J9" s="49">
        <f t="shared" si="0"/>
        <v>1.5027777777777778E-3</v>
      </c>
      <c r="K9" s="3">
        <v>98</v>
      </c>
    </row>
    <row r="10" spans="1:11" ht="18" customHeight="1" x14ac:dyDescent="0.25">
      <c r="A10" s="2">
        <v>5</v>
      </c>
      <c r="B10" s="1">
        <v>1149</v>
      </c>
      <c r="C10" s="2">
        <f>IFERROR((VLOOKUP(B10,INSCRITOS!A:B,2,0)),"")</f>
        <v>105983</v>
      </c>
      <c r="D10" s="2" t="str">
        <f>IFERROR((VLOOKUP(B10,INSCRITOS!A:C,3,0)),"")</f>
        <v>BEN</v>
      </c>
      <c r="E10" s="8" t="str">
        <f>IFERROR((VLOOKUP(B10,INSCRITOS!A:D,4,0)),"")</f>
        <v>André Santos</v>
      </c>
      <c r="F10" s="2" t="str">
        <f>IFERROR((VLOOKUP(B10,INSCRITOS!A:F,6,0)),"")</f>
        <v>M</v>
      </c>
      <c r="G10" s="8" t="str">
        <f>IFERROR((VLOOKUP(B10,INSCRITOS!A:H,8,0)),"")</f>
        <v>FC Ferreiras</v>
      </c>
      <c r="H10" s="47">
        <v>7.280092592592593E-4</v>
      </c>
      <c r="I10" s="47">
        <v>8.6516203703703711E-4</v>
      </c>
      <c r="J10" s="48">
        <f t="shared" si="0"/>
        <v>1.5931712962962965E-3</v>
      </c>
      <c r="K10" s="3">
        <v>97</v>
      </c>
    </row>
    <row r="11" spans="1:11" ht="18" customHeight="1" x14ac:dyDescent="0.25">
      <c r="A11" s="2">
        <v>6</v>
      </c>
      <c r="B11" s="1">
        <v>1137</v>
      </c>
      <c r="C11" s="2">
        <f>IFERROR((VLOOKUP(B11,INSCRITOS!A:B,2,0)),"")</f>
        <v>105970</v>
      </c>
      <c r="D11" s="2" t="str">
        <f>IFERROR((VLOOKUP(B11,INSCRITOS!A:C,3,0)),"")</f>
        <v>BEN</v>
      </c>
      <c r="E11" s="8" t="str">
        <f>IFERROR((VLOOKUP(B11,INSCRITOS!A:D,4,0)),"")</f>
        <v>Henrique Barros</v>
      </c>
      <c r="F11" s="2" t="str">
        <f>IFERROR((VLOOKUP(B11,INSCRITOS!A:F,6,0)),"")</f>
        <v>M</v>
      </c>
      <c r="G11" s="8" t="str">
        <f>IFERROR((VLOOKUP(B11,INSCRITOS!A:H,8,0)),"")</f>
        <v>CCD / INTERMARCHÉ LAGOS/ Não federado</v>
      </c>
      <c r="H11" s="47">
        <v>7.5162037037037038E-4</v>
      </c>
      <c r="I11" s="47">
        <v>9.1400462962962963E-4</v>
      </c>
      <c r="J11" s="49">
        <f t="shared" si="0"/>
        <v>1.665625E-3</v>
      </c>
      <c r="K11" s="3"/>
    </row>
    <row r="12" spans="1:11" ht="18" customHeight="1" x14ac:dyDescent="0.25">
      <c r="A12" s="2">
        <v>7</v>
      </c>
      <c r="B12" s="1">
        <v>5204</v>
      </c>
      <c r="C12" s="2">
        <f>IFERROR((VLOOKUP(B12,INSCRITOS!A:B,2,0)),"")</f>
        <v>0</v>
      </c>
      <c r="D12" s="2" t="str">
        <f>IFERROR((VLOOKUP(B12,INSCRITOS!A:C,3,0)),"")</f>
        <v>BEN</v>
      </c>
      <c r="E12" s="8" t="str">
        <f>IFERROR((VLOOKUP(B12,INSCRITOS!A:D,4,0)),"")</f>
        <v>Afonso Almeida</v>
      </c>
      <c r="F12" s="2" t="str">
        <f>IFERROR((VLOOKUP(B12,INSCRITOS!A:F,6,0)),"")</f>
        <v>M</v>
      </c>
      <c r="G12" s="8" t="str">
        <f>IFERROR((VLOOKUP(B12,INSCRITOS!A:H,8,0)),"")</f>
        <v>O2 Triatlo-S'look/ Não federado</v>
      </c>
      <c r="H12" s="47">
        <v>7.9131944444444443E-4</v>
      </c>
      <c r="I12" s="47">
        <v>1.0474537037037037E-3</v>
      </c>
      <c r="J12" s="48">
        <f t="shared" si="0"/>
        <v>1.838773148148148E-3</v>
      </c>
      <c r="K12" s="3"/>
    </row>
    <row r="13" spans="1:11" ht="18" customHeight="1" x14ac:dyDescent="0.25">
      <c r="A13" s="2">
        <v>8</v>
      </c>
      <c r="B13" s="1">
        <v>1152</v>
      </c>
      <c r="C13" s="2">
        <f>IFERROR((VLOOKUP(B13,INSCRITOS!A:B,2,0)),"")</f>
        <v>105987</v>
      </c>
      <c r="D13" s="2" t="str">
        <f>IFERROR((VLOOKUP(B13,INSCRITOS!A:C,3,0)),"")</f>
        <v>BEN</v>
      </c>
      <c r="E13" s="8" t="str">
        <f>IFERROR((VLOOKUP(B13,INSCRITOS!A:D,4,0)),"")</f>
        <v>Hugo Arvela</v>
      </c>
      <c r="F13" s="2" t="str">
        <f>IFERROR((VLOOKUP(B13,INSCRITOS!A:F,6,0)),"")</f>
        <v>M</v>
      </c>
      <c r="G13" s="8" t="str">
        <f>IFERROR((VLOOKUP(B13,INSCRITOS!A:H,8,0)),"")</f>
        <v>FC Ferreiras</v>
      </c>
      <c r="H13" s="47">
        <v>8.564814814814815E-4</v>
      </c>
      <c r="I13" s="47">
        <v>1.1116898148148147E-3</v>
      </c>
      <c r="J13" s="48">
        <f t="shared" si="0"/>
        <v>1.968171296296296E-3</v>
      </c>
      <c r="K13" s="3">
        <v>96</v>
      </c>
    </row>
    <row r="14" spans="1:11" ht="18" customHeight="1" x14ac:dyDescent="0.25">
      <c r="A14" s="2">
        <v>9</v>
      </c>
      <c r="B14" s="1">
        <v>1076</v>
      </c>
      <c r="C14" s="2">
        <f>IFERROR((VLOOKUP(B14,INSCRITOS!A:B,2,0)),"")</f>
        <v>105844</v>
      </c>
      <c r="D14" s="2" t="str">
        <f>IFERROR((VLOOKUP(B14,INSCRITOS!A:C,3,0)),"")</f>
        <v>BEN</v>
      </c>
      <c r="E14" s="8" t="str">
        <f>IFERROR((VLOOKUP(B14,INSCRITOS!A:D,4,0)),"")</f>
        <v>Santiago Almeida</v>
      </c>
      <c r="F14" s="2" t="str">
        <f>IFERROR((VLOOKUP(B14,INSCRITOS!A:F,6,0)),"")</f>
        <v>M</v>
      </c>
      <c r="G14" s="8" t="str">
        <f>IFERROR((VLOOKUP(B14,INSCRITOS!A:H,8,0)),"")</f>
        <v>Bike Clube S. Brás</v>
      </c>
      <c r="H14" s="47">
        <v>9.3321759259259269E-4</v>
      </c>
      <c r="I14" s="47">
        <v>1.274074074074074E-3</v>
      </c>
      <c r="J14" s="48">
        <f t="shared" si="0"/>
        <v>2.2072916666666664E-3</v>
      </c>
      <c r="K14" s="3">
        <v>95</v>
      </c>
    </row>
    <row r="15" spans="1:11" ht="18" customHeight="1" x14ac:dyDescent="0.25">
      <c r="A15" s="2">
        <v>10</v>
      </c>
      <c r="B15" s="1">
        <v>1077</v>
      </c>
      <c r="C15" s="2">
        <f>IFERROR((VLOOKUP(B15,INSCRITOS!A:B,2,0)),"")</f>
        <v>105845</v>
      </c>
      <c r="D15" s="2" t="str">
        <f>IFERROR((VLOOKUP(B15,INSCRITOS!A:C,3,0)),"")</f>
        <v>BEN</v>
      </c>
      <c r="E15" s="8" t="str">
        <f>IFERROR((VLOOKUP(B15,INSCRITOS!A:D,4,0)),"")</f>
        <v>Tomás Mestre</v>
      </c>
      <c r="F15" s="2" t="str">
        <f>IFERROR((VLOOKUP(B15,INSCRITOS!A:F,6,0)),"")</f>
        <v>M</v>
      </c>
      <c r="G15" s="8" t="str">
        <f>IFERROR((VLOOKUP(B15,INSCRITOS!A:H,8,0)),"")</f>
        <v>Bike Clube S. Brás/ Não federado</v>
      </c>
      <c r="H15" s="47">
        <v>1.0452546296296297E-3</v>
      </c>
      <c r="I15" s="47">
        <v>1.2351851851851851E-3</v>
      </c>
      <c r="J15" s="48">
        <f t="shared" si="0"/>
        <v>2.280439814814815E-3</v>
      </c>
      <c r="K15" s="3"/>
    </row>
    <row r="16" spans="1:11" ht="18" customHeight="1" x14ac:dyDescent="0.25">
      <c r="A16" s="4"/>
      <c r="B16" s="40"/>
      <c r="C16" s="4"/>
      <c r="D16" s="4"/>
      <c r="F16" s="4"/>
      <c r="K16" s="10"/>
    </row>
    <row r="17" spans="1:1021" ht="18" customHeight="1" x14ac:dyDescent="0.25">
      <c r="A17" s="4"/>
      <c r="C17" s="4"/>
      <c r="D17" s="4"/>
      <c r="F17" s="4"/>
    </row>
    <row r="18" spans="1:1021" ht="18" customHeight="1" x14ac:dyDescent="0.25">
      <c r="A18" s="43" t="s">
        <v>12</v>
      </c>
      <c r="B18" s="43"/>
      <c r="C18" s="43"/>
      <c r="D18" s="43"/>
      <c r="E18" s="43"/>
      <c r="F18" s="43"/>
      <c r="G18" s="43"/>
      <c r="K18" s="43"/>
    </row>
    <row r="19" spans="1:1021" ht="18" customHeight="1" x14ac:dyDescent="0.25">
      <c r="A19" s="7" t="s">
        <v>9</v>
      </c>
      <c r="B19" s="38" t="s">
        <v>10</v>
      </c>
      <c r="C19" s="7" t="s">
        <v>1</v>
      </c>
      <c r="D19" s="7" t="s">
        <v>2</v>
      </c>
      <c r="E19" s="7" t="s">
        <v>3</v>
      </c>
      <c r="F19" s="7" t="s">
        <v>5</v>
      </c>
      <c r="G19" s="7" t="s">
        <v>7</v>
      </c>
      <c r="H19" s="44" t="s">
        <v>29</v>
      </c>
      <c r="I19" s="45" t="s">
        <v>30</v>
      </c>
      <c r="J19" s="46" t="s">
        <v>31</v>
      </c>
      <c r="K19" s="7" t="s">
        <v>11</v>
      </c>
    </row>
    <row r="20" spans="1:1021" s="20" customFormat="1" ht="18" customHeight="1" x14ac:dyDescent="0.25">
      <c r="A20" s="11">
        <v>1</v>
      </c>
      <c r="B20" s="1">
        <v>5226</v>
      </c>
      <c r="C20" s="2">
        <f>IFERROR((VLOOKUP(B20,INSCRITOS!A:B,2,0)),"")</f>
        <v>0</v>
      </c>
      <c r="D20" s="2">
        <f>IFERROR((VLOOKUP(B20,INSCRITOS!A:C,3,0)),"")</f>
        <v>0</v>
      </c>
      <c r="E20" s="8" t="str">
        <f>IFERROR((VLOOKUP(B20,INSCRITOS!A:D,4,0)),"")</f>
        <v>Celina Bonita</v>
      </c>
      <c r="F20" s="2" t="str">
        <f>IFERROR((VLOOKUP(B20,INSCRITOS!A:F,6,0)),"")</f>
        <v>F</v>
      </c>
      <c r="G20" s="8" t="str">
        <f>IFERROR((VLOOKUP(B20,INSCRITOS!A:H,8,0)),"")</f>
        <v>Bike Clube S. Brás/ Não federado</v>
      </c>
      <c r="H20" s="47">
        <v>7.9652777777777784E-4</v>
      </c>
      <c r="I20" s="47">
        <v>9.0416666666666673E-4</v>
      </c>
      <c r="J20" s="48">
        <f>H20+I20</f>
        <v>1.7006944444444446E-3</v>
      </c>
      <c r="K20" s="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</row>
    <row r="21" spans="1:1021" s="20" customFormat="1" ht="18" customHeight="1" x14ac:dyDescent="0.25">
      <c r="A21" s="11">
        <v>2</v>
      </c>
      <c r="B21" s="1">
        <v>771</v>
      </c>
      <c r="C21" s="2">
        <f>IFERROR((VLOOKUP(B21,INSCRITOS!A:B,2,0)),"")</f>
        <v>105219</v>
      </c>
      <c r="D21" s="2" t="str">
        <f>IFERROR((VLOOKUP(B21,INSCRITOS!A:C,3,0)),"")</f>
        <v>BEN</v>
      </c>
      <c r="E21" s="8" t="str">
        <f>IFERROR((VLOOKUP(B21,INSCRITOS!A:D,4,0)),"")</f>
        <v>Rita Ferraz</v>
      </c>
      <c r="F21" s="2" t="str">
        <f>IFERROR((VLOOKUP(B21,INSCRITOS!A:F,6,0)),"")</f>
        <v>F</v>
      </c>
      <c r="G21" s="8" t="str">
        <f>IFERROR((VLOOKUP(B21,INSCRITOS!A:H,8,0)),"")</f>
        <v>Centro de Ciclismo de Portimão</v>
      </c>
      <c r="H21" s="47">
        <v>6.2361111111111113E-4</v>
      </c>
      <c r="I21" s="47">
        <v>1.3125000000000001E-3</v>
      </c>
      <c r="J21" s="48">
        <f>H21+I21</f>
        <v>1.9361111111111111E-3</v>
      </c>
      <c r="K21" s="3">
        <v>100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1" s="20" customFormat="1" ht="18" customHeight="1" x14ac:dyDescent="0.25">
      <c r="A22" s="35"/>
      <c r="B22" s="40"/>
      <c r="C22" s="4"/>
      <c r="D22" s="4"/>
      <c r="E22" s="9"/>
      <c r="F22" s="4"/>
      <c r="G22" s="9"/>
      <c r="I22" s="15"/>
      <c r="J22" s="15"/>
      <c r="K22" s="3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1" ht="18" customHeight="1" x14ac:dyDescent="0.25">
      <c r="A23" s="4"/>
      <c r="C23" s="4"/>
      <c r="D23" s="4"/>
      <c r="F23" s="4"/>
    </row>
    <row r="24" spans="1:1021" ht="18" customHeight="1" x14ac:dyDescent="0.25">
      <c r="A24" s="43" t="s">
        <v>13</v>
      </c>
      <c r="B24" s="43"/>
      <c r="C24" s="43"/>
      <c r="D24" s="43"/>
      <c r="E24" s="43"/>
      <c r="F24" s="43"/>
      <c r="G24" s="43"/>
      <c r="K24" s="43"/>
    </row>
    <row r="25" spans="1:1021" ht="18" customHeight="1" x14ac:dyDescent="0.25">
      <c r="A25" s="7" t="s">
        <v>9</v>
      </c>
      <c r="B25" s="38" t="s">
        <v>10</v>
      </c>
      <c r="C25" s="7" t="s">
        <v>1</v>
      </c>
      <c r="D25" s="7" t="s">
        <v>2</v>
      </c>
      <c r="E25" s="7" t="s">
        <v>3</v>
      </c>
      <c r="F25" s="7" t="s">
        <v>5</v>
      </c>
      <c r="G25" s="7" t="s">
        <v>7</v>
      </c>
      <c r="H25" s="44" t="s">
        <v>29</v>
      </c>
      <c r="I25" s="45" t="s">
        <v>30</v>
      </c>
      <c r="J25" s="46" t="s">
        <v>31</v>
      </c>
      <c r="K25" s="7" t="s">
        <v>11</v>
      </c>
    </row>
    <row r="26" spans="1:1021" ht="18" customHeight="1" x14ac:dyDescent="0.25">
      <c r="A26" s="2">
        <v>1</v>
      </c>
      <c r="B26" s="42">
        <v>1161</v>
      </c>
      <c r="C26" s="2">
        <f>IFERROR((VLOOKUP(B26,INSCRITOS!A:B,2,0)),"")</f>
        <v>105997</v>
      </c>
      <c r="D26" s="2" t="str">
        <f>IFERROR((VLOOKUP(B26,INSCRITOS!A:C,3,0)),"")</f>
        <v>INF</v>
      </c>
      <c r="E26" s="8" t="str">
        <f>IFERROR((VLOOKUP(B26,INSCRITOS!A:D,4,0)),"")</f>
        <v>Gonçalo Alemão</v>
      </c>
      <c r="F26" s="2" t="str">
        <f>IFERROR((VLOOKUP(B26,INSCRITOS!A:F,6,0)),"")</f>
        <v>M</v>
      </c>
      <c r="G26" s="8" t="str">
        <f>IFERROR((VLOOKUP(B26,INSCRITOS!A:H,8,0)),"")</f>
        <v>Portinado</v>
      </c>
      <c r="H26" s="47">
        <v>1.1516203703703703E-3</v>
      </c>
      <c r="I26" s="49">
        <v>1.8194444444444445E-3</v>
      </c>
      <c r="J26" s="48">
        <f t="shared" ref="J26:J39" si="1">H26+I26</f>
        <v>2.9710648148148148E-3</v>
      </c>
      <c r="K26" s="3">
        <v>100</v>
      </c>
    </row>
    <row r="27" spans="1:1021" ht="18" customHeight="1" x14ac:dyDescent="0.25">
      <c r="A27" s="2">
        <v>2</v>
      </c>
      <c r="B27" s="42">
        <v>481</v>
      </c>
      <c r="C27" s="2">
        <f>IFERROR((VLOOKUP(B27,INSCRITOS!A:B,2,0)),"")</f>
        <v>104350</v>
      </c>
      <c r="D27" s="2" t="str">
        <f>IFERROR((VLOOKUP(B27,INSCRITOS!A:C,3,0)),"")</f>
        <v>INF</v>
      </c>
      <c r="E27" s="8" t="str">
        <f>IFERROR((VLOOKUP(B27,INSCRITOS!A:D,4,0)),"")</f>
        <v>Gabriel Miravent</v>
      </c>
      <c r="F27" s="2" t="str">
        <f>IFERROR((VLOOKUP(B27,INSCRITOS!A:F,6,0)),"")</f>
        <v>M</v>
      </c>
      <c r="G27" s="8" t="str">
        <f>IFERROR((VLOOKUP(B27,INSCRITOS!A:H,8,0)),"")</f>
        <v>Lusitano F.C. Frusoal</v>
      </c>
      <c r="H27" s="47">
        <v>1.1003472222222222E-3</v>
      </c>
      <c r="I27" s="49">
        <v>2.0311342592592594E-3</v>
      </c>
      <c r="J27" s="48">
        <f t="shared" si="1"/>
        <v>3.1314814814814816E-3</v>
      </c>
      <c r="K27" s="3">
        <v>99</v>
      </c>
    </row>
    <row r="28" spans="1:1021" ht="18" customHeight="1" x14ac:dyDescent="0.25">
      <c r="A28" s="2">
        <v>3</v>
      </c>
      <c r="B28" s="42">
        <v>1134</v>
      </c>
      <c r="C28" s="2">
        <f>IFERROR((VLOOKUP(B28,INSCRITOS!A:B,2,0)),"")</f>
        <v>105967</v>
      </c>
      <c r="D28" s="2" t="str">
        <f>IFERROR((VLOOKUP(B28,INSCRITOS!A:C,3,0)),"")</f>
        <v>INF</v>
      </c>
      <c r="E28" s="8" t="str">
        <f>IFERROR((VLOOKUP(B28,INSCRITOS!A:D,4,0)),"")</f>
        <v>João Manuel Barreto</v>
      </c>
      <c r="F28" s="2" t="str">
        <f>IFERROR((VLOOKUP(B28,INSCRITOS!A:F,6,0)),"")</f>
        <v>M</v>
      </c>
      <c r="G28" s="8" t="str">
        <f>IFERROR((VLOOKUP(B28,INSCRITOS!A:H,8,0)),"")</f>
        <v>CCD / INTERMARCHÉ LAGOS/ Não federado</v>
      </c>
      <c r="H28" s="47">
        <v>1.3790509259259259E-3</v>
      </c>
      <c r="I28" s="49">
        <v>2.0385416666666668E-3</v>
      </c>
      <c r="J28" s="48">
        <f t="shared" si="1"/>
        <v>3.4175925925925927E-3</v>
      </c>
      <c r="K28" s="3"/>
    </row>
    <row r="29" spans="1:1021" ht="18" customHeight="1" x14ac:dyDescent="0.25">
      <c r="A29" s="2">
        <v>4</v>
      </c>
      <c r="B29" s="42">
        <v>975</v>
      </c>
      <c r="C29" s="2">
        <f>IFERROR((VLOOKUP(B29,INSCRITOS!A:B,2,0)),"")</f>
        <v>105304</v>
      </c>
      <c r="D29" s="2" t="str">
        <f>IFERROR((VLOOKUP(B29,INSCRITOS!A:C,3,0)),"")</f>
        <v>INF</v>
      </c>
      <c r="E29" s="8" t="str">
        <f>IFERROR((VLOOKUP(B29,INSCRITOS!A:D,4,0)),"")</f>
        <v>Francisco Diogo</v>
      </c>
      <c r="F29" s="2" t="str">
        <f>IFERROR((VLOOKUP(B29,INSCRITOS!A:F,6,0)),"")</f>
        <v>M</v>
      </c>
      <c r="G29" s="8" t="str">
        <f>IFERROR((VLOOKUP(B29,INSCRITOS!A:H,8,0)),"")</f>
        <v>Triatlo de Faro/ Não federado</v>
      </c>
      <c r="H29" s="47">
        <v>1.2600694444444445E-3</v>
      </c>
      <c r="I29" s="47">
        <v>2.1952546296296295E-3</v>
      </c>
      <c r="J29" s="49">
        <f t="shared" si="1"/>
        <v>3.4553240740740742E-3</v>
      </c>
      <c r="K29" s="3"/>
    </row>
    <row r="30" spans="1:1021" ht="18" customHeight="1" x14ac:dyDescent="0.25">
      <c r="A30" s="2">
        <v>5</v>
      </c>
      <c r="B30" s="42">
        <v>5228</v>
      </c>
      <c r="C30" s="2">
        <f>IFERROR((VLOOKUP(B30,INSCRITOS!A:B,2,0)),"")</f>
        <v>105284</v>
      </c>
      <c r="D30" s="2" t="str">
        <f>IFERROR((VLOOKUP(B30,INSCRITOS!A:C,3,0)),"")</f>
        <v>INF</v>
      </c>
      <c r="E30" s="8" t="str">
        <f>IFERROR((VLOOKUP(B30,INSCRITOS!A:D,4,0)),"")</f>
        <v>Afonso Rochate</v>
      </c>
      <c r="F30" s="2" t="str">
        <f>IFERROR((VLOOKUP(B30,INSCRITOS!A:F,6,0)),"")</f>
        <v>M</v>
      </c>
      <c r="G30" s="8" t="str">
        <f>IFERROR((VLOOKUP(B30,INSCRITOS!A:H,8,0)),"")</f>
        <v>Portinado</v>
      </c>
      <c r="H30" s="47">
        <v>1.3246527777777779E-3</v>
      </c>
      <c r="I30" s="49">
        <v>2.157986111111111E-3</v>
      </c>
      <c r="J30" s="48">
        <f t="shared" si="1"/>
        <v>3.4826388888888888E-3</v>
      </c>
      <c r="K30" s="3">
        <v>98</v>
      </c>
    </row>
    <row r="31" spans="1:1021" ht="18" customHeight="1" x14ac:dyDescent="0.25">
      <c r="A31" s="2">
        <v>6</v>
      </c>
      <c r="B31" s="42">
        <v>1008</v>
      </c>
      <c r="C31" s="2">
        <f>IFERROR((VLOOKUP(B31,INSCRITOS!A:B,2,0)),"")</f>
        <v>105544</v>
      </c>
      <c r="D31" s="2" t="str">
        <f>IFERROR((VLOOKUP(B31,INSCRITOS!A:C,3,0)),"")</f>
        <v>INF</v>
      </c>
      <c r="E31" s="8" t="str">
        <f>IFERROR((VLOOKUP(B31,INSCRITOS!A:D,4,0)),"")</f>
        <v>Manuel Lopes</v>
      </c>
      <c r="F31" s="2" t="str">
        <f>IFERROR((VLOOKUP(B31,INSCRITOS!A:F,6,0)),"")</f>
        <v>M</v>
      </c>
      <c r="G31" s="8" t="str">
        <f>IFERROR((VLOOKUP(B31,INSCRITOS!A:H,8,0)),"")</f>
        <v>Bike Clube S. Brás</v>
      </c>
      <c r="H31" s="47">
        <v>1.7140046296296298E-3</v>
      </c>
      <c r="I31" s="49">
        <v>1.821990740740741E-3</v>
      </c>
      <c r="J31" s="48">
        <f t="shared" si="1"/>
        <v>3.5359953703703708E-3</v>
      </c>
      <c r="K31" s="3">
        <v>97</v>
      </c>
    </row>
    <row r="32" spans="1:1021" ht="18" customHeight="1" x14ac:dyDescent="0.25">
      <c r="A32" s="2">
        <v>7</v>
      </c>
      <c r="B32" s="42">
        <v>5209</v>
      </c>
      <c r="C32" s="2">
        <f>IFERROR((VLOOKUP(B32,INSCRITOS!A:B,2,0)),"")</f>
        <v>0</v>
      </c>
      <c r="D32" s="2" t="str">
        <f>IFERROR((VLOOKUP(B32,INSCRITOS!A:C,3,0)),"")</f>
        <v>INF</v>
      </c>
      <c r="E32" s="8" t="str">
        <f>IFERROR((VLOOKUP(B32,INSCRITOS!A:D,4,0)),"")</f>
        <v>Rafael Piteira</v>
      </c>
      <c r="F32" s="2" t="str">
        <f>IFERROR((VLOOKUP(B32,INSCRITOS!A:F,6,0)),"")</f>
        <v>M</v>
      </c>
      <c r="G32" s="8" t="str">
        <f>IFERROR((VLOOKUP(B32,INSCRITOS!A:H,8,0)),"")</f>
        <v>Triatlo de Faro/ Não federado</v>
      </c>
      <c r="H32" s="47">
        <v>1.3556712962962964E-3</v>
      </c>
      <c r="I32" s="49">
        <v>2.2002314814814814E-3</v>
      </c>
      <c r="J32" s="48">
        <f t="shared" si="1"/>
        <v>3.5559027777777776E-3</v>
      </c>
      <c r="K32" s="3"/>
    </row>
    <row r="33" spans="1:11" ht="18" customHeight="1" x14ac:dyDescent="0.25">
      <c r="A33" s="2">
        <v>8</v>
      </c>
      <c r="B33" s="42">
        <v>218</v>
      </c>
      <c r="C33" s="2">
        <f>IFERROR((VLOOKUP(B33,INSCRITOS!A:B,2,0)),"")</f>
        <v>104971</v>
      </c>
      <c r="D33" s="2" t="str">
        <f>IFERROR((VLOOKUP(B33,INSCRITOS!A:C,3,0)),"")</f>
        <v>INF</v>
      </c>
      <c r="E33" s="8" t="str">
        <f>IFERROR((VLOOKUP(B33,INSCRITOS!A:D,4,0)),"")</f>
        <v>João Nuno Martins</v>
      </c>
      <c r="F33" s="2" t="str">
        <f>IFERROR((VLOOKUP(B33,INSCRITOS!A:F,6,0)),"")</f>
        <v>M</v>
      </c>
      <c r="G33" s="8" t="str">
        <f>IFERROR((VLOOKUP(B33,INSCRITOS!A:H,8,0)),"")</f>
        <v>Lusitano F.C. Frusoal</v>
      </c>
      <c r="H33" s="47">
        <v>1.2865740740740739E-3</v>
      </c>
      <c r="I33" s="49">
        <v>2.2836805555555557E-3</v>
      </c>
      <c r="J33" s="48">
        <f t="shared" si="1"/>
        <v>3.5702546296296298E-3</v>
      </c>
      <c r="K33" s="3">
        <v>96</v>
      </c>
    </row>
    <row r="34" spans="1:11" ht="18" customHeight="1" x14ac:dyDescent="0.25">
      <c r="A34" s="2">
        <v>9</v>
      </c>
      <c r="B34" s="42">
        <v>67</v>
      </c>
      <c r="C34" s="2">
        <f>IFERROR((VLOOKUP(B34,INSCRITOS!A:B,2,0)),"")</f>
        <v>104999</v>
      </c>
      <c r="D34" s="2" t="str">
        <f>IFERROR((VLOOKUP(B34,INSCRITOS!A:C,3,0)),"")</f>
        <v>INF</v>
      </c>
      <c r="E34" s="8" t="str">
        <f>IFERROR((VLOOKUP(B34,INSCRITOS!A:D,4,0)),"")</f>
        <v>Miguel Galego</v>
      </c>
      <c r="F34" s="2" t="str">
        <f>IFERROR((VLOOKUP(B34,INSCRITOS!A:F,6,0)),"")</f>
        <v>M</v>
      </c>
      <c r="G34" s="8" t="str">
        <f>IFERROR((VLOOKUP(B34,INSCRITOS!A:H,8,0)),"")</f>
        <v>Bike Clube S. Brás</v>
      </c>
      <c r="H34" s="47">
        <v>1.6493055555555556E-3</v>
      </c>
      <c r="I34" s="47">
        <v>2.1770833333333334E-3</v>
      </c>
      <c r="J34" s="48">
        <f t="shared" si="1"/>
        <v>3.8263888888888887E-3</v>
      </c>
      <c r="K34" s="3">
        <v>95</v>
      </c>
    </row>
    <row r="35" spans="1:11" ht="18" customHeight="1" x14ac:dyDescent="0.25">
      <c r="A35" s="2">
        <v>10</v>
      </c>
      <c r="B35" s="42">
        <v>203</v>
      </c>
      <c r="C35" s="2">
        <f>IFERROR((VLOOKUP(B35,INSCRITOS!A:B,2,0)),"")</f>
        <v>104963</v>
      </c>
      <c r="D35" s="2" t="str">
        <f>IFERROR((VLOOKUP(B35,INSCRITOS!A:C,3,0)),"")</f>
        <v>INF</v>
      </c>
      <c r="E35" s="8" t="str">
        <f>IFERROR((VLOOKUP(B35,INSCRITOS!A:D,4,0)),"")</f>
        <v>Martim Viegas</v>
      </c>
      <c r="F35" s="2" t="str">
        <f>IFERROR((VLOOKUP(B35,INSCRITOS!A:F,6,0)),"")</f>
        <v>M</v>
      </c>
      <c r="G35" s="8" t="str">
        <f>IFERROR((VLOOKUP(B35,INSCRITOS!A:H,8,0)),"")</f>
        <v>Lusitano F.C. Frusoal</v>
      </c>
      <c r="H35" s="47">
        <v>1.2858796296296297E-3</v>
      </c>
      <c r="I35" s="49">
        <v>2.6168981481481481E-3</v>
      </c>
      <c r="J35" s="49">
        <f t="shared" si="1"/>
        <v>3.9027777777777776E-3</v>
      </c>
      <c r="K35" s="3">
        <v>94</v>
      </c>
    </row>
    <row r="36" spans="1:11" ht="18" customHeight="1" x14ac:dyDescent="0.25">
      <c r="A36" s="2">
        <v>11</v>
      </c>
      <c r="B36" s="42">
        <v>1023</v>
      </c>
      <c r="C36" s="2">
        <f>IFERROR((VLOOKUP(B36,INSCRITOS!A:B,2,0)),"")</f>
        <v>105634</v>
      </c>
      <c r="D36" s="2" t="str">
        <f>IFERROR((VLOOKUP(B36,INSCRITOS!A:C,3,0)),"")</f>
        <v>INF</v>
      </c>
      <c r="E36" s="8" t="str">
        <f>IFERROR((VLOOKUP(B36,INSCRITOS!A:D,4,0)),"")</f>
        <v>Simão Guerreiro</v>
      </c>
      <c r="F36" s="2" t="str">
        <f>IFERROR((VLOOKUP(B36,INSCRITOS!A:F,6,0)),"")</f>
        <v>M</v>
      </c>
      <c r="G36" s="8" t="str">
        <f>IFERROR((VLOOKUP(B36,INSCRITOS!A:H,8,0)),"")</f>
        <v>Centro de Ciclismo de Portimão</v>
      </c>
      <c r="H36" s="47">
        <v>1.7209490740740742E-3</v>
      </c>
      <c r="I36" s="49">
        <v>2.2497685185185186E-3</v>
      </c>
      <c r="J36" s="48">
        <f t="shared" si="1"/>
        <v>3.9707175925925925E-3</v>
      </c>
      <c r="K36" s="3">
        <v>93</v>
      </c>
    </row>
    <row r="37" spans="1:11" ht="18" customHeight="1" x14ac:dyDescent="0.25">
      <c r="A37" s="2">
        <v>12</v>
      </c>
      <c r="B37" s="42">
        <v>1150</v>
      </c>
      <c r="C37" s="2">
        <f>IFERROR((VLOOKUP(B37,INSCRITOS!A:B,2,0)),"")</f>
        <v>105984</v>
      </c>
      <c r="D37" s="2" t="str">
        <f>IFERROR((VLOOKUP(B37,INSCRITOS!A:C,3,0)),"")</f>
        <v>INF</v>
      </c>
      <c r="E37" s="8" t="str">
        <f>IFERROR((VLOOKUP(B37,INSCRITOS!A:D,4,0)),"")</f>
        <v>Francisco Bacalhau</v>
      </c>
      <c r="F37" s="2" t="str">
        <f>IFERROR((VLOOKUP(B37,INSCRITOS!A:F,6,0)),"")</f>
        <v>M</v>
      </c>
      <c r="G37" s="8" t="str">
        <f>IFERROR((VLOOKUP(B37,INSCRITOS!A:H,8,0)),"")</f>
        <v>FC Ferreiras</v>
      </c>
      <c r="H37" s="47">
        <v>1.3686342592592593E-3</v>
      </c>
      <c r="I37" s="49">
        <v>2.6238425925925925E-3</v>
      </c>
      <c r="J37" s="48">
        <f t="shared" si="1"/>
        <v>3.9924768518518521E-3</v>
      </c>
      <c r="K37" s="3">
        <v>92</v>
      </c>
    </row>
    <row r="38" spans="1:11" ht="18" customHeight="1" x14ac:dyDescent="0.25">
      <c r="A38" s="2">
        <v>13</v>
      </c>
      <c r="B38" s="42">
        <v>5214</v>
      </c>
      <c r="C38" s="2">
        <f>IFERROR((VLOOKUP(B38,INSCRITOS!A:B,2,0)),"")</f>
        <v>0</v>
      </c>
      <c r="D38" s="2" t="str">
        <f>IFERROR((VLOOKUP(B38,INSCRITOS!A:C,3,0)),"")</f>
        <v>INF</v>
      </c>
      <c r="E38" s="8" t="str">
        <f>IFERROR((VLOOKUP(B38,INSCRITOS!A:D,4,0)),"")</f>
        <v>Guilherme Amélio</v>
      </c>
      <c r="F38" s="2" t="str">
        <f>IFERROR((VLOOKUP(B38,INSCRITOS!A:F,6,0)),"")</f>
        <v>M</v>
      </c>
      <c r="G38" s="8" t="str">
        <f>IFERROR((VLOOKUP(B38,INSCRITOS!A:H,8,0)),"")</f>
        <v>O2 Triatlo-S'look/ Não federado</v>
      </c>
      <c r="H38" s="47">
        <v>1.8167824074074074E-3</v>
      </c>
      <c r="I38" s="49">
        <v>2.2539351851851852E-3</v>
      </c>
      <c r="J38" s="48">
        <f t="shared" si="1"/>
        <v>4.0707175925925928E-3</v>
      </c>
      <c r="K38" s="3"/>
    </row>
    <row r="39" spans="1:11" ht="18" customHeight="1" x14ac:dyDescent="0.25">
      <c r="A39" s="2">
        <v>14</v>
      </c>
      <c r="B39" s="42">
        <v>167</v>
      </c>
      <c r="C39" s="2">
        <f>IFERROR((VLOOKUP(B39,INSCRITOS!A:B,2,0)),"")</f>
        <v>103871</v>
      </c>
      <c r="D39" s="2" t="str">
        <f>IFERROR((VLOOKUP(B39,INSCRITOS!A:C,3,0)),"")</f>
        <v>INF</v>
      </c>
      <c r="E39" s="8" t="str">
        <f>IFERROR((VLOOKUP(B39,INSCRITOS!A:D,4,0)),"")</f>
        <v>Martim Maquinista</v>
      </c>
      <c r="F39" s="2" t="str">
        <f>IFERROR((VLOOKUP(B39,INSCRITOS!A:F,6,0)),"")</f>
        <v>M</v>
      </c>
      <c r="G39" s="8" t="str">
        <f>IFERROR((VLOOKUP(B39,INSCRITOS!A:H,8,0)),"")</f>
        <v xml:space="preserve">REPSOL TRIATLO/ Outra região </v>
      </c>
      <c r="H39" s="47">
        <v>1.5967592592592594E-3</v>
      </c>
      <c r="I39" s="47">
        <v>3.429976851851852E-3</v>
      </c>
      <c r="J39" s="48">
        <f t="shared" si="1"/>
        <v>5.0267361111111112E-3</v>
      </c>
      <c r="K39" s="3"/>
    </row>
    <row r="40" spans="1:11" ht="18" customHeight="1" x14ac:dyDescent="0.25">
      <c r="A40" s="4"/>
      <c r="C40" s="4"/>
      <c r="D40" s="4"/>
      <c r="F40" s="4"/>
      <c r="K40" s="12"/>
    </row>
    <row r="41" spans="1:11" ht="18" customHeight="1" x14ac:dyDescent="0.25">
      <c r="A41" s="4"/>
      <c r="C41" s="4"/>
      <c r="D41" s="4"/>
      <c r="F41" s="4"/>
      <c r="K41" s="12"/>
    </row>
    <row r="42" spans="1:11" ht="18" customHeight="1" x14ac:dyDescent="0.25">
      <c r="A42" s="43" t="s">
        <v>14</v>
      </c>
      <c r="B42" s="43"/>
      <c r="C42" s="43"/>
      <c r="D42" s="43"/>
      <c r="E42" s="43"/>
      <c r="F42" s="43"/>
      <c r="G42" s="43"/>
      <c r="K42" s="43"/>
    </row>
    <row r="43" spans="1:11" ht="18" customHeight="1" x14ac:dyDescent="0.25">
      <c r="A43" s="7" t="s">
        <v>9</v>
      </c>
      <c r="B43" s="38" t="s">
        <v>10</v>
      </c>
      <c r="C43" s="7" t="s">
        <v>1</v>
      </c>
      <c r="D43" s="7" t="s">
        <v>2</v>
      </c>
      <c r="E43" s="7" t="s">
        <v>3</v>
      </c>
      <c r="F43" s="7" t="s">
        <v>5</v>
      </c>
      <c r="G43" s="7" t="s">
        <v>7</v>
      </c>
      <c r="H43" s="44" t="s">
        <v>29</v>
      </c>
      <c r="I43" s="45" t="s">
        <v>30</v>
      </c>
      <c r="J43" s="46" t="s">
        <v>31</v>
      </c>
      <c r="K43" s="7" t="s">
        <v>11</v>
      </c>
    </row>
    <row r="44" spans="1:11" ht="18" customHeight="1" x14ac:dyDescent="0.25">
      <c r="A44" s="2">
        <v>1</v>
      </c>
      <c r="B44" s="1">
        <v>1361</v>
      </c>
      <c r="C44" s="2">
        <f>IFERROR((VLOOKUP(B44,INSCRITOS!A:B,2,0)),"")</f>
        <v>105469</v>
      </c>
      <c r="D44" s="2" t="str">
        <f>IFERROR((VLOOKUP(B44,INSCRITOS!A:C,3,0)),"")</f>
        <v>INF</v>
      </c>
      <c r="E44" s="8" t="str">
        <f>IFERROR((VLOOKUP(B44,INSCRITOS!A:D,4,0)),"")</f>
        <v>Nicole Rosário</v>
      </c>
      <c r="F44" s="2" t="str">
        <f>IFERROR((VLOOKUP(B44,INSCRITOS!A:F,6,0)),"")</f>
        <v>F</v>
      </c>
      <c r="G44" s="8" t="str">
        <f>IFERROR((VLOOKUP(B44,INSCRITOS!A:H,8,0)),"")</f>
        <v xml:space="preserve">REPSOL TRIATLO/ Outra região </v>
      </c>
      <c r="H44" s="47">
        <v>1.3100694444444444E-3</v>
      </c>
      <c r="I44" s="47">
        <v>1.8940972222222224E-3</v>
      </c>
      <c r="J44" s="48">
        <f t="shared" ref="J44:J49" si="2">H44+I44</f>
        <v>3.2041666666666668E-3</v>
      </c>
      <c r="K44" s="3"/>
    </row>
    <row r="45" spans="1:11" ht="18" customHeight="1" x14ac:dyDescent="0.25">
      <c r="A45" s="2">
        <v>2</v>
      </c>
      <c r="B45" s="1">
        <v>72</v>
      </c>
      <c r="C45" s="2">
        <f>IFERROR((VLOOKUP(B45,INSCRITOS!A:B,2,0)),"")</f>
        <v>105002</v>
      </c>
      <c r="D45" s="2" t="str">
        <f>IFERROR((VLOOKUP(B45,INSCRITOS!A:C,3,0)),"")</f>
        <v>INF</v>
      </c>
      <c r="E45" s="8" t="str">
        <f>IFERROR((VLOOKUP(B45,INSCRITOS!A:D,4,0)),"")</f>
        <v>Bárbara Coelho</v>
      </c>
      <c r="F45" s="2" t="str">
        <f>IFERROR((VLOOKUP(B45,INSCRITOS!A:F,6,0)),"")</f>
        <v>F</v>
      </c>
      <c r="G45" s="8" t="str">
        <f>IFERROR((VLOOKUP(B45,INSCRITOS!A:H,8,0)),"")</f>
        <v>Bike Clube S. Brás</v>
      </c>
      <c r="H45" s="47">
        <v>1.5071759259259259E-3</v>
      </c>
      <c r="I45" s="47">
        <v>2.3002314814814812E-3</v>
      </c>
      <c r="J45" s="48">
        <f t="shared" si="2"/>
        <v>3.8074074074074069E-3</v>
      </c>
      <c r="K45" s="3">
        <v>100</v>
      </c>
    </row>
    <row r="46" spans="1:11" ht="18" customHeight="1" x14ac:dyDescent="0.25">
      <c r="A46" s="2">
        <v>3</v>
      </c>
      <c r="B46" s="1">
        <v>1145</v>
      </c>
      <c r="C46" s="2">
        <f>IFERROR((VLOOKUP(B46,INSCRITOS!A:B,2,0)),"")</f>
        <v>105979</v>
      </c>
      <c r="D46" s="2" t="str">
        <f>IFERROR((VLOOKUP(B46,INSCRITOS!A:C,3,0)),"")</f>
        <v>INF</v>
      </c>
      <c r="E46" s="8" t="str">
        <f>IFERROR((VLOOKUP(B46,INSCRITOS!A:D,4,0)),"")</f>
        <v>Maria Gouveia</v>
      </c>
      <c r="F46" s="2" t="str">
        <f>IFERROR((VLOOKUP(B46,INSCRITOS!A:F,6,0)),"")</f>
        <v>F</v>
      </c>
      <c r="G46" s="8" t="str">
        <f>IFERROR((VLOOKUP(B46,INSCRITOS!A:H,8,0)),"")</f>
        <v>FC Ferreiras</v>
      </c>
      <c r="H46" s="47">
        <v>1.3755787037037037E-3</v>
      </c>
      <c r="I46" s="47">
        <v>2.4415509259259256E-3</v>
      </c>
      <c r="J46" s="49">
        <f t="shared" si="2"/>
        <v>3.8171296296296295E-3</v>
      </c>
      <c r="K46" s="3">
        <v>99</v>
      </c>
    </row>
    <row r="47" spans="1:11" ht="18" customHeight="1" x14ac:dyDescent="0.25">
      <c r="A47" s="2">
        <v>4</v>
      </c>
      <c r="B47" s="1">
        <v>1305</v>
      </c>
      <c r="C47" s="2">
        <f>IFERROR((VLOOKUP(B47,INSCRITOS!A:B,2,0)),"")</f>
        <v>105336</v>
      </c>
      <c r="D47" s="2" t="str">
        <f>IFERROR((VLOOKUP(B47,INSCRITOS!A:C,3,0)),"")</f>
        <v>INF</v>
      </c>
      <c r="E47" s="8" t="str">
        <f>IFERROR((VLOOKUP(B47,INSCRITOS!A:D,4,0)),"")</f>
        <v>Leonor Lima Cabrita</v>
      </c>
      <c r="F47" s="2" t="str">
        <f>IFERROR((VLOOKUP(B47,INSCRITOS!A:F,6,0)),"")</f>
        <v>F</v>
      </c>
      <c r="G47" s="8" t="str">
        <f>IFERROR((VLOOKUP(B47,INSCRITOS!A:H,8,0)),"")</f>
        <v>Triatlo de Faro</v>
      </c>
      <c r="H47" s="49">
        <v>1.2256944444444444E-3</v>
      </c>
      <c r="I47" s="49">
        <v>2.7586805555555559E-3</v>
      </c>
      <c r="J47" s="49">
        <f t="shared" si="2"/>
        <v>3.9843750000000001E-3</v>
      </c>
      <c r="K47" s="3">
        <v>98</v>
      </c>
    </row>
    <row r="48" spans="1:11" ht="18" customHeight="1" x14ac:dyDescent="0.25">
      <c r="A48" s="2">
        <v>5</v>
      </c>
      <c r="B48" s="1">
        <v>938</v>
      </c>
      <c r="C48" s="2">
        <f>IFERROR((VLOOKUP(B48,INSCRITOS!A:B,2,0)),"")</f>
        <v>105283</v>
      </c>
      <c r="D48" s="2" t="str">
        <f>IFERROR((VLOOKUP(B48,INSCRITOS!A:C,3,0)),"")</f>
        <v>INF</v>
      </c>
      <c r="E48" s="8" t="str">
        <f>IFERROR((VLOOKUP(B48,INSCRITOS!A:D,4,0)),"")</f>
        <v>Vitoria Pita</v>
      </c>
      <c r="F48" s="2" t="str">
        <f>IFERROR((VLOOKUP(B48,INSCRITOS!A:F,6,0)),"")</f>
        <v>F</v>
      </c>
      <c r="G48" s="8" t="str">
        <f>IFERROR((VLOOKUP(B48,INSCRITOS!A:H,8,0)),"")</f>
        <v>Portinado</v>
      </c>
      <c r="H48" s="47">
        <v>1.3469907407407406E-3</v>
      </c>
      <c r="I48" s="47">
        <v>2.6689814814814818E-3</v>
      </c>
      <c r="J48" s="48">
        <f t="shared" si="2"/>
        <v>4.0159722222222229E-3</v>
      </c>
      <c r="K48" s="3">
        <v>97</v>
      </c>
    </row>
    <row r="49" spans="1:1021" ht="18" customHeight="1" x14ac:dyDescent="0.25">
      <c r="A49" s="2">
        <v>6</v>
      </c>
      <c r="B49" s="1">
        <v>1306</v>
      </c>
      <c r="C49" s="2">
        <f>IFERROR((VLOOKUP(B49,INSCRITOS!A:B,2,0)),"")</f>
        <v>105337</v>
      </c>
      <c r="D49" s="2" t="str">
        <f>IFERROR((VLOOKUP(B49,INSCRITOS!A:C,3,0)),"")</f>
        <v>INF</v>
      </c>
      <c r="E49" s="8" t="str">
        <f>IFERROR((VLOOKUP(B49,INSCRITOS!A:D,4,0)),"")</f>
        <v>Helena Lima Cabrita</v>
      </c>
      <c r="F49" s="2" t="str">
        <f>IFERROR((VLOOKUP(B49,INSCRITOS!A:F,6,0)),"")</f>
        <v>F</v>
      </c>
      <c r="G49" s="8" t="str">
        <f>IFERROR((VLOOKUP(B49,INSCRITOS!A:H,8,0)),"")</f>
        <v>Triatlo de Faro</v>
      </c>
      <c r="H49" s="47">
        <v>1.4384259259259261E-3</v>
      </c>
      <c r="I49" s="47">
        <v>2.9091435185185188E-3</v>
      </c>
      <c r="J49" s="48">
        <f t="shared" si="2"/>
        <v>4.3475694444444447E-3</v>
      </c>
      <c r="K49" s="3">
        <v>96</v>
      </c>
    </row>
    <row r="50" spans="1:1021" s="20" customFormat="1" ht="18" customHeight="1" x14ac:dyDescent="0.25">
      <c r="A50" s="14"/>
      <c r="B50" s="40"/>
      <c r="C50" s="14"/>
      <c r="D50" s="14"/>
      <c r="E50" s="15"/>
      <c r="F50" s="14"/>
      <c r="G50" s="15"/>
      <c r="I50" s="15"/>
      <c r="J50" s="15"/>
      <c r="K50" s="1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</row>
    <row r="51" spans="1:1021" ht="18" customHeight="1" x14ac:dyDescent="0.25">
      <c r="A51" s="18"/>
      <c r="B51" s="39"/>
      <c r="C51" s="18"/>
      <c r="D51" s="18"/>
      <c r="E51" s="18"/>
      <c r="F51" s="18"/>
      <c r="G51" s="18"/>
      <c r="K51" s="19"/>
    </row>
    <row r="52" spans="1:1021" ht="18" customHeight="1" x14ac:dyDescent="0.25">
      <c r="A52" s="43" t="s">
        <v>15</v>
      </c>
      <c r="B52" s="43"/>
      <c r="C52" s="43"/>
      <c r="D52" s="43"/>
      <c r="E52" s="43"/>
      <c r="F52" s="43"/>
      <c r="G52" s="43"/>
      <c r="K52" s="43"/>
    </row>
    <row r="53" spans="1:1021" ht="18" customHeight="1" x14ac:dyDescent="0.25">
      <c r="A53" s="7" t="s">
        <v>9</v>
      </c>
      <c r="B53" s="38" t="s">
        <v>10</v>
      </c>
      <c r="C53" s="7" t="s">
        <v>1</v>
      </c>
      <c r="D53" s="7" t="s">
        <v>2</v>
      </c>
      <c r="E53" s="7" t="s">
        <v>3</v>
      </c>
      <c r="F53" s="7" t="s">
        <v>5</v>
      </c>
      <c r="G53" s="7" t="s">
        <v>7</v>
      </c>
      <c r="H53" s="44" t="s">
        <v>29</v>
      </c>
      <c r="I53" s="45" t="s">
        <v>30</v>
      </c>
      <c r="J53" s="46" t="s">
        <v>31</v>
      </c>
      <c r="K53" s="7" t="s">
        <v>11</v>
      </c>
    </row>
    <row r="54" spans="1:1021" ht="18" customHeight="1" x14ac:dyDescent="0.25">
      <c r="A54" s="2">
        <v>1</v>
      </c>
      <c r="B54" s="42">
        <v>70</v>
      </c>
      <c r="C54" s="2">
        <f>IFERROR((VLOOKUP(B54,INSCRITOS!A:B,2,0)),"")</f>
        <v>105000</v>
      </c>
      <c r="D54" s="2" t="str">
        <f>IFERROR((VLOOKUP(B54,INSCRITOS!A:C,3,0)),"")</f>
        <v>INI</v>
      </c>
      <c r="E54" s="8" t="str">
        <f>IFERROR((VLOOKUP(B54,INSCRITOS!A:D,4,0)),"")</f>
        <v>Francisco Silva</v>
      </c>
      <c r="F54" s="2" t="str">
        <f>IFERROR((VLOOKUP(B54,INSCRITOS!A:F,6,0)),"")</f>
        <v>M</v>
      </c>
      <c r="G54" s="8" t="str">
        <f>IFERROR((VLOOKUP(B54,INSCRITOS!A:H,8,0)),"")</f>
        <v>Bike Clube S. Brás</v>
      </c>
      <c r="H54" s="47">
        <v>1.7364583333333336E-3</v>
      </c>
      <c r="I54" s="47">
        <v>2.784953703703704E-3</v>
      </c>
      <c r="J54" s="48">
        <f>H54+I54</f>
        <v>4.5214120370370373E-3</v>
      </c>
      <c r="K54" s="3">
        <v>100</v>
      </c>
    </row>
    <row r="55" spans="1:1021" ht="18" customHeight="1" x14ac:dyDescent="0.25">
      <c r="A55" s="2">
        <v>3</v>
      </c>
      <c r="B55" s="42">
        <v>553</v>
      </c>
      <c r="C55" s="2">
        <f>IFERROR((VLOOKUP(B55,INSCRITOS!A:B,2,0)),"")</f>
        <v>105113</v>
      </c>
      <c r="D55" s="2" t="str">
        <f>IFERROR((VLOOKUP(B55,INSCRITOS!A:C,3,0)),"")</f>
        <v>INI</v>
      </c>
      <c r="E55" s="8" t="str">
        <f>IFERROR((VLOOKUP(B55,INSCRITOS!A:D,4,0)),"")</f>
        <v>Alexandre Arvela</v>
      </c>
      <c r="F55" s="2" t="str">
        <f>IFERROR((VLOOKUP(B55,INSCRITOS!A:F,6,0)),"")</f>
        <v>M</v>
      </c>
      <c r="G55" s="8" t="str">
        <f>IFERROR((VLOOKUP(B55,INSCRITOS!A:H,8,0)),"")</f>
        <v>FC Ferreiras</v>
      </c>
      <c r="H55" s="47">
        <v>1.6666666666666668E-3</v>
      </c>
      <c r="I55" s="47">
        <v>3.0222222222222226E-3</v>
      </c>
      <c r="J55" s="48">
        <f>H55+I55</f>
        <v>4.6888888888888891E-3</v>
      </c>
      <c r="K55" s="3">
        <v>99</v>
      </c>
    </row>
    <row r="56" spans="1:1021" ht="18" customHeight="1" x14ac:dyDescent="0.25">
      <c r="A56" s="2">
        <v>2</v>
      </c>
      <c r="B56" s="42">
        <v>1162</v>
      </c>
      <c r="C56" s="2">
        <f>IFERROR((VLOOKUP(B56,INSCRITOS!A:B,2,0)),"")</f>
        <v>105998</v>
      </c>
      <c r="D56" s="2" t="str">
        <f>IFERROR((VLOOKUP(B56,INSCRITOS!A:C,3,0)),"")</f>
        <v>INI</v>
      </c>
      <c r="E56" s="8" t="str">
        <f>IFERROR((VLOOKUP(B56,INSCRITOS!A:D,4,0)),"")</f>
        <v>Afonso Alemão</v>
      </c>
      <c r="F56" s="2" t="str">
        <f>IFERROR((VLOOKUP(B56,INSCRITOS!A:F,6,0)),"")</f>
        <v>M</v>
      </c>
      <c r="G56" s="8" t="str">
        <f>IFERROR((VLOOKUP(B56,INSCRITOS!A:H,8,0)),"")</f>
        <v>Portinado</v>
      </c>
      <c r="H56" s="47">
        <v>2.0261574074074075E-3</v>
      </c>
      <c r="I56" s="47">
        <v>2.8315972222222219E-3</v>
      </c>
      <c r="J56" s="48">
        <f>H56+I56</f>
        <v>4.8577546296296294E-3</v>
      </c>
      <c r="K56" s="3">
        <v>98</v>
      </c>
    </row>
    <row r="57" spans="1:1021" ht="18" customHeight="1" x14ac:dyDescent="0.25">
      <c r="A57" s="2">
        <v>4</v>
      </c>
      <c r="B57" s="42">
        <v>535</v>
      </c>
      <c r="C57" s="2">
        <f>IFERROR((VLOOKUP(B57,INSCRITOS!A:B,2,0)),"")</f>
        <v>105108</v>
      </c>
      <c r="D57" s="2" t="str">
        <f>IFERROR((VLOOKUP(B57,INSCRITOS!A:C,3,0)),"")</f>
        <v>INI</v>
      </c>
      <c r="E57" s="8" t="str">
        <f>IFERROR((VLOOKUP(B57,INSCRITOS!A:D,4,0)),"")</f>
        <v>João Gonçalves</v>
      </c>
      <c r="F57" s="2" t="str">
        <f>IFERROR((VLOOKUP(B57,INSCRITOS!A:F,6,0)),"")</f>
        <v>M</v>
      </c>
      <c r="G57" s="8" t="str">
        <f>IFERROR((VLOOKUP(B57,INSCRITOS!A:H,8,0)),"")</f>
        <v xml:space="preserve">REPSOL TRIATLO/ Outra região </v>
      </c>
      <c r="H57" s="47">
        <v>2.3687499999999998E-3</v>
      </c>
      <c r="I57" s="47">
        <v>2.7398148148148147E-3</v>
      </c>
      <c r="J57" s="48">
        <f>H57+I57</f>
        <v>5.108564814814814E-3</v>
      </c>
      <c r="K57" s="3"/>
    </row>
    <row r="58" spans="1:1021" ht="18" customHeight="1" x14ac:dyDescent="0.25">
      <c r="A58" s="2">
        <v>5</v>
      </c>
      <c r="B58" s="42">
        <v>254</v>
      </c>
      <c r="C58" s="2">
        <f>IFERROR((VLOOKUP(B58,INSCRITOS!A:B,2,0)),"")</f>
        <v>104838</v>
      </c>
      <c r="D58" s="2" t="str">
        <f>IFERROR((VLOOKUP(B58,INSCRITOS!A:C,3,0)),"")</f>
        <v>INI</v>
      </c>
      <c r="E58" s="8" t="str">
        <f>IFERROR((VLOOKUP(B58,INSCRITOS!A:D,4,0)),"")</f>
        <v>Gabriel Silva</v>
      </c>
      <c r="F58" s="2" t="str">
        <f>IFERROR((VLOOKUP(B58,INSCRITOS!A:F,6,0)),"")</f>
        <v>M</v>
      </c>
      <c r="G58" s="8" t="str">
        <f>IFERROR((VLOOKUP(B58,INSCRITOS!A:H,8,0)),"")</f>
        <v>O2 Triatlo - S´look</v>
      </c>
      <c r="H58" s="49">
        <v>1.9682870370370371E-3</v>
      </c>
      <c r="I58" s="49">
        <v>3.1741898148148141E-3</v>
      </c>
      <c r="J58" s="49">
        <f>H58+I58</f>
        <v>5.1424768518518512E-3</v>
      </c>
      <c r="K58" s="3">
        <v>97</v>
      </c>
    </row>
    <row r="59" spans="1:1021" ht="18" customHeight="1" x14ac:dyDescent="0.25">
      <c r="A59" s="2">
        <v>6</v>
      </c>
      <c r="B59" s="42">
        <v>232</v>
      </c>
      <c r="C59" s="2">
        <f>IFERROR((VLOOKUP(B59,INSCRITOS!A:B,2,0)),"")</f>
        <v>104836</v>
      </c>
      <c r="D59" s="2" t="str">
        <f>IFERROR((VLOOKUP(B59,INSCRITOS!A:C,3,0)),"")</f>
        <v>INI</v>
      </c>
      <c r="E59" s="8" t="str">
        <f>IFERROR((VLOOKUP(B59,INSCRITOS!A:D,4,0)),"")</f>
        <v>Miguel Guerreiro</v>
      </c>
      <c r="F59" s="2" t="str">
        <f>IFERROR((VLOOKUP(B59,INSCRITOS!A:F,6,0)),"")</f>
        <v>M</v>
      </c>
      <c r="G59" s="8" t="str">
        <f>IFERROR((VLOOKUP(B59,INSCRITOS!A:H,8,0)),"")</f>
        <v>O2 Triatlo - S´look</v>
      </c>
      <c r="H59" s="47">
        <v>1.8423611111111112E-3</v>
      </c>
      <c r="I59" s="47">
        <v>3.4326388888888883E-3</v>
      </c>
      <c r="J59" s="49">
        <f>H59+I59</f>
        <v>5.2749999999999993E-3</v>
      </c>
      <c r="K59" s="3">
        <v>96</v>
      </c>
    </row>
    <row r="60" spans="1:1021" ht="18" customHeight="1" x14ac:dyDescent="0.25">
      <c r="A60" s="2">
        <v>7</v>
      </c>
      <c r="B60" s="42">
        <v>65</v>
      </c>
      <c r="C60" s="2">
        <f>IFERROR((VLOOKUP(B60,INSCRITOS!A:B,2,0)),"")</f>
        <v>104998</v>
      </c>
      <c r="D60" s="2" t="str">
        <f>IFERROR((VLOOKUP(B60,INSCRITOS!A:C,3,0)),"")</f>
        <v>INI</v>
      </c>
      <c r="E60" s="8" t="str">
        <f>IFERROR((VLOOKUP(B60,INSCRITOS!A:D,4,0)),"")</f>
        <v>Alexandre Martins</v>
      </c>
      <c r="F60" s="2" t="str">
        <f>IFERROR((VLOOKUP(B60,INSCRITOS!A:F,6,0)),"")</f>
        <v>M</v>
      </c>
      <c r="G60" s="8" t="str">
        <f>IFERROR((VLOOKUP(B60,INSCRITOS!A:H,8,0)),"")</f>
        <v>Bike Clube S. Brás</v>
      </c>
      <c r="H60" s="47">
        <v>2.4283564814814814E-3</v>
      </c>
      <c r="I60" s="47">
        <v>2.9638888888888887E-3</v>
      </c>
      <c r="J60" s="48">
        <f>H60+I60</f>
        <v>5.3922453703703702E-3</v>
      </c>
      <c r="K60" s="3">
        <v>95</v>
      </c>
    </row>
    <row r="61" spans="1:1021" ht="18" customHeight="1" x14ac:dyDescent="0.25">
      <c r="A61" s="2">
        <v>8</v>
      </c>
      <c r="B61" s="42">
        <v>1136</v>
      </c>
      <c r="C61" s="2">
        <f>IFERROR((VLOOKUP(B61,INSCRITOS!A:B,2,0)),"")</f>
        <v>105969</v>
      </c>
      <c r="D61" s="2" t="str">
        <f>IFERROR((VLOOKUP(B61,INSCRITOS!A:C,3,0)),"")</f>
        <v>INI</v>
      </c>
      <c r="E61" s="8" t="str">
        <f>IFERROR((VLOOKUP(B61,INSCRITOS!A:D,4,0)),"")</f>
        <v>Rodrigo Silva</v>
      </c>
      <c r="F61" s="2" t="str">
        <f>IFERROR((VLOOKUP(B61,INSCRITOS!A:F,6,0)),"")</f>
        <v>M</v>
      </c>
      <c r="G61" s="8" t="str">
        <f>IFERROR((VLOOKUP(B61,INSCRITOS!A:H,8,0)),"")</f>
        <v>CCD / INTERMARCHÉ LAGOS/ Não federado</v>
      </c>
      <c r="H61" s="47">
        <v>2.3434027777777776E-3</v>
      </c>
      <c r="I61" s="47">
        <v>3.4326388888888883E-3</v>
      </c>
      <c r="J61" s="48">
        <f>H61+I61</f>
        <v>5.7760416666666654E-3</v>
      </c>
      <c r="K61" s="3"/>
    </row>
    <row r="62" spans="1:1021" ht="18" customHeight="1" x14ac:dyDescent="0.25">
      <c r="A62" s="4"/>
      <c r="C62" s="4"/>
      <c r="D62" s="4"/>
      <c r="F62" s="4"/>
      <c r="K62" s="12"/>
    </row>
    <row r="63" spans="1:1021" ht="18" customHeight="1" x14ac:dyDescent="0.25">
      <c r="A63" s="14"/>
      <c r="C63" s="4"/>
      <c r="D63" s="4"/>
      <c r="F63" s="4"/>
    </row>
    <row r="64" spans="1:1021" ht="18" customHeight="1" x14ac:dyDescent="0.25">
      <c r="A64" s="43" t="s">
        <v>16</v>
      </c>
      <c r="B64" s="43"/>
      <c r="C64" s="43"/>
      <c r="D64" s="43"/>
      <c r="E64" s="43"/>
      <c r="F64" s="43"/>
      <c r="G64" s="43"/>
      <c r="K64" s="43"/>
    </row>
    <row r="65" spans="1:11" ht="18" customHeight="1" x14ac:dyDescent="0.25">
      <c r="A65" s="7" t="s">
        <v>9</v>
      </c>
      <c r="B65" s="38" t="s">
        <v>10</v>
      </c>
      <c r="C65" s="7" t="s">
        <v>1</v>
      </c>
      <c r="D65" s="7" t="s">
        <v>2</v>
      </c>
      <c r="E65" s="7" t="s">
        <v>3</v>
      </c>
      <c r="F65" s="7" t="s">
        <v>5</v>
      </c>
      <c r="G65" s="7" t="s">
        <v>7</v>
      </c>
      <c r="H65" s="44" t="s">
        <v>29</v>
      </c>
      <c r="I65" s="45" t="s">
        <v>30</v>
      </c>
      <c r="J65" s="46" t="s">
        <v>31</v>
      </c>
      <c r="K65" s="7" t="s">
        <v>11</v>
      </c>
    </row>
    <row r="66" spans="1:11" ht="18" customHeight="1" x14ac:dyDescent="0.25">
      <c r="A66" s="2">
        <v>1</v>
      </c>
      <c r="B66" s="42">
        <v>314</v>
      </c>
      <c r="C66" s="2">
        <f>IFERROR((VLOOKUP(B66,INSCRITOS!A:B,2,0)),"")</f>
        <v>104244</v>
      </c>
      <c r="D66" s="2" t="str">
        <f>IFERROR((VLOOKUP(B66,INSCRITOS!A:C,3,0)),"")</f>
        <v>INI</v>
      </c>
      <c r="E66" s="8" t="str">
        <f>IFERROR((VLOOKUP(B66,INSCRITOS!A:D,4,0)),"")</f>
        <v>Natacha Santos</v>
      </c>
      <c r="F66" s="2" t="str">
        <f>IFERROR((VLOOKUP(B66,INSCRITOS!A:F,6,0)),"")</f>
        <v>F</v>
      </c>
      <c r="G66" s="8" t="str">
        <f>IFERROR((VLOOKUP(B66,INSCRITOS!A:H,8,0)),"")</f>
        <v>Lusitano F.C. Frusoal</v>
      </c>
      <c r="H66" s="47">
        <v>1.423611111111111E-3</v>
      </c>
      <c r="I66" s="47">
        <v>2.8790509259259255E-3</v>
      </c>
      <c r="J66" s="48">
        <f t="shared" ref="J66:J74" si="3">H66+I66</f>
        <v>4.3026620370370363E-3</v>
      </c>
      <c r="K66" s="3">
        <v>100</v>
      </c>
    </row>
    <row r="67" spans="1:11" ht="18" customHeight="1" x14ac:dyDescent="0.25">
      <c r="A67" s="2">
        <v>2</v>
      </c>
      <c r="B67" s="42">
        <v>1332</v>
      </c>
      <c r="C67" s="2">
        <f>IFERROR((VLOOKUP(B67,INSCRITOS!A:B,2,0)),"")</f>
        <v>105414</v>
      </c>
      <c r="D67" s="2" t="str">
        <f>IFERROR((VLOOKUP(B67,INSCRITOS!A:C,3,0)),"")</f>
        <v>INI</v>
      </c>
      <c r="E67" s="8" t="str">
        <f>IFERROR((VLOOKUP(B67,INSCRITOS!A:D,4,0)),"")</f>
        <v>Madalena Lopes</v>
      </c>
      <c r="F67" s="2" t="str">
        <f>IFERROR((VLOOKUP(B67,INSCRITOS!A:F,6,0)),"")</f>
        <v>F</v>
      </c>
      <c r="G67" s="8" t="str">
        <f>IFERROR((VLOOKUP(B67,INSCRITOS!A:H,8,0)),"")</f>
        <v>Portinado</v>
      </c>
      <c r="H67" s="47">
        <v>1.4854166666666664E-3</v>
      </c>
      <c r="I67" s="47">
        <v>3.1605324074074075E-3</v>
      </c>
      <c r="J67" s="48">
        <f t="shared" si="3"/>
        <v>4.645949074074074E-3</v>
      </c>
      <c r="K67" s="3">
        <v>99</v>
      </c>
    </row>
    <row r="68" spans="1:11" ht="18" customHeight="1" x14ac:dyDescent="0.25">
      <c r="A68" s="2">
        <v>3</v>
      </c>
      <c r="B68" s="42">
        <v>569</v>
      </c>
      <c r="C68" s="2">
        <f>IFERROR((VLOOKUP(B68,INSCRITOS!A:B,2,0)),"")</f>
        <v>105115</v>
      </c>
      <c r="D68" s="2" t="str">
        <f>IFERROR((VLOOKUP(B68,INSCRITOS!A:C,3,0)),"")</f>
        <v>INI</v>
      </c>
      <c r="E68" s="8" t="str">
        <f>IFERROR((VLOOKUP(B68,INSCRITOS!A:D,4,0)),"")</f>
        <v>Diana Santos</v>
      </c>
      <c r="F68" s="2" t="str">
        <f>IFERROR((VLOOKUP(B68,INSCRITOS!A:F,6,0)),"")</f>
        <v>F</v>
      </c>
      <c r="G68" s="8" t="str">
        <f>IFERROR((VLOOKUP(B68,INSCRITOS!A:H,8,0)),"")</f>
        <v>FC Ferreiras</v>
      </c>
      <c r="H68" s="47">
        <v>1.6055555555555554E-3</v>
      </c>
      <c r="I68" s="47">
        <v>3.0996527777777776E-3</v>
      </c>
      <c r="J68" s="48">
        <f t="shared" si="3"/>
        <v>4.7052083333333329E-3</v>
      </c>
      <c r="K68" s="3">
        <v>98</v>
      </c>
    </row>
    <row r="69" spans="1:11" ht="18" customHeight="1" x14ac:dyDescent="0.25">
      <c r="A69" s="2">
        <v>4</v>
      </c>
      <c r="B69" s="42">
        <v>583</v>
      </c>
      <c r="C69" s="2">
        <f>IFERROR((VLOOKUP(B69,INSCRITOS!A:B,2,0)),"")</f>
        <v>105118</v>
      </c>
      <c r="D69" s="2" t="str">
        <f>IFERROR((VLOOKUP(B69,INSCRITOS!A:C,3,0)),"")</f>
        <v>INI</v>
      </c>
      <c r="E69" s="8" t="str">
        <f>IFERROR((VLOOKUP(B69,INSCRITOS!A:D,4,0)),"")</f>
        <v>Raquel Augusto</v>
      </c>
      <c r="F69" s="2" t="str">
        <f>IFERROR((VLOOKUP(B69,INSCRITOS!A:F,6,0)),"")</f>
        <v>F</v>
      </c>
      <c r="G69" s="8" t="str">
        <f>IFERROR((VLOOKUP(B69,INSCRITOS!A:H,8,0)),"")</f>
        <v>FC Ferreiras</v>
      </c>
      <c r="H69" s="49">
        <v>1.6935185185185187E-3</v>
      </c>
      <c r="I69" s="49">
        <v>3.0215277777777775E-3</v>
      </c>
      <c r="J69" s="49">
        <f t="shared" si="3"/>
        <v>4.7150462962962962E-3</v>
      </c>
      <c r="K69" s="3">
        <v>97</v>
      </c>
    </row>
    <row r="70" spans="1:11" ht="18" customHeight="1" x14ac:dyDescent="0.25">
      <c r="A70" s="2">
        <v>5</v>
      </c>
      <c r="B70" s="42">
        <v>5215</v>
      </c>
      <c r="C70" s="2">
        <f>IFERROR((VLOOKUP(B70,INSCRITOS!A:B,2,0)),"")</f>
        <v>0</v>
      </c>
      <c r="D70" s="2" t="str">
        <f>IFERROR((VLOOKUP(B70,INSCRITOS!A:C,3,0)),"")</f>
        <v>INI</v>
      </c>
      <c r="E70" s="8" t="str">
        <f>IFERROR((VLOOKUP(B70,INSCRITOS!A:D,4,0)),"")</f>
        <v>Daniela Kosykhina</v>
      </c>
      <c r="F70" s="2" t="str">
        <f>IFERROR((VLOOKUP(B70,INSCRITOS!A:F,6,0)),"")</f>
        <v>F</v>
      </c>
      <c r="G70" s="8" t="str">
        <f>IFERROR((VLOOKUP(B70,INSCRITOS!A:H,8,0)),"")</f>
        <v>Portinado/ Não federado</v>
      </c>
      <c r="H70" s="47">
        <v>1.703587962962963E-3</v>
      </c>
      <c r="I70" s="47">
        <v>3.0125E-3</v>
      </c>
      <c r="J70" s="49">
        <f t="shared" si="3"/>
        <v>4.7160879629629627E-3</v>
      </c>
      <c r="K70" s="3"/>
    </row>
    <row r="71" spans="1:11" ht="18" customHeight="1" x14ac:dyDescent="0.25">
      <c r="A71" s="2">
        <v>6</v>
      </c>
      <c r="B71" s="42">
        <v>629</v>
      </c>
      <c r="C71" s="2">
        <f>IFERROR((VLOOKUP(B71,INSCRITOS!A:B,2,0)),"")</f>
        <v>105128</v>
      </c>
      <c r="D71" s="2" t="str">
        <f>IFERROR((VLOOKUP(B71,INSCRITOS!A:C,3,0)),"")</f>
        <v>INI</v>
      </c>
      <c r="E71" s="8" t="str">
        <f>IFERROR((VLOOKUP(B71,INSCRITOS!A:D,4,0)),"")</f>
        <v>Carolina Biletska</v>
      </c>
      <c r="F71" s="2" t="str">
        <f>IFERROR((VLOOKUP(B71,INSCRITOS!A:F,6,0)),"")</f>
        <v>F</v>
      </c>
      <c r="G71" s="8" t="str">
        <f>IFERROR((VLOOKUP(B71,INSCRITOS!A:H,8,0)),"")</f>
        <v>FC Ferreiras</v>
      </c>
      <c r="H71" s="47">
        <v>1.5932870370370372E-3</v>
      </c>
      <c r="I71" s="47">
        <v>3.206365740740741E-3</v>
      </c>
      <c r="J71" s="48">
        <f t="shared" si="3"/>
        <v>4.7996527777777777E-3</v>
      </c>
      <c r="K71" s="3">
        <v>96</v>
      </c>
    </row>
    <row r="72" spans="1:11" ht="18" customHeight="1" x14ac:dyDescent="0.25">
      <c r="A72" s="2">
        <v>7</v>
      </c>
      <c r="B72" s="42">
        <v>1012</v>
      </c>
      <c r="C72" s="2">
        <f>IFERROR((VLOOKUP(B72,INSCRITOS!A:B,2,0)),"")</f>
        <v>105555</v>
      </c>
      <c r="D72" s="2" t="str">
        <f>IFERROR((VLOOKUP(B72,INSCRITOS!A:C,3,0)),"")</f>
        <v>INI</v>
      </c>
      <c r="E72" s="8" t="str">
        <f>IFERROR((VLOOKUP(B72,INSCRITOS!A:D,4,0)),"")</f>
        <v>Íris Pratas</v>
      </c>
      <c r="F72" s="2" t="str">
        <f>IFERROR((VLOOKUP(B72,INSCRITOS!A:F,6,0)),"")</f>
        <v>F</v>
      </c>
      <c r="G72" s="8" t="str">
        <f>IFERROR((VLOOKUP(B72,INSCRITOS!A:H,8,0)),"")</f>
        <v xml:space="preserve">REPSOL TRIATLO/ Outra região </v>
      </c>
      <c r="H72" s="47">
        <v>2.0293981481481482E-3</v>
      </c>
      <c r="I72" s="47">
        <v>3.4407407407407407E-3</v>
      </c>
      <c r="J72" s="48">
        <f t="shared" si="3"/>
        <v>5.470138888888889E-3</v>
      </c>
      <c r="K72" s="3"/>
    </row>
    <row r="73" spans="1:11" ht="18" customHeight="1" x14ac:dyDescent="0.25">
      <c r="A73" s="2">
        <v>8</v>
      </c>
      <c r="B73" s="42">
        <v>5217</v>
      </c>
      <c r="C73" s="2">
        <f>IFERROR((VLOOKUP(B73,INSCRITOS!A:B,2,0)),"")</f>
        <v>0</v>
      </c>
      <c r="D73" s="2" t="str">
        <f>IFERROR((VLOOKUP(B73,INSCRITOS!A:C,3,0)),"")</f>
        <v>INI</v>
      </c>
      <c r="E73" s="8" t="str">
        <f>IFERROR((VLOOKUP(B73,INSCRITOS!A:D,4,0)),"")</f>
        <v>Madalena Cojocaru</v>
      </c>
      <c r="F73" s="2" t="str">
        <f>IFERROR((VLOOKUP(B73,INSCRITOS!A:F,6,0)),"")</f>
        <v>F</v>
      </c>
      <c r="G73" s="8" t="str">
        <f>IFERROR((VLOOKUP(B73,INSCRITOS!A:H,8,0)),"")</f>
        <v>Portinado/ Não federado</v>
      </c>
      <c r="H73" s="47">
        <v>1.5849537037037037E-3</v>
      </c>
      <c r="I73" s="47">
        <v>4.0590277777777777E-3</v>
      </c>
      <c r="J73" s="48">
        <f t="shared" si="3"/>
        <v>5.6439814814814816E-3</v>
      </c>
      <c r="K73" s="3"/>
    </row>
    <row r="74" spans="1:11" ht="18" customHeight="1" x14ac:dyDescent="0.25">
      <c r="A74" s="2">
        <v>9</v>
      </c>
      <c r="B74" s="42">
        <v>5216</v>
      </c>
      <c r="C74" s="2">
        <f>IFERROR((VLOOKUP(B74,INSCRITOS!A:B,2,0)),"")</f>
        <v>0</v>
      </c>
      <c r="D74" s="2" t="str">
        <f>IFERROR((VLOOKUP(B74,INSCRITOS!A:C,3,0)),"")</f>
        <v>INI</v>
      </c>
      <c r="E74" s="8" t="str">
        <f>IFERROR((VLOOKUP(B74,INSCRITOS!A:D,4,0)),"")</f>
        <v>Joana Rosa</v>
      </c>
      <c r="F74" s="2" t="str">
        <f>IFERROR((VLOOKUP(B74,INSCRITOS!A:F,6,0)),"")</f>
        <v>F</v>
      </c>
      <c r="G74" s="8" t="str">
        <f>IFERROR((VLOOKUP(B74,INSCRITOS!A:H,8,0)),"")</f>
        <v>Portinado/ Não federado</v>
      </c>
      <c r="H74" s="47">
        <v>1.4937500000000001E-3</v>
      </c>
      <c r="I74" s="47">
        <v>4.296412037037037E-3</v>
      </c>
      <c r="J74" s="48">
        <f t="shared" si="3"/>
        <v>5.7901620370370372E-3</v>
      </c>
      <c r="K74" s="2"/>
    </row>
    <row r="75" spans="1:11" ht="18" customHeight="1" x14ac:dyDescent="0.25">
      <c r="A75" s="4"/>
      <c r="C75" s="4"/>
      <c r="D75" s="4"/>
      <c r="F75" s="4"/>
    </row>
    <row r="76" spans="1:11" ht="18" customHeight="1" x14ac:dyDescent="0.25">
      <c r="A76" s="4"/>
      <c r="C76" s="4"/>
      <c r="D76" s="4"/>
      <c r="F76" s="4"/>
    </row>
    <row r="77" spans="1:11" ht="18" customHeight="1" x14ac:dyDescent="0.25">
      <c r="A77" s="43" t="s">
        <v>17</v>
      </c>
      <c r="B77" s="43"/>
      <c r="C77" s="43"/>
      <c r="D77" s="43"/>
      <c r="E77" s="43"/>
      <c r="F77" s="43"/>
      <c r="G77" s="43"/>
      <c r="K77" s="43"/>
    </row>
    <row r="78" spans="1:11" ht="18" customHeight="1" x14ac:dyDescent="0.25">
      <c r="A78" s="7" t="s">
        <v>9</v>
      </c>
      <c r="B78" s="38" t="s">
        <v>10</v>
      </c>
      <c r="C78" s="7" t="s">
        <v>1</v>
      </c>
      <c r="D78" s="7" t="s">
        <v>2</v>
      </c>
      <c r="E78" s="7" t="s">
        <v>3</v>
      </c>
      <c r="F78" s="7" t="s">
        <v>5</v>
      </c>
      <c r="G78" s="7" t="s">
        <v>7</v>
      </c>
      <c r="H78" s="44" t="s">
        <v>29</v>
      </c>
      <c r="I78" s="45" t="s">
        <v>30</v>
      </c>
      <c r="J78" s="46" t="s">
        <v>31</v>
      </c>
      <c r="K78" s="7" t="s">
        <v>11</v>
      </c>
    </row>
    <row r="79" spans="1:11" ht="18" customHeight="1" x14ac:dyDescent="0.25">
      <c r="A79" s="2">
        <v>1</v>
      </c>
      <c r="B79" s="1">
        <v>1163</v>
      </c>
      <c r="C79" s="2">
        <f>IFERROR((VLOOKUP(B79,INSCRITOS!A:B,2,0)),"")</f>
        <v>105999</v>
      </c>
      <c r="D79" s="2" t="str">
        <f>IFERROR((VLOOKUP(B79,INSCRITOS!A:C,3,0)),"")</f>
        <v>JUV</v>
      </c>
      <c r="E79" s="8" t="str">
        <f>IFERROR((VLOOKUP(B79,INSCRITOS!A:D,4,0)),"")</f>
        <v>Rafael Alemão</v>
      </c>
      <c r="F79" s="2" t="str">
        <f>IFERROR((VLOOKUP(B79,INSCRITOS!A:F,6,0)),"")</f>
        <v>M</v>
      </c>
      <c r="G79" s="8" t="str">
        <f>IFERROR((VLOOKUP(B79,INSCRITOS!A:H,8,0)),"")</f>
        <v>Portinado</v>
      </c>
      <c r="H79" s="47">
        <v>1.7965277777777777E-3</v>
      </c>
      <c r="I79" s="49">
        <v>3.3581018518518517E-3</v>
      </c>
      <c r="J79" s="48">
        <f t="shared" ref="J79:J92" si="4">H79+I79</f>
        <v>5.1546296296296297E-3</v>
      </c>
      <c r="K79" s="3">
        <v>100</v>
      </c>
    </row>
    <row r="80" spans="1:11" ht="18" customHeight="1" x14ac:dyDescent="0.25">
      <c r="A80" s="2">
        <v>2</v>
      </c>
      <c r="B80" s="1">
        <v>987</v>
      </c>
      <c r="C80" s="2">
        <f>IFERROR((VLOOKUP(B80,INSCRITOS!A:B,2,0)),"")</f>
        <v>105305</v>
      </c>
      <c r="D80" s="2" t="str">
        <f>IFERROR((VLOOKUP(B80,INSCRITOS!A:C,3,0)),"")</f>
        <v>JUV</v>
      </c>
      <c r="E80" s="8" t="str">
        <f>IFERROR((VLOOKUP(B80,INSCRITOS!A:D,4,0)),"")</f>
        <v>Gonçalo Diogo</v>
      </c>
      <c r="F80" s="2" t="str">
        <f>IFERROR((VLOOKUP(B80,INSCRITOS!A:F,6,0)),"")</f>
        <v>M</v>
      </c>
      <c r="G80" s="8" t="str">
        <f>IFERROR((VLOOKUP(B80,INSCRITOS!A:H,8,0)),"")</f>
        <v>Triatlo de Faro/ Não federado</v>
      </c>
      <c r="H80" s="49">
        <v>1.8258101851851849E-3</v>
      </c>
      <c r="I80" s="49">
        <v>3.4048611111111115E-3</v>
      </c>
      <c r="J80" s="49">
        <f t="shared" si="4"/>
        <v>5.2306712962962966E-3</v>
      </c>
      <c r="K80" s="3"/>
    </row>
    <row r="81" spans="1:11" ht="18" customHeight="1" x14ac:dyDescent="0.25">
      <c r="A81" s="2">
        <v>3</v>
      </c>
      <c r="B81" s="1">
        <v>1164</v>
      </c>
      <c r="C81" s="2">
        <f>IFERROR((VLOOKUP(B81,INSCRITOS!A:B,2,0)),"")</f>
        <v>106000</v>
      </c>
      <c r="D81" s="2" t="str">
        <f>IFERROR((VLOOKUP(B81,INSCRITOS!A:C,3,0)),"")</f>
        <v>JUV</v>
      </c>
      <c r="E81" s="8" t="str">
        <f>IFERROR((VLOOKUP(B81,INSCRITOS!A:D,4,0)),"")</f>
        <v>Ruben Francisco</v>
      </c>
      <c r="F81" s="2" t="str">
        <f>IFERROR((VLOOKUP(B81,INSCRITOS!A:F,6,0)),"")</f>
        <v>M</v>
      </c>
      <c r="G81" s="8" t="str">
        <f>IFERROR((VLOOKUP(B81,INSCRITOS!A:H,8,0)),"")</f>
        <v>Portinado</v>
      </c>
      <c r="H81" s="47">
        <v>1.5892361111111109E-3</v>
      </c>
      <c r="I81" s="49">
        <v>3.7043981481481481E-3</v>
      </c>
      <c r="J81" s="48">
        <f t="shared" si="4"/>
        <v>5.2936342592592592E-3</v>
      </c>
      <c r="K81" s="3">
        <v>99</v>
      </c>
    </row>
    <row r="82" spans="1:11" ht="18" customHeight="1" x14ac:dyDescent="0.25">
      <c r="A82" s="2">
        <v>4</v>
      </c>
      <c r="B82" s="1">
        <v>1352</v>
      </c>
      <c r="C82" s="2">
        <f>IFERROR((VLOOKUP(B82,INSCRITOS!A:B,2,0)),"")</f>
        <v>105448</v>
      </c>
      <c r="D82" s="2" t="str">
        <f>IFERROR((VLOOKUP(B82,INSCRITOS!A:C,3,0)),"")</f>
        <v>JUV</v>
      </c>
      <c r="E82" s="8" t="str">
        <f>IFERROR((VLOOKUP(B82,INSCRITOS!A:D,4,0)),"")</f>
        <v>Tiago Oliveira</v>
      </c>
      <c r="F82" s="2" t="str">
        <f>IFERROR((VLOOKUP(B82,INSCRITOS!A:F,6,0)),"")</f>
        <v>M</v>
      </c>
      <c r="G82" s="8" t="str">
        <f>IFERROR((VLOOKUP(B82,INSCRITOS!A:H,8,0)),"")</f>
        <v>Triatlo de Faro/ Não federado</v>
      </c>
      <c r="H82" s="47">
        <v>1.7854166666666663E-3</v>
      </c>
      <c r="I82" s="49">
        <v>3.8809027777777778E-3</v>
      </c>
      <c r="J82" s="48">
        <f t="shared" si="4"/>
        <v>5.6663194444444443E-3</v>
      </c>
      <c r="K82" s="3"/>
    </row>
    <row r="83" spans="1:11" ht="18" customHeight="1" x14ac:dyDescent="0.25">
      <c r="A83" s="2">
        <v>5</v>
      </c>
      <c r="B83" s="1">
        <v>574</v>
      </c>
      <c r="C83" s="2">
        <f>IFERROR((VLOOKUP(B83,INSCRITOS!A:B,2,0)),"")</f>
        <v>105117</v>
      </c>
      <c r="D83" s="2" t="str">
        <f>IFERROR((VLOOKUP(B83,INSCRITOS!A:C,3,0)),"")</f>
        <v>JUV</v>
      </c>
      <c r="E83" s="8" t="str">
        <f>IFERROR((VLOOKUP(B83,INSCRITOS!A:D,4,0)),"")</f>
        <v>Pedro Encarnação</v>
      </c>
      <c r="F83" s="2" t="str">
        <f>IFERROR((VLOOKUP(B83,INSCRITOS!A:F,6,0)),"")</f>
        <v>M</v>
      </c>
      <c r="G83" s="8" t="str">
        <f>IFERROR((VLOOKUP(B83,INSCRITOS!A:H,8,0)),"")</f>
        <v>FC Ferreiras</v>
      </c>
      <c r="H83" s="47">
        <v>1.9122685185185187E-3</v>
      </c>
      <c r="I83" s="49">
        <v>3.8557870370370373E-3</v>
      </c>
      <c r="J83" s="48">
        <f t="shared" si="4"/>
        <v>5.7680555555555558E-3</v>
      </c>
      <c r="K83" s="3">
        <v>98</v>
      </c>
    </row>
    <row r="84" spans="1:11" ht="18" customHeight="1" x14ac:dyDescent="0.25">
      <c r="A84" s="2">
        <v>6</v>
      </c>
      <c r="B84" s="1">
        <v>1147</v>
      </c>
      <c r="C84" s="2">
        <f>IFERROR((VLOOKUP(B84,INSCRITOS!A:B,2,0)),"")</f>
        <v>105981</v>
      </c>
      <c r="D84" s="2" t="str">
        <f>IFERROR((VLOOKUP(B84,INSCRITOS!A:C,3,0)),"")</f>
        <v>JUV</v>
      </c>
      <c r="E84" s="8" t="str">
        <f>IFERROR((VLOOKUP(B84,INSCRITOS!A:D,4,0)),"")</f>
        <v>Afonso Gouveia</v>
      </c>
      <c r="F84" s="2" t="str">
        <f>IFERROR((VLOOKUP(B84,INSCRITOS!A:F,6,0)),"")</f>
        <v>M</v>
      </c>
      <c r="G84" s="8" t="str">
        <f>IFERROR((VLOOKUP(B84,INSCRITOS!A:H,8,0)),"")</f>
        <v>FC Ferreiras</v>
      </c>
      <c r="H84" s="47">
        <v>2.3221064814814814E-3</v>
      </c>
      <c r="I84" s="49">
        <v>3.690856481481482E-3</v>
      </c>
      <c r="J84" s="48">
        <f t="shared" si="4"/>
        <v>6.012962962962963E-3</v>
      </c>
      <c r="K84" s="3">
        <v>97</v>
      </c>
    </row>
    <row r="85" spans="1:11" ht="18" customHeight="1" x14ac:dyDescent="0.25">
      <c r="A85" s="2">
        <v>7</v>
      </c>
      <c r="B85" s="1">
        <v>1146</v>
      </c>
      <c r="C85" s="2">
        <f>IFERROR((VLOOKUP(B85,INSCRITOS!A:B,2,0)),"")</f>
        <v>105980</v>
      </c>
      <c r="D85" s="2" t="str">
        <f>IFERROR((VLOOKUP(B85,INSCRITOS!A:C,3,0)),"")</f>
        <v>JUV</v>
      </c>
      <c r="E85" s="8" t="str">
        <f>IFERROR((VLOOKUP(B85,INSCRITOS!A:D,4,0)),"")</f>
        <v>Filipe Pinto</v>
      </c>
      <c r="F85" s="2" t="str">
        <f>IFERROR((VLOOKUP(B85,INSCRITOS!A:F,6,0)),"")</f>
        <v>M</v>
      </c>
      <c r="G85" s="8" t="str">
        <f>IFERROR((VLOOKUP(B85,INSCRITOS!A:H,8,0)),"")</f>
        <v>FC Ferreiras</v>
      </c>
      <c r="H85" s="47">
        <v>2.1896990740740739E-3</v>
      </c>
      <c r="I85" s="49">
        <v>4.0194444444444444E-3</v>
      </c>
      <c r="J85" s="48">
        <f t="shared" si="4"/>
        <v>6.2091435185185184E-3</v>
      </c>
      <c r="K85" s="3">
        <v>96</v>
      </c>
    </row>
    <row r="86" spans="1:11" ht="18" customHeight="1" x14ac:dyDescent="0.25">
      <c r="A86" s="2">
        <v>8</v>
      </c>
      <c r="B86" s="1">
        <v>1329</v>
      </c>
      <c r="C86" s="2">
        <f>IFERROR((VLOOKUP(B86,INSCRITOS!A:B,2,0)),"")</f>
        <v>105411</v>
      </c>
      <c r="D86" s="2" t="str">
        <f>IFERROR((VLOOKUP(B86,INSCRITOS!A:C,3,0)),"")</f>
        <v>JUV</v>
      </c>
      <c r="E86" s="8" t="str">
        <f>IFERROR((VLOOKUP(B86,INSCRITOS!A:D,4,0)),"")</f>
        <v>Tomás Vilanova</v>
      </c>
      <c r="F86" s="2" t="str">
        <f>IFERROR((VLOOKUP(B86,INSCRITOS!A:F,6,0)),"")</f>
        <v>M</v>
      </c>
      <c r="G86" s="8" t="str">
        <f>IFERROR((VLOOKUP(B86,INSCRITOS!A:H,8,0)),"")</f>
        <v>Lusitano F.C. Frusoal</v>
      </c>
      <c r="H86" s="47">
        <v>2.1304398148148146E-3</v>
      </c>
      <c r="I86" s="49">
        <v>4.1083333333333336E-3</v>
      </c>
      <c r="J86" s="48">
        <f t="shared" si="4"/>
        <v>6.2387731481481478E-3</v>
      </c>
      <c r="K86" s="3">
        <v>95</v>
      </c>
    </row>
    <row r="87" spans="1:11" ht="18" customHeight="1" x14ac:dyDescent="0.25">
      <c r="A87" s="2">
        <v>9</v>
      </c>
      <c r="B87" s="1">
        <v>1079</v>
      </c>
      <c r="C87" s="2">
        <f>IFERROR((VLOOKUP(B87,INSCRITOS!A:B,2,0)),"")</f>
        <v>105847</v>
      </c>
      <c r="D87" s="2" t="str">
        <f>IFERROR((VLOOKUP(B87,INSCRITOS!A:C,3,0)),"")</f>
        <v>JUV</v>
      </c>
      <c r="E87" s="8" t="str">
        <f>IFERROR((VLOOKUP(B87,INSCRITOS!A:D,4,0)),"")</f>
        <v>Francisco Cipriano</v>
      </c>
      <c r="F87" s="2" t="str">
        <f>IFERROR((VLOOKUP(B87,INSCRITOS!A:F,6,0)),"")</f>
        <v>M</v>
      </c>
      <c r="G87" s="8" t="str">
        <f>IFERROR((VLOOKUP(B87,INSCRITOS!A:H,8,0)),"")</f>
        <v>Bike Clube S. Brás</v>
      </c>
      <c r="H87" s="47">
        <v>2.725578703703704E-3</v>
      </c>
      <c r="I87" s="47">
        <v>3.6879629629629636E-3</v>
      </c>
      <c r="J87" s="48">
        <f t="shared" si="4"/>
        <v>6.4135416666666681E-3</v>
      </c>
      <c r="K87" s="3">
        <v>94</v>
      </c>
    </row>
    <row r="88" spans="1:11" ht="18" customHeight="1" x14ac:dyDescent="0.25">
      <c r="A88" s="2">
        <v>10</v>
      </c>
      <c r="B88" s="1">
        <v>1144</v>
      </c>
      <c r="C88" s="2">
        <f>IFERROR((VLOOKUP(B88,INSCRITOS!A:B,2,0)),"")</f>
        <v>105978</v>
      </c>
      <c r="D88" s="2" t="str">
        <f>IFERROR((VLOOKUP(B88,INSCRITOS!A:C,3,0)),"")</f>
        <v>JUV</v>
      </c>
      <c r="E88" s="8" t="str">
        <f>IFERROR((VLOOKUP(B88,INSCRITOS!A:D,4,0)),"")</f>
        <v>Pedro Afonso</v>
      </c>
      <c r="F88" s="2" t="str">
        <f>IFERROR((VLOOKUP(B88,INSCRITOS!A:F,6,0)),"")</f>
        <v>M</v>
      </c>
      <c r="G88" s="8" t="str">
        <f>IFERROR((VLOOKUP(B88,INSCRITOS!A:H,8,0)),"")</f>
        <v>FC Ferreiras/ Não federado</v>
      </c>
      <c r="H88" s="47">
        <v>2.3857638888888891E-3</v>
      </c>
      <c r="I88" s="49">
        <v>4.6457175925925928E-3</v>
      </c>
      <c r="J88" s="48">
        <f t="shared" si="4"/>
        <v>7.0314814814814823E-3</v>
      </c>
      <c r="K88" s="3"/>
    </row>
    <row r="89" spans="1:11" ht="18" customHeight="1" x14ac:dyDescent="0.25">
      <c r="A89" s="2">
        <v>11</v>
      </c>
      <c r="B89" s="1">
        <v>1337</v>
      </c>
      <c r="C89" s="2">
        <f>IFERROR((VLOOKUP(B89,INSCRITOS!A:B,2,0)),"")</f>
        <v>105409</v>
      </c>
      <c r="D89" s="2" t="str">
        <f>IFERROR((VLOOKUP(B89,INSCRITOS!A:C,3,0)),"")</f>
        <v>JUV</v>
      </c>
      <c r="E89" s="8" t="str">
        <f>IFERROR((VLOOKUP(B89,INSCRITOS!A:D,4,0)),"")</f>
        <v>Hugo Nunes</v>
      </c>
      <c r="F89" s="2" t="str">
        <f>IFERROR((VLOOKUP(B89,INSCRITOS!A:F,6,0)),"")</f>
        <v>M</v>
      </c>
      <c r="G89" s="8" t="str">
        <f>IFERROR((VLOOKUP(B89,INSCRITOS!A:H,8,0)),"")</f>
        <v xml:space="preserve">REPSOL TRIATLO/ Outra região </v>
      </c>
      <c r="H89" s="47">
        <v>2.6758101851851851E-3</v>
      </c>
      <c r="I89" s="49">
        <v>4.3721064814814812E-3</v>
      </c>
      <c r="J89" s="48">
        <f t="shared" si="4"/>
        <v>7.0479166666666659E-3</v>
      </c>
      <c r="K89" s="3"/>
    </row>
    <row r="90" spans="1:11" ht="18" customHeight="1" x14ac:dyDescent="0.25">
      <c r="A90" s="2">
        <v>12</v>
      </c>
      <c r="B90" s="1">
        <v>5211</v>
      </c>
      <c r="C90" s="2"/>
      <c r="D90" s="2" t="str">
        <f>IFERROR((VLOOKUP(B90,INSCRITOS!A:C,3,0)),"")</f>
        <v>JUV</v>
      </c>
      <c r="E90" s="8" t="str">
        <f>IFERROR((VLOOKUP(B90,INSCRITOS!A:D,4,0)),"")</f>
        <v>Rodrigo Amélio</v>
      </c>
      <c r="F90" s="2" t="str">
        <f>IFERROR((VLOOKUP(B90,INSCRITOS!A:F,6,0)),"")</f>
        <v>M</v>
      </c>
      <c r="G90" s="8" t="str">
        <f>IFERROR((VLOOKUP(B90,INSCRITOS!A:H,8,0)),"")</f>
        <v>O2 Triatlo-S'look/ Não federado</v>
      </c>
      <c r="H90" s="47">
        <v>2.4920138888888887E-3</v>
      </c>
      <c r="I90" s="49">
        <v>4.5622685185185185E-3</v>
      </c>
      <c r="J90" s="48">
        <f t="shared" si="4"/>
        <v>7.0542824074074067E-3</v>
      </c>
      <c r="K90" s="2"/>
    </row>
    <row r="91" spans="1:11" ht="18" customHeight="1" x14ac:dyDescent="0.25">
      <c r="A91" s="2">
        <v>13</v>
      </c>
      <c r="B91" s="1">
        <v>851</v>
      </c>
      <c r="C91" s="2">
        <f>IFERROR((VLOOKUP(B91,INSCRITOS!A:B,2,0)),"")</f>
        <v>102043</v>
      </c>
      <c r="D91" s="2" t="str">
        <f>IFERROR((VLOOKUP(B91,INSCRITOS!A:C,3,0)),"")</f>
        <v>JUV</v>
      </c>
      <c r="E91" s="8" t="str">
        <f>IFERROR((VLOOKUP(B91,INSCRITOS!A:D,4,0)),"")</f>
        <v>Dinis Shevchun</v>
      </c>
      <c r="F91" s="2" t="str">
        <f>IFERROR((VLOOKUP(B91,INSCRITOS!A:F,6,0)),"")</f>
        <v>M</v>
      </c>
      <c r="G91" s="8" t="str">
        <f>IFERROR((VLOOKUP(B91,INSCRITOS!A:H,8,0)),"")</f>
        <v xml:space="preserve">REPSOL TRIATLO/ Outra região </v>
      </c>
      <c r="H91" s="47">
        <v>2.1589120370370369E-3</v>
      </c>
      <c r="I91" s="49">
        <v>4.972685185185185E-3</v>
      </c>
      <c r="J91" s="49">
        <f t="shared" si="4"/>
        <v>7.1315972222222215E-3</v>
      </c>
      <c r="K91" s="3"/>
    </row>
    <row r="92" spans="1:11" ht="18" customHeight="1" x14ac:dyDescent="0.25">
      <c r="A92" s="2">
        <v>14</v>
      </c>
      <c r="B92" s="1">
        <v>1022</v>
      </c>
      <c r="C92" s="2">
        <f>IFERROR((VLOOKUP(B92,INSCRITOS!A:B,2,0)),"")</f>
        <v>105574</v>
      </c>
      <c r="D92" s="2" t="str">
        <f>IFERROR((VLOOKUP(B92,INSCRITOS!A:C,3,0)),"")</f>
        <v>JUV</v>
      </c>
      <c r="E92" s="8" t="str">
        <f>IFERROR((VLOOKUP(B92,INSCRITOS!A:D,4,0)),"")</f>
        <v>Rúben Rosa</v>
      </c>
      <c r="F92" s="2" t="str">
        <f>IFERROR((VLOOKUP(B92,INSCRITOS!A:F,6,0)),"")</f>
        <v>M</v>
      </c>
      <c r="G92" s="8" t="str">
        <f>IFERROR((VLOOKUP(B92,INSCRITOS!A:H,8,0)),"")</f>
        <v>Bike Clube S. Brás</v>
      </c>
      <c r="H92" s="47">
        <v>2.574884259259259E-3</v>
      </c>
      <c r="I92" s="49">
        <v>4.7344907407407414E-3</v>
      </c>
      <c r="J92" s="48">
        <f t="shared" si="4"/>
        <v>7.3093749999999999E-3</v>
      </c>
      <c r="K92" s="3">
        <v>93</v>
      </c>
    </row>
    <row r="93" spans="1:11" ht="27.75" customHeight="1" x14ac:dyDescent="0.25">
      <c r="A93" s="2"/>
      <c r="B93" s="1">
        <v>61</v>
      </c>
      <c r="C93" s="2">
        <f>IFERROR((VLOOKUP(B93,INSCRITOS!A:B,2,0)),"")</f>
        <v>104997</v>
      </c>
      <c r="D93" s="2" t="str">
        <f>IFERROR((VLOOKUP(B93,INSCRITOS!A:C,3,0)),"")</f>
        <v>JUV</v>
      </c>
      <c r="E93" s="8" t="str">
        <f>IFERROR((VLOOKUP(B93,INSCRITOS!A:D,4,0)),"")</f>
        <v>Francisco Madeira</v>
      </c>
      <c r="F93" s="2" t="str">
        <f>IFERROR((VLOOKUP(B93,INSCRITOS!A:F,6,0)),"")</f>
        <v>M</v>
      </c>
      <c r="G93" s="8" t="str">
        <f>IFERROR((VLOOKUP(B93,INSCRITOS!A:H,8,0)),"")</f>
        <v>Bike Clube S. Brás</v>
      </c>
      <c r="H93" s="57"/>
      <c r="I93" s="8"/>
      <c r="J93" s="87" t="s">
        <v>167</v>
      </c>
      <c r="K93" s="3"/>
    </row>
    <row r="94" spans="1:11" s="9" customFormat="1" ht="18" customHeight="1" x14ac:dyDescent="0.25">
      <c r="A94" s="4"/>
      <c r="B94" s="41"/>
      <c r="C94" s="4"/>
      <c r="D94" s="4"/>
      <c r="F94" s="4"/>
      <c r="K94" s="4"/>
    </row>
    <row r="95" spans="1:11" s="9" customFormat="1" ht="18" customHeight="1" x14ac:dyDescent="0.25">
      <c r="A95" s="4"/>
      <c r="B95" s="41"/>
      <c r="C95" s="4"/>
      <c r="D95" s="4"/>
      <c r="F95" s="4"/>
      <c r="K95" s="13"/>
    </row>
    <row r="96" spans="1:11" ht="18" customHeight="1" x14ac:dyDescent="0.25">
      <c r="A96" s="43" t="s">
        <v>18</v>
      </c>
      <c r="B96" s="43"/>
      <c r="C96" s="43"/>
      <c r="D96" s="43"/>
      <c r="E96" s="43"/>
      <c r="F96" s="43"/>
      <c r="G96" s="43"/>
      <c r="K96" s="43"/>
    </row>
    <row r="97" spans="1:11" ht="18" customHeight="1" x14ac:dyDescent="0.25">
      <c r="A97" s="7" t="s">
        <v>9</v>
      </c>
      <c r="B97" s="38" t="s">
        <v>10</v>
      </c>
      <c r="C97" s="7" t="s">
        <v>1</v>
      </c>
      <c r="D97" s="7" t="s">
        <v>2</v>
      </c>
      <c r="E97" s="7" t="s">
        <v>3</v>
      </c>
      <c r="F97" s="7" t="s">
        <v>5</v>
      </c>
      <c r="G97" s="7" t="s">
        <v>7</v>
      </c>
      <c r="H97" s="44" t="s">
        <v>29</v>
      </c>
      <c r="I97" s="45" t="s">
        <v>30</v>
      </c>
      <c r="J97" s="46" t="s">
        <v>31</v>
      </c>
      <c r="K97" s="7" t="s">
        <v>11</v>
      </c>
    </row>
    <row r="98" spans="1:11" ht="18" customHeight="1" x14ac:dyDescent="0.25">
      <c r="A98" s="2">
        <v>1</v>
      </c>
      <c r="B98" s="42">
        <v>5225</v>
      </c>
      <c r="C98" s="2">
        <f>IFERROR((VLOOKUP(B98,INSCRITOS!A:B,2,0)),"")</f>
        <v>0</v>
      </c>
      <c r="D98" s="2" t="str">
        <f>IFERROR((VLOOKUP(B98,INSCRITOS!A:C,3,0)),"")</f>
        <v>JUV</v>
      </c>
      <c r="E98" s="8" t="str">
        <f>IFERROR((VLOOKUP(B98,INSCRITOS!A:D,4,0)),"")</f>
        <v>Margarida Passos</v>
      </c>
      <c r="F98" s="2" t="str">
        <f>IFERROR((VLOOKUP(B98,INSCRITOS!A:F,6,0)),"")</f>
        <v>F</v>
      </c>
      <c r="G98" s="8" t="str">
        <f>IFERROR((VLOOKUP(B98,INSCRITOS!A:H,8,0)),"")</f>
        <v>Portinado/ Não federado</v>
      </c>
      <c r="H98" s="49">
        <v>1.8855324074074076E-3</v>
      </c>
      <c r="I98" s="49">
        <v>4.2487268518518516E-3</v>
      </c>
      <c r="J98" s="49">
        <f t="shared" ref="J98:J103" si="5">H98+I98</f>
        <v>6.1342592592592594E-3</v>
      </c>
      <c r="K98" s="3"/>
    </row>
    <row r="99" spans="1:11" ht="18" customHeight="1" x14ac:dyDescent="0.25">
      <c r="A99" s="2">
        <v>2</v>
      </c>
      <c r="B99" s="42">
        <v>5224</v>
      </c>
      <c r="C99" s="2">
        <f>IFERROR((VLOOKUP(B99,INSCRITOS!A:B,2,0)),"")</f>
        <v>0</v>
      </c>
      <c r="D99" s="2" t="str">
        <f>IFERROR((VLOOKUP(B99,INSCRITOS!A:C,3,0)),"")</f>
        <v>JUV</v>
      </c>
      <c r="E99" s="8" t="str">
        <f>IFERROR((VLOOKUP(B99,INSCRITOS!A:D,4,0)),"")</f>
        <v>Beatriz Cojocaru</v>
      </c>
      <c r="F99" s="2" t="str">
        <f>IFERROR((VLOOKUP(B99,INSCRITOS!A:F,6,0)),"")</f>
        <v>F</v>
      </c>
      <c r="G99" s="8" t="str">
        <f>IFERROR((VLOOKUP(B99,INSCRITOS!A:H,8,0)),"")</f>
        <v>Portinado/ Não federado</v>
      </c>
      <c r="H99" s="47">
        <v>1.8420138888888887E-3</v>
      </c>
      <c r="I99" s="47">
        <v>4.4336805555555562E-3</v>
      </c>
      <c r="J99" s="49">
        <f t="shared" si="5"/>
        <v>6.2756944444444449E-3</v>
      </c>
      <c r="K99" s="3"/>
    </row>
    <row r="100" spans="1:11" x14ac:dyDescent="0.25">
      <c r="A100" s="2">
        <v>3</v>
      </c>
      <c r="B100" s="42">
        <v>540</v>
      </c>
      <c r="C100" s="2">
        <f>IFERROR((VLOOKUP(B100,INSCRITOS!A:B,2,0)),"")</f>
        <v>105111</v>
      </c>
      <c r="D100" s="2" t="str">
        <f>IFERROR((VLOOKUP(B100,INSCRITOS!A:C,3,0)),"")</f>
        <v>JUV</v>
      </c>
      <c r="E100" s="8" t="str">
        <f>IFERROR((VLOOKUP(B100,INSCRITOS!A:D,4,0)),"")</f>
        <v>Viviana Nicolau</v>
      </c>
      <c r="F100" s="2" t="str">
        <f>IFERROR((VLOOKUP(B100,INSCRITOS!A:F,6,0)),"")</f>
        <v>F</v>
      </c>
      <c r="G100" s="8" t="str">
        <f>IFERROR((VLOOKUP(B100,INSCRITOS!A:H,8,0)),"")</f>
        <v>O2 Triatlo - S´look</v>
      </c>
      <c r="H100" s="47">
        <v>2.4685185185185188E-3</v>
      </c>
      <c r="I100" s="47">
        <v>4.9553240740740738E-3</v>
      </c>
      <c r="J100" s="48">
        <f t="shared" si="5"/>
        <v>7.423842592592593E-3</v>
      </c>
      <c r="K100" s="3">
        <v>100</v>
      </c>
    </row>
    <row r="101" spans="1:11" x14ac:dyDescent="0.25">
      <c r="A101" s="2">
        <v>4</v>
      </c>
      <c r="B101" s="42">
        <v>5222</v>
      </c>
      <c r="C101" s="2">
        <f>IFERROR((VLOOKUP(B101,INSCRITOS!A:B,2,0)),"")</f>
        <v>0</v>
      </c>
      <c r="D101" s="2" t="str">
        <f>IFERROR((VLOOKUP(B101,INSCRITOS!A:C,3,0)),"")</f>
        <v>JUV</v>
      </c>
      <c r="E101" s="8" t="str">
        <f>IFERROR((VLOOKUP(B101,INSCRITOS!A:D,4,0)),"")</f>
        <v>Filipa Rodrigues</v>
      </c>
      <c r="F101" s="2" t="str">
        <f>IFERROR((VLOOKUP(B101,INSCRITOS!A:F,6,0)),"")</f>
        <v>F</v>
      </c>
      <c r="G101" s="8" t="str">
        <f>IFERROR((VLOOKUP(B101,INSCRITOS!A:H,8,0)),"")</f>
        <v>Triatlo de Faro/ Não federado</v>
      </c>
      <c r="H101" s="47">
        <v>1.9950231481481481E-3</v>
      </c>
      <c r="I101" s="47">
        <v>5.6910879629629638E-3</v>
      </c>
      <c r="J101" s="48">
        <f t="shared" si="5"/>
        <v>7.6861111111111123E-3</v>
      </c>
      <c r="K101" s="3"/>
    </row>
    <row r="102" spans="1:11" x14ac:dyDescent="0.25">
      <c r="A102" s="2">
        <v>5</v>
      </c>
      <c r="B102" s="42">
        <v>1153</v>
      </c>
      <c r="C102" s="2">
        <f>IFERROR((VLOOKUP(B102,INSCRITOS!A:B,2,0)),"")</f>
        <v>105988</v>
      </c>
      <c r="D102" s="2" t="str">
        <f>IFERROR((VLOOKUP(B102,INSCRITOS!A:C,3,0)),"")</f>
        <v>JUV</v>
      </c>
      <c r="E102" s="8" t="str">
        <f>IFERROR((VLOOKUP(B102,INSCRITOS!A:D,4,0)),"")</f>
        <v>Beatriz Vaz</v>
      </c>
      <c r="F102" s="2" t="str">
        <f>IFERROR((VLOOKUP(B102,INSCRITOS!A:F,6,0)),"")</f>
        <v>F</v>
      </c>
      <c r="G102" s="8" t="str">
        <f>IFERROR((VLOOKUP(B102,INSCRITOS!A:H,8,0)),"")</f>
        <v>FC Ferreiras</v>
      </c>
      <c r="H102" s="47">
        <v>2.1177083333333334E-3</v>
      </c>
      <c r="I102" s="47">
        <v>5.6517361111111117E-3</v>
      </c>
      <c r="J102" s="48">
        <f t="shared" si="5"/>
        <v>7.7694444444444451E-3</v>
      </c>
      <c r="K102" s="3">
        <v>99</v>
      </c>
    </row>
    <row r="103" spans="1:11" x14ac:dyDescent="0.25">
      <c r="A103" s="2">
        <v>6</v>
      </c>
      <c r="B103" s="42">
        <v>1138</v>
      </c>
      <c r="C103" s="2">
        <f>IFERROR((VLOOKUP(B103,INSCRITOS!A:B,2,0)),"")</f>
        <v>105971</v>
      </c>
      <c r="D103" s="2" t="str">
        <f>IFERROR((VLOOKUP(B103,INSCRITOS!A:C,3,0)),"")</f>
        <v>JUV</v>
      </c>
      <c r="E103" s="8" t="str">
        <f>IFERROR((VLOOKUP(B103,INSCRITOS!A:D,4,0)),"")</f>
        <v>Mafalda Silva</v>
      </c>
      <c r="F103" s="2" t="str">
        <f>IFERROR((VLOOKUP(B103,INSCRITOS!A:F,6,0)),"")</f>
        <v>F</v>
      </c>
      <c r="G103" s="8" t="str">
        <f>IFERROR((VLOOKUP(B103,INSCRITOS!A:H,8,0)),"")</f>
        <v>CCD / INTERMARCHÉ LAGOS/ Não federado</v>
      </c>
      <c r="H103" s="47">
        <v>2.3400462962962962E-3</v>
      </c>
      <c r="I103" s="47">
        <v>5.7473379629629636E-3</v>
      </c>
      <c r="J103" s="48">
        <f t="shared" si="5"/>
        <v>8.0873842592592594E-3</v>
      </c>
      <c r="K103" s="3"/>
    </row>
    <row r="104" spans="1:11" x14ac:dyDescent="0.25">
      <c r="A104" s="4"/>
      <c r="C104" s="4"/>
      <c r="D104" s="4"/>
      <c r="F104" s="4"/>
      <c r="K104" s="36"/>
    </row>
    <row r="105" spans="1:11" x14ac:dyDescent="0.25">
      <c r="D105" s="18"/>
      <c r="E105" s="18"/>
      <c r="F105" s="18"/>
    </row>
    <row r="106" spans="1:11" x14ac:dyDescent="0.25">
      <c r="D106" s="89" t="s">
        <v>19</v>
      </c>
      <c r="E106" s="90"/>
      <c r="F106" s="91"/>
    </row>
    <row r="107" spans="1:11" x14ac:dyDescent="0.25">
      <c r="D107" s="32" t="s">
        <v>26</v>
      </c>
      <c r="E107" s="32" t="s">
        <v>7</v>
      </c>
      <c r="F107" s="32" t="s">
        <v>11</v>
      </c>
    </row>
    <row r="108" spans="1:11" x14ac:dyDescent="0.25">
      <c r="D108" s="33">
        <v>1</v>
      </c>
      <c r="E108" s="34" t="s">
        <v>111</v>
      </c>
      <c r="F108" s="34">
        <v>1262</v>
      </c>
    </row>
    <row r="109" spans="1:11" x14ac:dyDescent="0.25">
      <c r="D109" s="33">
        <v>2</v>
      </c>
      <c r="E109" s="34" t="s">
        <v>63</v>
      </c>
      <c r="F109" s="34">
        <v>769</v>
      </c>
    </row>
    <row r="110" spans="1:11" x14ac:dyDescent="0.25">
      <c r="D110" s="33">
        <v>3</v>
      </c>
      <c r="E110" s="34" t="s">
        <v>148</v>
      </c>
      <c r="F110" s="34">
        <v>691</v>
      </c>
    </row>
    <row r="111" spans="1:11" x14ac:dyDescent="0.25">
      <c r="D111" s="33">
        <v>4</v>
      </c>
      <c r="E111" s="34" t="s">
        <v>91</v>
      </c>
      <c r="F111" s="34">
        <v>683</v>
      </c>
    </row>
    <row r="112" spans="1:11" x14ac:dyDescent="0.25">
      <c r="D112" s="33">
        <v>5</v>
      </c>
      <c r="E112" s="34" t="s">
        <v>57</v>
      </c>
      <c r="F112" s="34">
        <v>293</v>
      </c>
    </row>
    <row r="113" spans="4:6" x14ac:dyDescent="0.25">
      <c r="D113" s="33">
        <v>6</v>
      </c>
      <c r="E113" s="34" t="s">
        <v>130</v>
      </c>
      <c r="F113" s="34">
        <v>194</v>
      </c>
    </row>
    <row r="114" spans="4:6" x14ac:dyDescent="0.25">
      <c r="D114" s="33">
        <v>7</v>
      </c>
      <c r="E114" s="34" t="s">
        <v>54</v>
      </c>
      <c r="F114" s="34">
        <v>193</v>
      </c>
    </row>
  </sheetData>
  <sheetProtection algorithmName="SHA-512" hashValue="3khud5PhHB/DkFki930Osjzmy9JN/HkRuzb6iG321sCyJbBc1a9pB+/UaEOE30GdN7vbgMc/S6tAc0Ga+1nBSw==" saltValue="dEL5mb2OcKvJhqc3UC5mtg==" spinCount="100000" sheet="1" objects="1" scenarios="1"/>
  <sortState ref="A54:J61">
    <sortCondition ref="J54:J61"/>
  </sortState>
  <mergeCells count="1">
    <mergeCell ref="D106:F106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58" firstPageNumber="0" fitToHeight="0" orientation="portrait" r:id="rId1"/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9"/>
  <sheetViews>
    <sheetView tabSelected="1" view="pageBreakPreview" zoomScaleNormal="100" zoomScaleSheetLayoutView="100" workbookViewId="0">
      <selection activeCell="E5" sqref="E5"/>
    </sheetView>
  </sheetViews>
  <sheetFormatPr defaultRowHeight="15.75" x14ac:dyDescent="0.25"/>
  <cols>
    <col min="1" max="1" width="9.140625" style="9"/>
    <col min="2" max="2" width="9.140625" style="41"/>
    <col min="3" max="4" width="9.140625" style="9"/>
    <col min="5" max="5" width="41.140625" style="9" customWidth="1"/>
    <col min="6" max="6" width="8.140625" style="9" bestFit="1" customWidth="1"/>
    <col min="7" max="7" width="31.5703125" style="9" bestFit="1" customWidth="1"/>
    <col min="8" max="8" width="10.7109375" bestFit="1" customWidth="1"/>
    <col min="9" max="9" width="9.7109375" style="9" bestFit="1" customWidth="1"/>
    <col min="10" max="1020" width="9.140625" style="9"/>
    <col min="1021" max="16384" width="9.140625" style="18"/>
  </cols>
  <sheetData>
    <row r="1" spans="1:10" ht="18" customHeight="1" x14ac:dyDescent="0.25">
      <c r="A1" s="16" t="s">
        <v>51</v>
      </c>
      <c r="B1" s="50"/>
      <c r="C1" s="17"/>
      <c r="D1" s="17"/>
      <c r="E1" s="16"/>
      <c r="F1" s="16"/>
      <c r="G1" s="16"/>
    </row>
    <row r="2" spans="1:10" ht="18" customHeight="1" x14ac:dyDescent="0.25">
      <c r="A2" s="16" t="s">
        <v>52</v>
      </c>
      <c r="B2" s="50"/>
      <c r="C2" s="17"/>
      <c r="D2" s="17"/>
      <c r="E2" s="16"/>
      <c r="F2" s="16"/>
      <c r="G2" s="16"/>
    </row>
    <row r="3" spans="1:10" ht="18" customHeight="1" x14ac:dyDescent="0.25">
      <c r="A3" s="5"/>
      <c r="B3" s="37"/>
      <c r="C3" s="5"/>
      <c r="D3" s="5"/>
      <c r="E3" s="5"/>
      <c r="F3" s="10"/>
    </row>
    <row r="4" spans="1:10" x14ac:dyDescent="0.25">
      <c r="A4" s="4"/>
      <c r="C4" s="4"/>
      <c r="D4" s="4"/>
      <c r="F4" s="4"/>
    </row>
    <row r="5" spans="1:10" x14ac:dyDescent="0.25">
      <c r="A5" s="43" t="s">
        <v>27</v>
      </c>
      <c r="B5" s="43"/>
      <c r="C5" s="43"/>
      <c r="D5" s="43"/>
      <c r="E5" s="43"/>
      <c r="F5" s="43"/>
      <c r="G5" s="43"/>
    </row>
    <row r="6" spans="1:10" x14ac:dyDescent="0.25">
      <c r="A6" s="7" t="s">
        <v>9</v>
      </c>
      <c r="B6" s="38" t="s">
        <v>0</v>
      </c>
      <c r="C6" s="7" t="s">
        <v>1</v>
      </c>
      <c r="D6" s="7" t="s">
        <v>2</v>
      </c>
      <c r="E6" s="7" t="s">
        <v>3</v>
      </c>
      <c r="F6" s="7" t="s">
        <v>5</v>
      </c>
      <c r="G6" s="7" t="s">
        <v>7</v>
      </c>
      <c r="H6" s="44" t="s">
        <v>29</v>
      </c>
      <c r="I6" s="45" t="s">
        <v>30</v>
      </c>
      <c r="J6" s="46" t="s">
        <v>31</v>
      </c>
    </row>
    <row r="7" spans="1:10" x14ac:dyDescent="0.25">
      <c r="A7" s="2">
        <v>1</v>
      </c>
      <c r="B7" s="1">
        <v>1331</v>
      </c>
      <c r="C7" s="2">
        <f>IFERROR((VLOOKUP(B7,INSCRITOS!A:B,2,0)),"")</f>
        <v>105413</v>
      </c>
      <c r="D7" s="2" t="str">
        <f>IFERROR((VLOOKUP(B7,INSCRITOS!A:C,3,0)),"")</f>
        <v>CAD</v>
      </c>
      <c r="E7" s="8" t="str">
        <f>IFERROR((VLOOKUP(B7,INSCRITOS!A:D,4,0)),"")</f>
        <v>Gustavo Ganhão</v>
      </c>
      <c r="F7" s="2" t="str">
        <f>IFERROR((VLOOKUP(B7,INSCRITOS!A:F,6,0)),"")</f>
        <v>M</v>
      </c>
      <c r="G7" s="8" t="str">
        <f>IFERROR((VLOOKUP(B7,INSCRITOS!A:H,8,0)),"")</f>
        <v>Portinado/ Não federado</v>
      </c>
      <c r="H7" s="47">
        <v>2.2096064814814817E-3</v>
      </c>
      <c r="I7" s="47">
        <v>4.2621527777777779E-3</v>
      </c>
      <c r="J7" s="48">
        <f t="shared" ref="J7:J13" si="0">H7+I7</f>
        <v>6.4717592592592596E-3</v>
      </c>
    </row>
    <row r="8" spans="1:10" x14ac:dyDescent="0.25">
      <c r="A8" s="2">
        <v>2</v>
      </c>
      <c r="B8" s="1">
        <v>1699</v>
      </c>
      <c r="C8" s="2">
        <f>IFERROR((VLOOKUP(B8,INSCRITOS!A:B,2,0)),"")</f>
        <v>105307</v>
      </c>
      <c r="D8" s="2" t="str">
        <f>IFERROR((VLOOKUP(B8,INSCRITOS!A:C,3,0)),"")</f>
        <v>CAD</v>
      </c>
      <c r="E8" s="8" t="str">
        <f>IFERROR((VLOOKUP(B8,INSCRITOS!A:D,4,0)),"")</f>
        <v>Vasco Diogo</v>
      </c>
      <c r="F8" s="2" t="str">
        <f>IFERROR((VLOOKUP(B8,INSCRITOS!A:F,6,0)),"")</f>
        <v>M</v>
      </c>
      <c r="G8" s="8" t="str">
        <f>IFERROR((VLOOKUP(B8,INSCRITOS!A:H,8,0)),"")</f>
        <v>Triatlo de Faro/ Não federado</v>
      </c>
      <c r="H8" s="47">
        <v>2.2996527777777776E-3</v>
      </c>
      <c r="I8" s="47">
        <v>4.4122685185185185E-3</v>
      </c>
      <c r="J8" s="49">
        <f t="shared" si="0"/>
        <v>6.7119212962962957E-3</v>
      </c>
    </row>
    <row r="9" spans="1:10" x14ac:dyDescent="0.25">
      <c r="A9" s="2">
        <v>3</v>
      </c>
      <c r="B9" s="1">
        <v>1532</v>
      </c>
      <c r="C9" s="2">
        <f>IFERROR((VLOOKUP(B9,INSCRITOS!A:B,2,0)),"")</f>
        <v>104439</v>
      </c>
      <c r="D9" s="2" t="str">
        <f>IFERROR((VLOOKUP(B9,INSCRITOS!A:C,3,0)),"")</f>
        <v>CAD</v>
      </c>
      <c r="E9" s="8" t="str">
        <f>IFERROR((VLOOKUP(B9,INSCRITOS!A:D,4,0)),"")</f>
        <v>Pedro Matias</v>
      </c>
      <c r="F9" s="2" t="str">
        <f>IFERROR((VLOOKUP(B9,INSCRITOS!A:F,6,0)),"")</f>
        <v>M</v>
      </c>
      <c r="G9" s="8" t="str">
        <f>IFERROR((VLOOKUP(B9,INSCRITOS!A:H,8,0)),"")</f>
        <v xml:space="preserve">REPSOL TRIATLO/ Outra região </v>
      </c>
      <c r="H9" s="49">
        <v>2.6145833333333333E-3</v>
      </c>
      <c r="I9" s="49">
        <v>4.6599537037037035E-3</v>
      </c>
      <c r="J9" s="49">
        <f t="shared" si="0"/>
        <v>7.2745370370370368E-3</v>
      </c>
    </row>
    <row r="10" spans="1:10" x14ac:dyDescent="0.25">
      <c r="A10" s="2">
        <v>4</v>
      </c>
      <c r="B10" s="1">
        <v>5208</v>
      </c>
      <c r="C10" s="2">
        <f>IFERROR((VLOOKUP(B10,INSCRITOS!A:B,2,0)),"")</f>
        <v>105578</v>
      </c>
      <c r="D10" s="2" t="str">
        <f>IFERROR((VLOOKUP(B10,INSCRITOS!A:C,3,0)),"")</f>
        <v>CAD</v>
      </c>
      <c r="E10" s="8" t="str">
        <f>IFERROR((VLOOKUP(B10,INSCRITOS!A:D,4,0)),"")</f>
        <v>Lourenço Albuquerque</v>
      </c>
      <c r="F10" s="2" t="str">
        <f>IFERROR((VLOOKUP(B10,INSCRITOS!A:F,6,0)),"")</f>
        <v>M</v>
      </c>
      <c r="G10" s="8" t="str">
        <f>IFERROR((VLOOKUP(B10,INSCRITOS!A:H,8,0)),"")</f>
        <v>Lusitano F.C. Frusoal</v>
      </c>
      <c r="H10" s="47">
        <v>2.5083333333333333E-3</v>
      </c>
      <c r="I10" s="47">
        <v>4.9913194444444449E-3</v>
      </c>
      <c r="J10" s="48">
        <f t="shared" si="0"/>
        <v>7.4996527777777787E-3</v>
      </c>
    </row>
    <row r="11" spans="1:10" x14ac:dyDescent="0.25">
      <c r="A11" s="2">
        <v>5</v>
      </c>
      <c r="B11" s="1">
        <v>490</v>
      </c>
      <c r="C11" s="2">
        <f>IFERROR((VLOOKUP(B11,INSCRITOS!A:B,2,0)),"")</f>
        <v>105076</v>
      </c>
      <c r="D11" s="2" t="str">
        <f>IFERROR((VLOOKUP(B11,INSCRITOS!A:C,3,0)),"")</f>
        <v>CAD</v>
      </c>
      <c r="E11" s="8" t="str">
        <f>IFERROR((VLOOKUP(B11,INSCRITOS!A:D,4,0)),"")</f>
        <v>João Gil Calvinho</v>
      </c>
      <c r="F11" s="2" t="str">
        <f>IFERROR((VLOOKUP(B11,INSCRITOS!A:F,6,0)),"")</f>
        <v>M</v>
      </c>
      <c r="G11" s="8" t="str">
        <f>IFERROR((VLOOKUP(B11,INSCRITOS!A:H,8,0)),"")</f>
        <v>Lusitano F.C. Frusoal/ Não federado</v>
      </c>
      <c r="H11" s="47">
        <v>2.9285879629629627E-3</v>
      </c>
      <c r="I11" s="47">
        <v>4.9753472222222222E-3</v>
      </c>
      <c r="J11" s="48">
        <f t="shared" si="0"/>
        <v>7.903935185185184E-3</v>
      </c>
    </row>
    <row r="12" spans="1:10" x14ac:dyDescent="0.25">
      <c r="A12" s="2">
        <v>6</v>
      </c>
      <c r="B12" s="1">
        <v>1958</v>
      </c>
      <c r="C12" s="2">
        <f>IFERROR((VLOOKUP(B12,INSCRITOS!A:B,2,0)),"")</f>
        <v>105369</v>
      </c>
      <c r="D12" s="2" t="str">
        <f>IFERROR((VLOOKUP(B12,INSCRITOS!A:C,3,0)),"")</f>
        <v>CAD</v>
      </c>
      <c r="E12" s="8" t="str">
        <f>IFERROR((VLOOKUP(B12,INSCRITOS!A:D,4,0)),"")</f>
        <v>José Neves</v>
      </c>
      <c r="F12" s="2" t="str">
        <f>IFERROR((VLOOKUP(B12,INSCRITOS!A:F,6,0)),"")</f>
        <v>M</v>
      </c>
      <c r="G12" s="8" t="str">
        <f>IFERROR((VLOOKUP(B12,INSCRITOS!A:H,8,0)),"")</f>
        <v>O2 Triatlo - S´look</v>
      </c>
      <c r="H12" s="47">
        <v>3.8212962962962962E-3</v>
      </c>
      <c r="I12" s="47">
        <v>4.8607638888888893E-3</v>
      </c>
      <c r="J12" s="48">
        <f t="shared" si="0"/>
        <v>8.682060185185185E-3</v>
      </c>
    </row>
    <row r="13" spans="1:10" x14ac:dyDescent="0.25">
      <c r="A13" s="2">
        <v>7</v>
      </c>
      <c r="B13" s="1">
        <v>5227</v>
      </c>
      <c r="C13" s="2">
        <f>IFERROR((VLOOKUP(B13,INSCRITOS!A:B,2,0)),"")</f>
        <v>0</v>
      </c>
      <c r="D13" s="2" t="str">
        <f>IFERROR((VLOOKUP(B13,INSCRITOS!A:C,3,0)),"")</f>
        <v>CAD</v>
      </c>
      <c r="E13" s="8" t="str">
        <f>IFERROR((VLOOKUP(B13,INSCRITOS!A:D,4,0)),"")</f>
        <v>Rodrigo Gonçalves</v>
      </c>
      <c r="F13" s="2" t="str">
        <f>IFERROR((VLOOKUP(B13,INSCRITOS!A:F,6,0)),"")</f>
        <v>M</v>
      </c>
      <c r="G13" s="8" t="str">
        <f>IFERROR((VLOOKUP(B13,INSCRITOS!A:H,8,0)),"")</f>
        <v>Bike Clube S. Brás/ Não federado</v>
      </c>
      <c r="H13" s="47">
        <v>4.0310185185185188E-3</v>
      </c>
      <c r="I13" s="47">
        <v>5.8946759259259256E-3</v>
      </c>
      <c r="J13" s="48">
        <f t="shared" si="0"/>
        <v>9.9256944444444453E-3</v>
      </c>
    </row>
    <row r="14" spans="1:10" x14ac:dyDescent="0.25">
      <c r="A14" s="4"/>
      <c r="C14" s="4"/>
      <c r="D14" s="4"/>
      <c r="F14" s="4"/>
    </row>
    <row r="15" spans="1:10" x14ac:dyDescent="0.25">
      <c r="A15" s="4"/>
      <c r="C15" s="4"/>
      <c r="D15" s="4"/>
      <c r="F15" s="4"/>
    </row>
    <row r="16" spans="1:10" x14ac:dyDescent="0.25">
      <c r="A16" s="43" t="s">
        <v>28</v>
      </c>
      <c r="B16" s="43"/>
      <c r="C16" s="43"/>
      <c r="D16" s="43"/>
      <c r="E16" s="43"/>
      <c r="F16" s="43"/>
      <c r="G16" s="43"/>
    </row>
    <row r="17" spans="1:10" x14ac:dyDescent="0.25">
      <c r="A17" s="7" t="s">
        <v>9</v>
      </c>
      <c r="B17" s="38" t="s">
        <v>0</v>
      </c>
      <c r="C17" s="7" t="s">
        <v>1</v>
      </c>
      <c r="D17" s="7" t="s">
        <v>2</v>
      </c>
      <c r="E17" s="7" t="s">
        <v>3</v>
      </c>
      <c r="F17" s="7" t="s">
        <v>5</v>
      </c>
      <c r="G17" s="7" t="s">
        <v>7</v>
      </c>
      <c r="H17" s="44" t="s">
        <v>29</v>
      </c>
      <c r="I17" s="45" t="s">
        <v>30</v>
      </c>
      <c r="J17" s="46" t="s">
        <v>31</v>
      </c>
    </row>
    <row r="18" spans="1:10" x14ac:dyDescent="0.25">
      <c r="A18" s="2">
        <v>1</v>
      </c>
      <c r="B18" s="42">
        <v>1696</v>
      </c>
      <c r="C18" s="2">
        <f>IFERROR((VLOOKUP(B18,INSCRITOS!A:B,2,0)),"")</f>
        <v>105130</v>
      </c>
      <c r="D18" s="2" t="str">
        <f>IFERROR((VLOOKUP(B18,INSCRITOS!A:C,3,0)),"")</f>
        <v>CAD</v>
      </c>
      <c r="E18" s="8" t="str">
        <f>IFERROR((VLOOKUP(B18,INSCRITOS!A:D,4,0)),"")</f>
        <v>Melissa Vilarinho</v>
      </c>
      <c r="F18" s="2" t="str">
        <f>IFERROR((VLOOKUP(B18,INSCRITOS!A:F,6,0)),"")</f>
        <v>F</v>
      </c>
      <c r="G18" s="8" t="str">
        <f>IFERROR((VLOOKUP(B18,INSCRITOS!A:H,8,0)),"")</f>
        <v>FC Ferreiras</v>
      </c>
      <c r="H18" s="47">
        <v>2.2439814814814813E-3</v>
      </c>
      <c r="I18" s="47">
        <v>5.3891203703703705E-3</v>
      </c>
      <c r="J18" s="48">
        <f t="shared" ref="J18:J19" si="1">H18+I18</f>
        <v>7.6331018518518519E-3</v>
      </c>
    </row>
    <row r="19" spans="1:10" x14ac:dyDescent="0.25">
      <c r="A19" s="2">
        <v>2</v>
      </c>
      <c r="B19" s="42">
        <v>1695</v>
      </c>
      <c r="C19" s="2">
        <f>IFERROR((VLOOKUP(B19,INSCRITOS!A:B,2,0)),"")</f>
        <v>105986</v>
      </c>
      <c r="D19" s="2" t="str">
        <f>IFERROR((VLOOKUP(B19,INSCRITOS!A:C,3,0)),"")</f>
        <v>CAD</v>
      </c>
      <c r="E19" s="8" t="str">
        <f>IFERROR((VLOOKUP(B19,INSCRITOS!A:D,4,0)),"")</f>
        <v>Patrícia Oliveira</v>
      </c>
      <c r="F19" s="2" t="str">
        <f>IFERROR((VLOOKUP(B19,INSCRITOS!A:F,6,0)),"")</f>
        <v>F</v>
      </c>
      <c r="G19" s="8" t="str">
        <f>IFERROR((VLOOKUP(B19,INSCRITOS!A:H,8,0)),"")</f>
        <v>FC Ferreiras</v>
      </c>
      <c r="H19" s="47">
        <v>2.4880787037037037E-3</v>
      </c>
      <c r="I19" s="47">
        <v>5.9388888888888885E-3</v>
      </c>
      <c r="J19" s="48">
        <f t="shared" si="1"/>
        <v>8.4269675925925918E-3</v>
      </c>
    </row>
  </sheetData>
  <sheetProtection algorithmName="SHA-512" hashValue="/3xI3XOZDr8wY+NJ9kOesVHUNbKhrTO8tUK0mVF/yrHsdBTzcEHzMfDgSsVTYf48ZFCBeJvwch1iSqN2UstgKw==" saltValue="3t+ll/IMLWZa/5ryYvmr+g==" spinCount="100000" sheet="1" objects="1" scenarios="1"/>
  <sortState ref="B7:J13">
    <sortCondition ref="J7:J13"/>
  </sortState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INSCRITOS</vt:lpstr>
      <vt:lpstr>Escalões Jov</vt:lpstr>
      <vt:lpstr>Cadetes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2019-02-16T17:34:29Z</cp:lastPrinted>
  <dcterms:created xsi:type="dcterms:W3CDTF">2016-04-26T14:30:14Z</dcterms:created>
  <dcterms:modified xsi:type="dcterms:W3CDTF">2019-02-18T12:02:00Z</dcterms:modified>
  <dc:language>pt-PT</dc:language>
</cp:coreProperties>
</file>