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INTERIOR\2019_02_16_Duatlo Águias de Alpiarça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Jov'!$G$1:$G$163</definedName>
    <definedName name="_xlnm._FilterDatabase" localSheetId="0" hidden="1">INSCRITOS!$A$1:$I$155</definedName>
    <definedName name="_xlnm.Print_Area" localSheetId="1">'Escalões Jov'!$A$1:$H$154</definedName>
    <definedName name="_xlnm.Print_Area" localSheetId="0">INSCRITOS!$A$1:$H$155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G125" i="2"/>
  <c r="F125" i="2"/>
  <c r="E125" i="2"/>
  <c r="D125" i="2"/>
  <c r="C125" i="2"/>
  <c r="G124" i="2"/>
  <c r="F124" i="2"/>
  <c r="E124" i="2"/>
  <c r="D124" i="2"/>
  <c r="C124" i="2"/>
  <c r="G99" i="2"/>
  <c r="F99" i="2"/>
  <c r="E99" i="2"/>
  <c r="D98" i="2"/>
  <c r="D99" i="2"/>
  <c r="C99" i="2"/>
  <c r="G98" i="2"/>
  <c r="F98" i="2"/>
  <c r="E98" i="2"/>
  <c r="C98" i="2"/>
  <c r="A98" i="2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E22" i="2" l="1"/>
  <c r="G142" i="2"/>
  <c r="F142" i="2"/>
  <c r="E142" i="2"/>
  <c r="D142" i="2"/>
  <c r="C142" i="2"/>
  <c r="G141" i="2"/>
  <c r="F141" i="2"/>
  <c r="E141" i="2"/>
  <c r="D141" i="2"/>
  <c r="C141" i="2"/>
  <c r="G140" i="2"/>
  <c r="F140" i="2"/>
  <c r="E140" i="2"/>
  <c r="D140" i="2"/>
  <c r="C140" i="2"/>
  <c r="G135" i="2"/>
  <c r="F135" i="2"/>
  <c r="E135" i="2"/>
  <c r="D135" i="2"/>
  <c r="C135" i="2"/>
  <c r="G134" i="2"/>
  <c r="F134" i="2"/>
  <c r="E134" i="2"/>
  <c r="D134" i="2"/>
  <c r="C134" i="2"/>
  <c r="G133" i="2"/>
  <c r="F133" i="2"/>
  <c r="E133" i="2"/>
  <c r="D133" i="2"/>
  <c r="C133" i="2"/>
  <c r="G132" i="2"/>
  <c r="F132" i="2"/>
  <c r="E132" i="2"/>
  <c r="D132" i="2"/>
  <c r="C132" i="2"/>
  <c r="C122" i="2"/>
  <c r="D122" i="2"/>
  <c r="E122" i="2"/>
  <c r="F122" i="2"/>
  <c r="G122" i="2"/>
  <c r="C123" i="2"/>
  <c r="D123" i="2"/>
  <c r="E123" i="2"/>
  <c r="F123" i="2"/>
  <c r="G123" i="2"/>
  <c r="C126" i="2"/>
  <c r="D126" i="2"/>
  <c r="E126" i="2"/>
  <c r="F126" i="2"/>
  <c r="G126" i="2"/>
  <c r="C127" i="2"/>
  <c r="D127" i="2"/>
  <c r="E127" i="2"/>
  <c r="F127" i="2"/>
  <c r="G127" i="2"/>
  <c r="C6" i="2"/>
  <c r="D6" i="2"/>
  <c r="E6" i="2"/>
  <c r="F6" i="2"/>
  <c r="G6" i="2"/>
  <c r="F102" i="2" l="1"/>
  <c r="C7" i="2" l="1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19" i="2" l="1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20" i="2"/>
  <c r="D20" i="2"/>
  <c r="E20" i="2"/>
  <c r="F20" i="2"/>
  <c r="G20" i="2"/>
  <c r="C21" i="2"/>
  <c r="D21" i="2"/>
  <c r="E21" i="2"/>
  <c r="F21" i="2"/>
  <c r="G21" i="2"/>
  <c r="C22" i="2"/>
  <c r="D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G97" i="2" l="1"/>
  <c r="F97" i="2"/>
  <c r="E97" i="2"/>
  <c r="D97" i="2"/>
  <c r="C97" i="2"/>
  <c r="G19" i="2" l="1"/>
  <c r="F19" i="2"/>
  <c r="E19" i="2"/>
  <c r="D19" i="2"/>
  <c r="C19" i="2"/>
  <c r="C66" i="2" l="1"/>
  <c r="D66" i="2"/>
  <c r="E66" i="2"/>
  <c r="F66" i="2"/>
  <c r="G66" i="2"/>
  <c r="C34" i="2" l="1"/>
  <c r="D34" i="2"/>
  <c r="E34" i="2"/>
  <c r="F34" i="2"/>
  <c r="G34" i="2"/>
  <c r="G118" i="2" l="1"/>
  <c r="F118" i="2"/>
  <c r="E118" i="2"/>
  <c r="D118" i="2"/>
  <c r="C118" i="2"/>
  <c r="G82" i="2"/>
  <c r="F82" i="2"/>
  <c r="E82" i="2"/>
  <c r="D82" i="2"/>
  <c r="C82" i="2"/>
  <c r="G48" i="2"/>
  <c r="F48" i="2"/>
  <c r="E48" i="2"/>
  <c r="D48" i="2"/>
  <c r="C48" i="2"/>
</calcChain>
</file>

<file path=xl/sharedStrings.xml><?xml version="1.0" encoding="utf-8"?>
<sst xmlns="http://schemas.openxmlformats.org/spreadsheetml/2006/main" count="910" uniqueCount="185">
  <si>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</si>
  <si>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</si>
  <si>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</si>
  <si>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</si>
  <si>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</si>
  <si>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</si>
  <si>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</si>
  <si>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</si>
  <si>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</si>
  <si>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</si>
  <si>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</si>
  <si>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</si>
  <si>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</si>
  <si>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</si>
  <si>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</si>
  <si>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</si>
  <si>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</si>
  <si>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</si>
  <si>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</si>
  <si>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</si>
  <si>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</si>
  <si>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</si>
  <si>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</si>
  <si>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</si>
  <si>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</si>
  <si>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Pagar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</si>
  <si>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</si>
  <si>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</si>
  <si>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</si>
  <si>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</si>
  <si>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</si>
  <si>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</si>
  <si>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</si>
  <si>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</si>
  <si>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</si>
  <si>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</si>
  <si>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</si>
  <si>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</si>
  <si>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</si>
  <si>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</si>
  <si>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Não são atribuídos pontos aos Individuais, não federados e outra região</t>
  </si>
  <si>
    <t>INI</t>
  </si>
  <si>
    <t>INV</t>
  </si>
  <si>
    <t>VAL</t>
  </si>
  <si>
    <t>BEN</t>
  </si>
  <si>
    <t>Pedro Vieira Neves</t>
  </si>
  <si>
    <t>Leonor Santos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</si>
  <si>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</si>
  <si>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</si>
  <si>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</si>
  <si>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I Duatlo Jovem de Alpiarça - Circuito Jovem Região Centro Interior - 1ª Etapa</t>
  </si>
  <si>
    <t>16 DE FEVEREIRO DE 2019</t>
  </si>
  <si>
    <t>Ana Raposo</t>
  </si>
  <si>
    <t>Clube 4 Estilos</t>
  </si>
  <si>
    <t>Diogo Carrilho</t>
  </si>
  <si>
    <t>Inês Azeitona</t>
  </si>
  <si>
    <t>João Guilherme</t>
  </si>
  <si>
    <t>Maria Pires</t>
  </si>
  <si>
    <t>Maria Madeira</t>
  </si>
  <si>
    <t>Matilde Bilé</t>
  </si>
  <si>
    <t>MATILDE CARDOSO</t>
  </si>
  <si>
    <t>Sara Realinho</t>
  </si>
  <si>
    <t>Simone Lopes Fernandes</t>
  </si>
  <si>
    <t>Diogo Almeida</t>
  </si>
  <si>
    <t>Helena Feiteira</t>
  </si>
  <si>
    <t>José Francisco Arco</t>
  </si>
  <si>
    <t>Margarida Marques</t>
  </si>
  <si>
    <t>FET-Fátima Escola de Triatlo</t>
  </si>
  <si>
    <t>Dinis Santos</t>
  </si>
  <si>
    <t>Duarte Moreira</t>
  </si>
  <si>
    <t>Francisco Marques</t>
  </si>
  <si>
    <t>Francisco Frazão</t>
  </si>
  <si>
    <t>Guilherme Santos</t>
  </si>
  <si>
    <t>Inês Nunes</t>
  </si>
  <si>
    <t>Joana Gomes Ribeiro</t>
  </si>
  <si>
    <t>João Afonso Gil</t>
  </si>
  <si>
    <t>Manel Bartolomeu</t>
  </si>
  <si>
    <t>Maria João Bartolomeu</t>
  </si>
  <si>
    <t>Núria Piedade</t>
  </si>
  <si>
    <t>Simão Neto</t>
  </si>
  <si>
    <t>Tiago Dias Santos</t>
  </si>
  <si>
    <t>Tomé Martins</t>
  </si>
  <si>
    <t>Vitoria Neves</t>
  </si>
  <si>
    <t>Yara Santos</t>
  </si>
  <si>
    <t>Francisco Martim</t>
  </si>
  <si>
    <t>Tomás Roque</t>
  </si>
  <si>
    <t>Vasco Nunes</t>
  </si>
  <si>
    <t>Clube Natação do Cartaxo</t>
  </si>
  <si>
    <t>Afonso Seco</t>
  </si>
  <si>
    <t>Beatriz Boal</t>
  </si>
  <si>
    <t>Bernardo Boal</t>
  </si>
  <si>
    <t>Bárbara Rações</t>
  </si>
  <si>
    <t>Duarte Azevedo</t>
  </si>
  <si>
    <t>José Nunes</t>
  </si>
  <si>
    <t>João Nobre</t>
  </si>
  <si>
    <t>Rafaela Cananó Silva</t>
  </si>
  <si>
    <t>Sofia Corrêa</t>
  </si>
  <si>
    <t>Tiago Carvalho</t>
  </si>
  <si>
    <t>Guilherme Lúcio</t>
  </si>
  <si>
    <t>Rio Maior Triatlo</t>
  </si>
  <si>
    <t>Maria Rafaela Santos</t>
  </si>
  <si>
    <t>David Fernandes</t>
  </si>
  <si>
    <t>Clube Triatlo de Abrantes</t>
  </si>
  <si>
    <t>Diogo Janeiro Silva</t>
  </si>
  <si>
    <t>Francisco Pires</t>
  </si>
  <si>
    <t>Gonçalo Tavares</t>
  </si>
  <si>
    <t>Joana Torres</t>
  </si>
  <si>
    <t>José Pedro Ribeiro</t>
  </si>
  <si>
    <t>João Bandarra</t>
  </si>
  <si>
    <t>João Mendes</t>
  </si>
  <si>
    <t>João Torres</t>
  </si>
  <si>
    <t>Raquel Vital</t>
  </si>
  <si>
    <t>Ema Maria</t>
  </si>
  <si>
    <t>Clube de Triatlo do Fundão</t>
  </si>
  <si>
    <t>Francisco Casimiro</t>
  </si>
  <si>
    <t>Jéssica Santos</t>
  </si>
  <si>
    <t>Leonardo Oliveira</t>
  </si>
  <si>
    <t>Beatriz Amoreira</t>
  </si>
  <si>
    <t>Maria Casimiro</t>
  </si>
  <si>
    <t>Inês Mesquita</t>
  </si>
  <si>
    <t>Maria Gonçalves</t>
  </si>
  <si>
    <t>Miguel Marques</t>
  </si>
  <si>
    <t>Regina Mendes</t>
  </si>
  <si>
    <t>Rita Matos</t>
  </si>
  <si>
    <t>Rui Marques</t>
  </si>
  <si>
    <t>Maria Rita Mendes</t>
  </si>
  <si>
    <t>Afonso Saramago</t>
  </si>
  <si>
    <t>Clube de Natação de Torres Novas</t>
  </si>
  <si>
    <t>Afonso Mourão</t>
  </si>
  <si>
    <t>Júlia Marques</t>
  </si>
  <si>
    <t>André Neves</t>
  </si>
  <si>
    <t>António Gasalho</t>
  </si>
  <si>
    <t>Bruna Barros</t>
  </si>
  <si>
    <t>Bruno Proença</t>
  </si>
  <si>
    <t>Carlota Francisca Martins</t>
  </si>
  <si>
    <t>Cláudia Orvalho</t>
  </si>
  <si>
    <t>Constança Manuel Martins</t>
  </si>
  <si>
    <t>Diogo Viegas</t>
  </si>
  <si>
    <t>Francisca Leirião</t>
  </si>
  <si>
    <t>Francisco Borges</t>
  </si>
  <si>
    <t>Guilherme Neves</t>
  </si>
  <si>
    <t>Joana Silva</t>
  </si>
  <si>
    <t>João Coutinho</t>
  </si>
  <si>
    <t>João Nuno Batista</t>
  </si>
  <si>
    <t xml:space="preserve"> Mafalda Leirião</t>
  </si>
  <si>
    <t xml:space="preserve"> Margarida Cancela</t>
  </si>
  <si>
    <t>Margarida Inácio</t>
  </si>
  <si>
    <t>Leonor Gonçalves</t>
  </si>
  <si>
    <t>Maria Sousa</t>
  </si>
  <si>
    <t>Martim Salvador</t>
  </si>
  <si>
    <t>Mateus Nascimento</t>
  </si>
  <si>
    <t>Matilde Albuquerque</t>
  </si>
  <si>
    <t>Matilde Moita</t>
  </si>
  <si>
    <t>Miguel Gameiro</t>
  </si>
  <si>
    <t>Natércia Carvalho</t>
  </si>
  <si>
    <t>Noémi Silva</t>
  </si>
  <si>
    <t>Pedro Afonso Razões</t>
  </si>
  <si>
    <t>Rodrigo Viegas</t>
  </si>
  <si>
    <t>Santiago Magalhães</t>
  </si>
  <si>
    <t>Simão Vieira</t>
  </si>
  <si>
    <t>Tomé Sentieiro</t>
  </si>
  <si>
    <t>Vasco Santos</t>
  </si>
  <si>
    <t>Simão Roseiro</t>
  </si>
  <si>
    <t>Simão Nabais Godinho</t>
  </si>
  <si>
    <t>Francisco Carvalho</t>
  </si>
  <si>
    <t>GDR Manique de Cima/Outra região</t>
  </si>
  <si>
    <t>Gustavo Pessegueiro Nalha</t>
  </si>
  <si>
    <t>Não federado</t>
  </si>
  <si>
    <t>Samuel Fernandes</t>
  </si>
  <si>
    <t>Clube 4 Estilos/ Não federado</t>
  </si>
  <si>
    <t>Inês Carvalhinho</t>
  </si>
  <si>
    <t>FET-Fátima Escola de Triatlo/ Não federado</t>
  </si>
  <si>
    <t>Clube Triatlo de Abrantes/ Não federado</t>
  </si>
  <si>
    <t>Clube de Triatlo do Fundão/ Não federado</t>
  </si>
  <si>
    <t>Carolina Aurélio</t>
  </si>
  <si>
    <t>CDAguias/Não Federado</t>
  </si>
  <si>
    <t>Tomás Pereira</t>
  </si>
  <si>
    <t>Mariana Trindade</t>
  </si>
  <si>
    <t>Beatriz Rodrigues</t>
  </si>
  <si>
    <t>Clara Rodrigues</t>
  </si>
  <si>
    <t>Guilherme Aurélio</t>
  </si>
  <si>
    <t>Carolina Marques</t>
  </si>
  <si>
    <t>Miguel Moita</t>
  </si>
  <si>
    <t>Sofia Lima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</si>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</sst>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omic Sans MS"/>
      <family val="4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/>
    <xf numFmtId="0" fontId="6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8" applyNumberFormat="0" applyAlignment="0" applyProtection="0"/>
    <xf numFmtId="0" fontId="31" fillId="8" borderId="9" applyNumberFormat="0" applyAlignment="0" applyProtection="0"/>
    <xf numFmtId="0" fontId="32" fillId="8" borderId="8" applyNumberFormat="0" applyAlignment="0" applyProtection="0"/>
    <xf numFmtId="0" fontId="33" fillId="0" borderId="10" applyNumberFormat="0" applyFill="0" applyAlignment="0" applyProtection="0"/>
    <xf numFmtId="0" fontId="34" fillId="9" borderId="11" applyNumberFormat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7" fillId="34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</cellStyleXfs>
  <cellXfs count="81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/>
    </xf>
    <xf numFmtId="8" fontId="17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5" fillId="0" borderId="1" xfId="43" applyBorder="1"/>
    <xf numFmtId="0" fontId="5" fillId="0" borderId="1" xfId="43" applyBorder="1" applyAlignment="1">
      <alignment horizontal="center"/>
    </xf>
    <xf numFmtId="14" fontId="5" fillId="0" borderId="1" xfId="43" applyNumberFormat="1" applyBorder="1" applyAlignment="1">
      <alignment horizontal="center"/>
    </xf>
    <xf numFmtId="0" fontId="38" fillId="0" borderId="0" xfId="0" applyFont="1" applyAlignment="1">
      <alignment vertical="center"/>
    </xf>
    <xf numFmtId="0" fontId="4" fillId="0" borderId="1" xfId="43" applyFont="1" applyBorder="1"/>
    <xf numFmtId="6" fontId="17" fillId="35" borderId="1" xfId="0" applyNumberFormat="1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vertical="center" shrinkToFit="1"/>
    </xf>
    <xf numFmtId="0" fontId="3" fillId="0" borderId="1" xfId="43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45" fontId="14" fillId="3" borderId="0" xfId="0" applyNumberFormat="1" applyFont="1" applyFill="1" applyBorder="1" applyAlignment="1">
      <alignment horizontal="center" vertical="center"/>
    </xf>
    <xf numFmtId="0" fontId="2" fillId="0" borderId="1" xfId="43" applyFont="1" applyBorder="1"/>
    <xf numFmtId="0" fontId="15" fillId="0" borderId="1" xfId="0" applyFont="1" applyBorder="1" applyAlignment="1">
      <alignment horizontal="center" vertical="center"/>
    </xf>
    <xf numFmtId="0" fontId="39" fillId="0" borderId="1" xfId="43" applyFont="1" applyBorder="1"/>
    <xf numFmtId="0" fontId="9" fillId="0" borderId="0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5" fillId="0" borderId="1" xfId="43" applyFill="1" applyBorder="1"/>
    <xf numFmtId="0" fontId="0" fillId="0" borderId="1" xfId="0" applyFill="1" applyBorder="1" applyAlignment="1">
      <alignment horizontal="center" vertical="center"/>
    </xf>
    <xf numFmtId="0" fontId="1" fillId="0" borderId="1" xfId="43" applyFont="1" applyBorder="1"/>
  </cellXfs>
  <cellStyles count="45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view="pageBreakPreview" zoomScaleNormal="100" zoomScaleSheetLayoutView="100" workbookViewId="0">
      <pane ySplit="1" topLeftCell="A40" activePane="bottomLeft" state="frozen"/>
      <selection pane="bottomLeft" activeCell="H49" sqref="H49"/>
    </sheetView>
  </sheetViews>
  <sheetFormatPr defaultColWidth="9.140625" defaultRowHeight="15" x14ac:dyDescent="0.25"/>
  <cols>
    <col min="1" max="1" width="11.140625" style="23" bestFit="1" customWidth="1"/>
    <col min="2" max="3" width="12" style="23" bestFit="1" customWidth="1"/>
    <col min="4" max="4" width="25.5703125" style="21" bestFit="1" customWidth="1"/>
    <col min="5" max="5" width="14.7109375" style="23" bestFit="1" customWidth="1"/>
    <col min="6" max="6" width="12.28515625" style="23" bestFit="1" customWidth="1"/>
    <col min="7" max="7" width="20.7109375" style="23" bestFit="1" customWidth="1"/>
    <col min="8" max="8" width="45.5703125" style="24" bestFit="1" customWidth="1"/>
    <col min="9" max="9" width="9.140625" style="21"/>
    <col min="10" max="10" width="8.28515625" style="21" customWidth="1"/>
    <col min="11" max="11" width="10.28515625" style="21" bestFit="1" customWidth="1"/>
    <col min="12" max="12" width="41.7109375" style="21" bestFit="1" customWidth="1"/>
    <col min="13" max="16384" width="9.140625" style="21"/>
  </cols>
  <sheetData>
    <row r="1" spans="1:12" ht="18" customHeight="1" x14ac:dyDescent="0.25">
      <c r="A1" s="25" t="s">
        <v>0</v>
      </c>
      <c r="B1" s="26" t="s">
        <v>1</v>
      </c>
      <c r="C1" s="26" t="s">
        <v>2</v>
      </c>
      <c r="D1" s="28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25</v>
      </c>
    </row>
    <row r="2" spans="1:12" ht="15" customHeight="1" x14ac:dyDescent="0.25">
      <c r="A2" s="56">
        <v>411</v>
      </c>
      <c r="B2" s="56">
        <v>102954</v>
      </c>
      <c r="C2" s="56" t="s">
        <v>21</v>
      </c>
      <c r="D2" s="55" t="s">
        <v>52</v>
      </c>
      <c r="E2" s="57">
        <v>38614</v>
      </c>
      <c r="F2" s="56" t="s">
        <v>23</v>
      </c>
      <c r="G2" s="56" t="s">
        <v>43</v>
      </c>
      <c r="H2" s="59" t="s">
        <v>53</v>
      </c>
      <c r="I2" s="29" t="s">
        <v>184</v>
      </c>
    </row>
    <row r="3" spans="1:12" ht="15" customHeight="1" x14ac:dyDescent="0.25">
      <c r="A3" s="56">
        <v>388</v>
      </c>
      <c r="B3" s="56">
        <v>103430</v>
      </c>
      <c r="C3" s="56" t="s">
        <v>21</v>
      </c>
      <c r="D3" s="55" t="s">
        <v>54</v>
      </c>
      <c r="E3" s="57">
        <v>38449</v>
      </c>
      <c r="F3" s="56" t="s">
        <v>22</v>
      </c>
      <c r="G3" s="56" t="s">
        <v>42</v>
      </c>
      <c r="H3" s="55" t="s">
        <v>169</v>
      </c>
      <c r="I3" s="29" t="s">
        <v>184</v>
      </c>
      <c r="K3" s="47" t="s">
        <v>2</v>
      </c>
      <c r="L3" s="47" t="s">
        <v>29</v>
      </c>
    </row>
    <row r="4" spans="1:12" ht="15" customHeight="1" x14ac:dyDescent="0.25">
      <c r="A4" s="56">
        <v>602</v>
      </c>
      <c r="B4" s="56">
        <v>103668</v>
      </c>
      <c r="C4" s="56" t="s">
        <v>20</v>
      </c>
      <c r="D4" s="55" t="s">
        <v>55</v>
      </c>
      <c r="E4" s="57">
        <v>39709</v>
      </c>
      <c r="F4" s="56" t="s">
        <v>23</v>
      </c>
      <c r="G4" s="56" t="s">
        <v>43</v>
      </c>
      <c r="H4" s="55" t="s">
        <v>53</v>
      </c>
      <c r="I4" s="22"/>
      <c r="K4" s="48" t="s">
        <v>30</v>
      </c>
      <c r="L4" s="48" t="s">
        <v>32</v>
      </c>
    </row>
    <row r="5" spans="1:12" ht="15" customHeight="1" x14ac:dyDescent="0.25">
      <c r="A5" s="56">
        <v>730</v>
      </c>
      <c r="B5" s="56">
        <v>105175</v>
      </c>
      <c r="C5" s="56" t="s">
        <v>21</v>
      </c>
      <c r="D5" s="55" t="s">
        <v>56</v>
      </c>
      <c r="E5" s="57">
        <v>38124</v>
      </c>
      <c r="F5" s="56" t="s">
        <v>22</v>
      </c>
      <c r="G5" s="56" t="s">
        <v>43</v>
      </c>
      <c r="H5" s="55" t="s">
        <v>53</v>
      </c>
      <c r="I5" s="29" t="s">
        <v>184</v>
      </c>
      <c r="J5" s="52"/>
      <c r="K5" s="48" t="s">
        <v>33</v>
      </c>
      <c r="L5" s="48" t="s">
        <v>34</v>
      </c>
    </row>
    <row r="6" spans="1:12" ht="15" customHeight="1" x14ac:dyDescent="0.25">
      <c r="A6" s="56">
        <v>400</v>
      </c>
      <c r="B6" s="56">
        <v>102724</v>
      </c>
      <c r="C6" s="56" t="s">
        <v>21</v>
      </c>
      <c r="D6" s="55" t="s">
        <v>57</v>
      </c>
      <c r="E6" s="57">
        <v>38656</v>
      </c>
      <c r="F6" s="56" t="s">
        <v>23</v>
      </c>
      <c r="G6" s="56" t="s">
        <v>43</v>
      </c>
      <c r="H6" s="55" t="s">
        <v>53</v>
      </c>
      <c r="I6" s="29"/>
      <c r="K6" s="48" t="s">
        <v>35</v>
      </c>
      <c r="L6" s="48" t="s">
        <v>36</v>
      </c>
    </row>
    <row r="7" spans="1:12" ht="15" customHeight="1" x14ac:dyDescent="0.25">
      <c r="A7" s="56">
        <v>100</v>
      </c>
      <c r="B7" s="56">
        <v>104148</v>
      </c>
      <c r="C7" s="56" t="s">
        <v>20</v>
      </c>
      <c r="D7" s="55" t="s">
        <v>58</v>
      </c>
      <c r="E7" s="57">
        <v>39507</v>
      </c>
      <c r="F7" s="56" t="s">
        <v>23</v>
      </c>
      <c r="G7" s="56" t="s">
        <v>43</v>
      </c>
      <c r="H7" s="55" t="s">
        <v>53</v>
      </c>
      <c r="I7" s="29" t="s">
        <v>184</v>
      </c>
      <c r="K7" s="48" t="s">
        <v>31</v>
      </c>
      <c r="L7" s="48" t="s">
        <v>37</v>
      </c>
    </row>
    <row r="8" spans="1:12" ht="15" customHeight="1" x14ac:dyDescent="0.25">
      <c r="A8" s="56">
        <v>600</v>
      </c>
      <c r="B8" s="56">
        <v>103667</v>
      </c>
      <c r="C8" s="56" t="s">
        <v>20</v>
      </c>
      <c r="D8" s="55" t="s">
        <v>59</v>
      </c>
      <c r="E8" s="57">
        <v>39498</v>
      </c>
      <c r="F8" s="56" t="s">
        <v>23</v>
      </c>
      <c r="G8" s="56" t="s">
        <v>43</v>
      </c>
      <c r="H8" s="59" t="s">
        <v>53</v>
      </c>
      <c r="I8" s="29" t="s">
        <v>184</v>
      </c>
      <c r="K8" s="48" t="s">
        <v>38</v>
      </c>
      <c r="L8" s="48" t="s">
        <v>39</v>
      </c>
    </row>
    <row r="9" spans="1:12" ht="15" customHeight="1" x14ac:dyDescent="0.25">
      <c r="A9" s="56">
        <v>679</v>
      </c>
      <c r="B9" s="56">
        <v>103705</v>
      </c>
      <c r="C9" s="56" t="s">
        <v>20</v>
      </c>
      <c r="D9" s="55" t="s">
        <v>60</v>
      </c>
      <c r="E9" s="57">
        <v>39559</v>
      </c>
      <c r="F9" s="56" t="s">
        <v>23</v>
      </c>
      <c r="G9" s="56" t="s">
        <v>43</v>
      </c>
      <c r="H9" s="55" t="s">
        <v>53</v>
      </c>
      <c r="I9" s="29" t="s">
        <v>184</v>
      </c>
      <c r="K9" s="49"/>
      <c r="L9" s="49"/>
    </row>
    <row r="10" spans="1:12" ht="15" customHeight="1" x14ac:dyDescent="0.25">
      <c r="A10" s="56">
        <v>371</v>
      </c>
      <c r="B10" s="56">
        <v>103512</v>
      </c>
      <c r="C10" s="56" t="s">
        <v>20</v>
      </c>
      <c r="D10" s="55" t="s">
        <v>61</v>
      </c>
      <c r="E10" s="57">
        <v>39532</v>
      </c>
      <c r="F10" s="56" t="s">
        <v>23</v>
      </c>
      <c r="G10" s="56" t="s">
        <v>43</v>
      </c>
      <c r="H10" s="55" t="s">
        <v>53</v>
      </c>
      <c r="I10" s="22"/>
      <c r="K10" s="49"/>
      <c r="L10" s="71" t="s">
        <v>40</v>
      </c>
    </row>
    <row r="11" spans="1:12" ht="15" customHeight="1" x14ac:dyDescent="0.25">
      <c r="A11" s="56">
        <v>376</v>
      </c>
      <c r="B11" s="56">
        <v>102739</v>
      </c>
      <c r="C11" s="56" t="s">
        <v>41</v>
      </c>
      <c r="D11" s="55" t="s">
        <v>62</v>
      </c>
      <c r="E11" s="57">
        <v>38964</v>
      </c>
      <c r="F11" s="56" t="s">
        <v>23</v>
      </c>
      <c r="G11" s="56" t="s">
        <v>43</v>
      </c>
      <c r="H11" s="55" t="s">
        <v>53</v>
      </c>
      <c r="I11" s="29"/>
      <c r="K11" s="49"/>
      <c r="L11" s="71"/>
    </row>
    <row r="12" spans="1:12" ht="15" customHeight="1" x14ac:dyDescent="0.25">
      <c r="A12" s="56">
        <v>1685</v>
      </c>
      <c r="B12" s="56">
        <v>102777</v>
      </c>
      <c r="C12" s="56" t="s">
        <v>24</v>
      </c>
      <c r="D12" s="55" t="s">
        <v>63</v>
      </c>
      <c r="E12" s="57">
        <v>37639</v>
      </c>
      <c r="F12" s="56" t="s">
        <v>22</v>
      </c>
      <c r="G12" s="56" t="s">
        <v>43</v>
      </c>
      <c r="H12" s="55" t="s">
        <v>53</v>
      </c>
      <c r="I12" s="29" t="s">
        <v>184</v>
      </c>
      <c r="K12" s="49"/>
      <c r="L12" s="71"/>
    </row>
    <row r="13" spans="1:12" ht="15" customHeight="1" x14ac:dyDescent="0.25">
      <c r="A13" s="56">
        <v>1684</v>
      </c>
      <c r="B13" s="56">
        <v>102722</v>
      </c>
      <c r="C13" s="56" t="s">
        <v>24</v>
      </c>
      <c r="D13" s="55" t="s">
        <v>64</v>
      </c>
      <c r="E13" s="57">
        <v>37740</v>
      </c>
      <c r="F13" s="56" t="s">
        <v>23</v>
      </c>
      <c r="G13" s="56" t="s">
        <v>43</v>
      </c>
      <c r="H13" s="55" t="s">
        <v>53</v>
      </c>
      <c r="I13" s="22"/>
      <c r="K13" s="49"/>
      <c r="L13" s="50"/>
    </row>
    <row r="14" spans="1:12" ht="15" customHeight="1" x14ac:dyDescent="0.25">
      <c r="A14" s="56">
        <v>1686</v>
      </c>
      <c r="B14" s="56">
        <v>105867</v>
      </c>
      <c r="C14" s="56" t="s">
        <v>24</v>
      </c>
      <c r="D14" s="55" t="s">
        <v>65</v>
      </c>
      <c r="E14" s="57">
        <v>37762</v>
      </c>
      <c r="F14" s="56" t="s">
        <v>22</v>
      </c>
      <c r="G14" s="56" t="s">
        <v>43</v>
      </c>
      <c r="H14" s="55" t="s">
        <v>53</v>
      </c>
      <c r="I14" s="22"/>
      <c r="K14" s="49"/>
      <c r="L14" s="71" t="s">
        <v>47</v>
      </c>
    </row>
    <row r="15" spans="1:12" ht="15" customHeight="1" x14ac:dyDescent="0.25">
      <c r="A15" s="56">
        <v>35</v>
      </c>
      <c r="B15" s="56">
        <v>103150</v>
      </c>
      <c r="C15" s="56" t="s">
        <v>20</v>
      </c>
      <c r="D15" s="55" t="s">
        <v>66</v>
      </c>
      <c r="E15" s="57">
        <v>39965</v>
      </c>
      <c r="F15" s="56" t="s">
        <v>23</v>
      </c>
      <c r="G15" s="56" t="s">
        <v>43</v>
      </c>
      <c r="H15" s="55" t="s">
        <v>67</v>
      </c>
      <c r="I15" s="22"/>
      <c r="K15" s="49"/>
      <c r="L15" s="71"/>
    </row>
    <row r="16" spans="1:12" ht="15" customHeight="1" x14ac:dyDescent="0.25">
      <c r="A16" s="56">
        <v>87</v>
      </c>
      <c r="B16" s="56">
        <v>104093</v>
      </c>
      <c r="C16" s="56" t="s">
        <v>21</v>
      </c>
      <c r="D16" s="55" t="s">
        <v>68</v>
      </c>
      <c r="E16" s="57">
        <v>38176</v>
      </c>
      <c r="F16" s="56" t="s">
        <v>22</v>
      </c>
      <c r="G16" s="56" t="s">
        <v>43</v>
      </c>
      <c r="H16" s="55" t="s">
        <v>67</v>
      </c>
      <c r="I16" s="22"/>
      <c r="K16" s="49"/>
      <c r="L16" s="50"/>
    </row>
    <row r="17" spans="1:12" ht="15" customHeight="1" x14ac:dyDescent="0.25">
      <c r="A17" s="56">
        <v>906</v>
      </c>
      <c r="B17" s="56">
        <v>102822</v>
      </c>
      <c r="C17" s="56" t="s">
        <v>41</v>
      </c>
      <c r="D17" s="55" t="s">
        <v>69</v>
      </c>
      <c r="E17" s="57">
        <v>38805</v>
      </c>
      <c r="F17" s="56" t="s">
        <v>22</v>
      </c>
      <c r="G17" s="56" t="s">
        <v>43</v>
      </c>
      <c r="H17" s="55" t="s">
        <v>67</v>
      </c>
      <c r="I17" s="29"/>
      <c r="K17" s="49"/>
      <c r="L17" s="71" t="s">
        <v>48</v>
      </c>
    </row>
    <row r="18" spans="1:12" ht="15" customHeight="1" x14ac:dyDescent="0.25">
      <c r="A18" s="56">
        <v>34</v>
      </c>
      <c r="B18" s="56">
        <v>103149</v>
      </c>
      <c r="C18" s="56" t="s">
        <v>41</v>
      </c>
      <c r="D18" s="55" t="s">
        <v>70</v>
      </c>
      <c r="E18" s="57">
        <v>39385</v>
      </c>
      <c r="F18" s="56" t="s">
        <v>22</v>
      </c>
      <c r="G18" s="56" t="s">
        <v>43</v>
      </c>
      <c r="H18" s="55" t="s">
        <v>67</v>
      </c>
      <c r="I18" s="29"/>
      <c r="K18" s="49"/>
      <c r="L18" s="71"/>
    </row>
    <row r="19" spans="1:12" ht="15" customHeight="1" x14ac:dyDescent="0.25">
      <c r="A19" s="56">
        <v>857</v>
      </c>
      <c r="B19" s="56">
        <v>102147</v>
      </c>
      <c r="C19" s="56" t="s">
        <v>20</v>
      </c>
      <c r="D19" s="55" t="s">
        <v>71</v>
      </c>
      <c r="E19" s="57">
        <v>39663</v>
      </c>
      <c r="F19" s="56" t="s">
        <v>22</v>
      </c>
      <c r="G19" s="56" t="s">
        <v>43</v>
      </c>
      <c r="H19" s="55" t="s">
        <v>67</v>
      </c>
      <c r="I19" s="22"/>
      <c r="K19" s="49"/>
      <c r="L19" s="71"/>
    </row>
    <row r="20" spans="1:12" ht="15" customHeight="1" x14ac:dyDescent="0.25">
      <c r="A20" s="56">
        <v>854</v>
      </c>
      <c r="B20" s="56">
        <v>102351</v>
      </c>
      <c r="C20" s="56" t="s">
        <v>20</v>
      </c>
      <c r="D20" s="55" t="s">
        <v>72</v>
      </c>
      <c r="E20" s="57">
        <v>39485</v>
      </c>
      <c r="F20" s="56" t="s">
        <v>22</v>
      </c>
      <c r="G20" s="56" t="s">
        <v>43</v>
      </c>
      <c r="H20" s="55" t="s">
        <v>67</v>
      </c>
      <c r="I20" s="22"/>
      <c r="K20" s="49"/>
      <c r="L20" s="49"/>
    </row>
    <row r="21" spans="1:12" ht="15" customHeight="1" x14ac:dyDescent="0.25">
      <c r="A21" s="56">
        <v>116</v>
      </c>
      <c r="B21" s="56">
        <v>102153</v>
      </c>
      <c r="C21" s="56" t="s">
        <v>41</v>
      </c>
      <c r="D21" s="55" t="s">
        <v>73</v>
      </c>
      <c r="E21" s="57">
        <v>38823</v>
      </c>
      <c r="F21" s="56" t="s">
        <v>23</v>
      </c>
      <c r="G21" s="56" t="s">
        <v>43</v>
      </c>
      <c r="H21" s="55" t="s">
        <v>67</v>
      </c>
      <c r="I21" s="22"/>
      <c r="K21" s="49"/>
      <c r="L21" s="49"/>
    </row>
    <row r="22" spans="1:12" ht="15" customHeight="1" x14ac:dyDescent="0.25">
      <c r="A22" s="56">
        <v>856</v>
      </c>
      <c r="B22" s="56">
        <v>102155</v>
      </c>
      <c r="C22" s="56" t="s">
        <v>20</v>
      </c>
      <c r="D22" s="55" t="s">
        <v>74</v>
      </c>
      <c r="E22" s="57">
        <v>39540</v>
      </c>
      <c r="F22" s="56" t="s">
        <v>23</v>
      </c>
      <c r="G22" s="56" t="s">
        <v>43</v>
      </c>
      <c r="H22" s="55" t="s">
        <v>67</v>
      </c>
      <c r="I22" s="29"/>
      <c r="K22" s="49"/>
      <c r="L22" s="71" t="s">
        <v>49</v>
      </c>
    </row>
    <row r="23" spans="1:12" ht="15" customHeight="1" x14ac:dyDescent="0.25">
      <c r="A23" s="56">
        <v>699</v>
      </c>
      <c r="B23" s="56">
        <v>105158</v>
      </c>
      <c r="C23" s="56" t="s">
        <v>20</v>
      </c>
      <c r="D23" s="55" t="s">
        <v>75</v>
      </c>
      <c r="E23" s="57">
        <v>39755</v>
      </c>
      <c r="F23" s="56" t="s">
        <v>22</v>
      </c>
      <c r="G23" s="56" t="s">
        <v>43</v>
      </c>
      <c r="H23" s="55" t="s">
        <v>67</v>
      </c>
      <c r="I23" s="22"/>
      <c r="K23" s="49"/>
      <c r="L23" s="71"/>
    </row>
    <row r="24" spans="1:12" ht="15" customHeight="1" x14ac:dyDescent="0.25">
      <c r="A24" s="56">
        <v>1066</v>
      </c>
      <c r="B24" s="56">
        <v>105814</v>
      </c>
      <c r="C24" s="56" t="s">
        <v>44</v>
      </c>
      <c r="D24" s="55" t="s">
        <v>46</v>
      </c>
      <c r="E24" s="57">
        <v>40696</v>
      </c>
      <c r="F24" s="56" t="s">
        <v>23</v>
      </c>
      <c r="G24" s="56" t="s">
        <v>42</v>
      </c>
      <c r="H24" s="55" t="s">
        <v>171</v>
      </c>
      <c r="I24" s="29">
        <v>2.5</v>
      </c>
      <c r="K24" s="49"/>
      <c r="L24" s="71"/>
    </row>
    <row r="25" spans="1:12" ht="15" customHeight="1" x14ac:dyDescent="0.25">
      <c r="A25" s="56">
        <v>590</v>
      </c>
      <c r="B25" s="56">
        <v>104099</v>
      </c>
      <c r="C25" s="56" t="s">
        <v>41</v>
      </c>
      <c r="D25" s="55" t="s">
        <v>76</v>
      </c>
      <c r="E25" s="57">
        <v>38774</v>
      </c>
      <c r="F25" s="56" t="s">
        <v>22</v>
      </c>
      <c r="G25" s="56" t="s">
        <v>43</v>
      </c>
      <c r="H25" s="55" t="s">
        <v>67</v>
      </c>
      <c r="I25" s="22"/>
      <c r="K25" s="49"/>
      <c r="L25" s="71"/>
    </row>
    <row r="26" spans="1:12" ht="15" customHeight="1" x14ac:dyDescent="0.25">
      <c r="A26" s="56">
        <v>163</v>
      </c>
      <c r="B26" s="56">
        <v>104885</v>
      </c>
      <c r="C26" s="56" t="s">
        <v>21</v>
      </c>
      <c r="D26" s="55" t="s">
        <v>77</v>
      </c>
      <c r="E26" s="57">
        <v>38035</v>
      </c>
      <c r="F26" s="56" t="s">
        <v>23</v>
      </c>
      <c r="G26" s="56" t="s">
        <v>43</v>
      </c>
      <c r="H26" s="55" t="s">
        <v>67</v>
      </c>
      <c r="I26" s="29"/>
    </row>
    <row r="27" spans="1:12" ht="15" customHeight="1" x14ac:dyDescent="0.25">
      <c r="A27" s="56">
        <v>587</v>
      </c>
      <c r="B27" s="56">
        <v>104469</v>
      </c>
      <c r="C27" s="56" t="s">
        <v>44</v>
      </c>
      <c r="D27" s="55" t="s">
        <v>78</v>
      </c>
      <c r="E27" s="57">
        <v>40526</v>
      </c>
      <c r="F27" s="56" t="s">
        <v>23</v>
      </c>
      <c r="G27" s="56" t="s">
        <v>42</v>
      </c>
      <c r="H27" s="55" t="s">
        <v>171</v>
      </c>
      <c r="I27" s="29"/>
    </row>
    <row r="28" spans="1:12" ht="15" customHeight="1" x14ac:dyDescent="0.25">
      <c r="A28" s="56">
        <v>1065</v>
      </c>
      <c r="B28" s="56">
        <v>105813</v>
      </c>
      <c r="C28" s="56" t="s">
        <v>44</v>
      </c>
      <c r="D28" s="55" t="s">
        <v>79</v>
      </c>
      <c r="E28" s="57">
        <v>40673</v>
      </c>
      <c r="F28" s="56" t="s">
        <v>22</v>
      </c>
      <c r="G28" s="56" t="s">
        <v>43</v>
      </c>
      <c r="H28" s="55" t="s">
        <v>67</v>
      </c>
      <c r="I28" s="29"/>
    </row>
    <row r="29" spans="1:12" ht="15" customHeight="1" x14ac:dyDescent="0.25">
      <c r="A29" s="56">
        <v>1600</v>
      </c>
      <c r="B29" s="56">
        <v>104092</v>
      </c>
      <c r="C29" s="56" t="s">
        <v>24</v>
      </c>
      <c r="D29" s="55" t="s">
        <v>80</v>
      </c>
      <c r="E29" s="57">
        <v>37360</v>
      </c>
      <c r="F29" s="56" t="s">
        <v>22</v>
      </c>
      <c r="G29" s="56" t="s">
        <v>43</v>
      </c>
      <c r="H29" s="55" t="s">
        <v>67</v>
      </c>
      <c r="I29" s="29"/>
    </row>
    <row r="30" spans="1:12" ht="15" customHeight="1" x14ac:dyDescent="0.25">
      <c r="A30" s="56">
        <v>363</v>
      </c>
      <c r="B30" s="56">
        <v>103426</v>
      </c>
      <c r="C30" s="56" t="s">
        <v>20</v>
      </c>
      <c r="D30" s="55" t="s">
        <v>81</v>
      </c>
      <c r="E30" s="57">
        <v>39988</v>
      </c>
      <c r="F30" s="56" t="s">
        <v>22</v>
      </c>
      <c r="G30" s="56" t="s">
        <v>43</v>
      </c>
      <c r="H30" s="55" t="s">
        <v>67</v>
      </c>
      <c r="I30" s="29"/>
    </row>
    <row r="31" spans="1:12" ht="15" customHeight="1" x14ac:dyDescent="0.25">
      <c r="A31" s="56">
        <v>962</v>
      </c>
      <c r="B31" s="56">
        <v>105296</v>
      </c>
      <c r="C31" s="56" t="s">
        <v>44</v>
      </c>
      <c r="D31" s="55" t="s">
        <v>82</v>
      </c>
      <c r="E31" s="57">
        <v>40185</v>
      </c>
      <c r="F31" s="56" t="s">
        <v>23</v>
      </c>
      <c r="G31" s="56" t="s">
        <v>43</v>
      </c>
      <c r="H31" s="55" t="s">
        <v>67</v>
      </c>
      <c r="I31" s="22"/>
    </row>
    <row r="32" spans="1:12" ht="15" customHeight="1" x14ac:dyDescent="0.25">
      <c r="A32" s="56">
        <v>1064</v>
      </c>
      <c r="B32" s="56">
        <v>105295</v>
      </c>
      <c r="C32" s="56" t="s">
        <v>44</v>
      </c>
      <c r="D32" s="55" t="s">
        <v>83</v>
      </c>
      <c r="E32" s="57">
        <v>41143</v>
      </c>
      <c r="F32" s="56" t="s">
        <v>23</v>
      </c>
      <c r="G32" s="56" t="s">
        <v>43</v>
      </c>
      <c r="H32" s="55" t="s">
        <v>67</v>
      </c>
      <c r="I32" s="22"/>
    </row>
    <row r="33" spans="1:9" ht="15" customHeight="1" x14ac:dyDescent="0.25">
      <c r="A33" s="56">
        <v>158</v>
      </c>
      <c r="B33" s="56">
        <v>104777</v>
      </c>
      <c r="C33" s="56" t="s">
        <v>21</v>
      </c>
      <c r="D33" s="55" t="s">
        <v>84</v>
      </c>
      <c r="E33" s="57">
        <v>38359</v>
      </c>
      <c r="F33" s="56" t="s">
        <v>22</v>
      </c>
      <c r="G33" s="56" t="s">
        <v>42</v>
      </c>
      <c r="H33" s="55" t="s">
        <v>171</v>
      </c>
      <c r="I33" s="29"/>
    </row>
    <row r="34" spans="1:9" ht="15" customHeight="1" x14ac:dyDescent="0.25">
      <c r="A34" s="56">
        <v>1083</v>
      </c>
      <c r="B34" s="56">
        <v>105865</v>
      </c>
      <c r="C34" s="56" t="s">
        <v>20</v>
      </c>
      <c r="D34" s="55" t="s">
        <v>85</v>
      </c>
      <c r="E34" s="57">
        <v>39847</v>
      </c>
      <c r="F34" s="56" t="s">
        <v>22</v>
      </c>
      <c r="G34" s="56" t="s">
        <v>43</v>
      </c>
      <c r="H34" s="55" t="s">
        <v>67</v>
      </c>
      <c r="I34" s="22"/>
    </row>
    <row r="35" spans="1:9" ht="15" customHeight="1" x14ac:dyDescent="0.25">
      <c r="A35" s="56">
        <v>304</v>
      </c>
      <c r="B35" s="56">
        <v>103383</v>
      </c>
      <c r="C35" s="56" t="s">
        <v>20</v>
      </c>
      <c r="D35" s="55" t="s">
        <v>45</v>
      </c>
      <c r="E35" s="57">
        <v>39540</v>
      </c>
      <c r="F35" s="56" t="s">
        <v>22</v>
      </c>
      <c r="G35" s="56" t="s">
        <v>43</v>
      </c>
      <c r="H35" s="55" t="s">
        <v>165</v>
      </c>
      <c r="I35" s="22"/>
    </row>
    <row r="36" spans="1:9" ht="15" customHeight="1" x14ac:dyDescent="0.25">
      <c r="A36" s="56">
        <v>951</v>
      </c>
      <c r="B36" s="56">
        <v>104060</v>
      </c>
      <c r="C36" s="56" t="s">
        <v>21</v>
      </c>
      <c r="D36" s="55" t="s">
        <v>86</v>
      </c>
      <c r="E36" s="57">
        <v>38674</v>
      </c>
      <c r="F36" s="56" t="s">
        <v>22</v>
      </c>
      <c r="G36" s="56" t="s">
        <v>43</v>
      </c>
      <c r="H36" s="55" t="s">
        <v>87</v>
      </c>
      <c r="I36" s="29"/>
    </row>
    <row r="37" spans="1:9" ht="15" customHeight="1" x14ac:dyDescent="0.25">
      <c r="A37" s="56">
        <v>943</v>
      </c>
      <c r="B37" s="56">
        <v>104059</v>
      </c>
      <c r="C37" s="56" t="s">
        <v>41</v>
      </c>
      <c r="D37" s="55" t="s">
        <v>88</v>
      </c>
      <c r="E37" s="57">
        <v>39305</v>
      </c>
      <c r="F37" s="56" t="s">
        <v>22</v>
      </c>
      <c r="G37" s="56" t="s">
        <v>43</v>
      </c>
      <c r="H37" s="55" t="s">
        <v>87</v>
      </c>
      <c r="I37" s="22"/>
    </row>
    <row r="38" spans="1:9" ht="15" customHeight="1" x14ac:dyDescent="0.25">
      <c r="A38" s="56">
        <v>656</v>
      </c>
      <c r="B38" s="56">
        <v>100502</v>
      </c>
      <c r="C38" s="56" t="s">
        <v>21</v>
      </c>
      <c r="D38" s="55" t="s">
        <v>89</v>
      </c>
      <c r="E38" s="57">
        <v>38422</v>
      </c>
      <c r="F38" s="56" t="s">
        <v>23</v>
      </c>
      <c r="G38" s="56" t="s">
        <v>43</v>
      </c>
      <c r="H38" s="55" t="s">
        <v>87</v>
      </c>
      <c r="I38" s="29"/>
    </row>
    <row r="39" spans="1:9" ht="15" customHeight="1" x14ac:dyDescent="0.25">
      <c r="A39" s="56">
        <v>368</v>
      </c>
      <c r="B39" s="56">
        <v>100503</v>
      </c>
      <c r="C39" s="56" t="s">
        <v>21</v>
      </c>
      <c r="D39" s="55" t="s">
        <v>90</v>
      </c>
      <c r="E39" s="57">
        <v>38063</v>
      </c>
      <c r="F39" s="56" t="s">
        <v>22</v>
      </c>
      <c r="G39" s="56" t="s">
        <v>43</v>
      </c>
      <c r="H39" s="55" t="s">
        <v>87</v>
      </c>
      <c r="I39" s="29"/>
    </row>
    <row r="40" spans="1:9" ht="15" customHeight="1" x14ac:dyDescent="0.25">
      <c r="A40" s="56">
        <v>1021</v>
      </c>
      <c r="B40" s="56">
        <v>105572</v>
      </c>
      <c r="C40" s="56" t="s">
        <v>20</v>
      </c>
      <c r="D40" s="55" t="s">
        <v>91</v>
      </c>
      <c r="E40" s="57">
        <v>39739</v>
      </c>
      <c r="F40" s="56" t="s">
        <v>23</v>
      </c>
      <c r="G40" s="56" t="s">
        <v>43</v>
      </c>
      <c r="H40" s="55" t="s">
        <v>87</v>
      </c>
      <c r="I40" s="22"/>
    </row>
    <row r="41" spans="1:9" ht="15" customHeight="1" x14ac:dyDescent="0.25">
      <c r="A41" s="56">
        <v>1319</v>
      </c>
      <c r="B41" s="56">
        <v>105699</v>
      </c>
      <c r="C41" s="56" t="s">
        <v>41</v>
      </c>
      <c r="D41" s="55" t="s">
        <v>92</v>
      </c>
      <c r="E41" s="57">
        <v>38801</v>
      </c>
      <c r="F41" s="56" t="s">
        <v>22</v>
      </c>
      <c r="G41" s="56" t="s">
        <v>43</v>
      </c>
      <c r="H41" s="55" t="s">
        <v>87</v>
      </c>
      <c r="I41" s="22"/>
    </row>
    <row r="42" spans="1:9" ht="15" customHeight="1" x14ac:dyDescent="0.25">
      <c r="A42" s="56">
        <v>1645</v>
      </c>
      <c r="B42" s="56">
        <v>105629</v>
      </c>
      <c r="C42" s="56" t="s">
        <v>24</v>
      </c>
      <c r="D42" s="55" t="s">
        <v>93</v>
      </c>
      <c r="E42" s="57">
        <v>37400</v>
      </c>
      <c r="F42" s="56" t="s">
        <v>22</v>
      </c>
      <c r="G42" s="56" t="s">
        <v>43</v>
      </c>
      <c r="H42" s="55" t="s">
        <v>87</v>
      </c>
      <c r="I42" s="29"/>
    </row>
    <row r="43" spans="1:9" ht="15" customHeight="1" x14ac:dyDescent="0.25">
      <c r="A43" s="56">
        <v>396</v>
      </c>
      <c r="B43" s="56">
        <v>103433</v>
      </c>
      <c r="C43" s="56" t="s">
        <v>21</v>
      </c>
      <c r="D43" s="55" t="s">
        <v>94</v>
      </c>
      <c r="E43" s="57">
        <v>38348</v>
      </c>
      <c r="F43" s="56" t="s">
        <v>22</v>
      </c>
      <c r="G43" s="56" t="s">
        <v>43</v>
      </c>
      <c r="H43" s="55" t="s">
        <v>87</v>
      </c>
      <c r="I43" s="22"/>
    </row>
    <row r="44" spans="1:9" ht="15" customHeight="1" x14ac:dyDescent="0.25">
      <c r="A44" s="56">
        <v>773</v>
      </c>
      <c r="B44" s="56">
        <v>100515</v>
      </c>
      <c r="C44" s="56" t="s">
        <v>21</v>
      </c>
      <c r="D44" s="55" t="s">
        <v>95</v>
      </c>
      <c r="E44" s="57">
        <v>38105</v>
      </c>
      <c r="F44" s="56" t="s">
        <v>23</v>
      </c>
      <c r="G44" s="56" t="s">
        <v>43</v>
      </c>
      <c r="H44" s="55" t="s">
        <v>87</v>
      </c>
      <c r="I44" s="22"/>
    </row>
    <row r="45" spans="1:9" ht="15" customHeight="1" x14ac:dyDescent="0.25">
      <c r="A45" s="56">
        <v>673</v>
      </c>
      <c r="B45" s="56">
        <v>103703</v>
      </c>
      <c r="C45" s="56" t="s">
        <v>41</v>
      </c>
      <c r="D45" s="55" t="s">
        <v>96</v>
      </c>
      <c r="E45" s="57">
        <v>38812</v>
      </c>
      <c r="F45" s="56" t="s">
        <v>23</v>
      </c>
      <c r="G45" s="56" t="s">
        <v>43</v>
      </c>
      <c r="H45" s="55" t="s">
        <v>87</v>
      </c>
      <c r="I45" s="29"/>
    </row>
    <row r="46" spans="1:9" ht="15" customHeight="1" x14ac:dyDescent="0.25">
      <c r="A46" s="56">
        <v>436</v>
      </c>
      <c r="B46" s="56">
        <v>103058</v>
      </c>
      <c r="C46" s="56" t="s">
        <v>21</v>
      </c>
      <c r="D46" s="55" t="s">
        <v>97</v>
      </c>
      <c r="E46" s="57">
        <v>38685</v>
      </c>
      <c r="F46" s="56" t="s">
        <v>22</v>
      </c>
      <c r="G46" s="56" t="s">
        <v>43</v>
      </c>
      <c r="H46" s="55" t="s">
        <v>87</v>
      </c>
      <c r="I46" s="22"/>
    </row>
    <row r="47" spans="1:9" ht="15" customHeight="1" x14ac:dyDescent="0.25">
      <c r="A47" s="56">
        <v>1667</v>
      </c>
      <c r="B47" s="56">
        <v>102906</v>
      </c>
      <c r="C47" s="56" t="s">
        <v>24</v>
      </c>
      <c r="D47" s="55" t="s">
        <v>98</v>
      </c>
      <c r="E47" s="57">
        <v>37796</v>
      </c>
      <c r="F47" s="56" t="s">
        <v>22</v>
      </c>
      <c r="G47" s="56" t="s">
        <v>43</v>
      </c>
      <c r="H47" s="55" t="s">
        <v>99</v>
      </c>
      <c r="I47" s="29"/>
    </row>
    <row r="48" spans="1:9" ht="15" customHeight="1" x14ac:dyDescent="0.25">
      <c r="A48" s="56">
        <v>1056</v>
      </c>
      <c r="B48" s="56">
        <v>105805</v>
      </c>
      <c r="C48" s="56" t="s">
        <v>21</v>
      </c>
      <c r="D48" s="55" t="s">
        <v>100</v>
      </c>
      <c r="E48" s="57">
        <v>38698</v>
      </c>
      <c r="F48" s="56" t="s">
        <v>23</v>
      </c>
      <c r="G48" s="56" t="s">
        <v>42</v>
      </c>
      <c r="H48" s="80" t="s">
        <v>99</v>
      </c>
      <c r="I48" s="29"/>
    </row>
    <row r="49" spans="1:9" ht="15" customHeight="1" x14ac:dyDescent="0.25">
      <c r="A49" s="56">
        <v>216</v>
      </c>
      <c r="B49" s="56">
        <v>103335</v>
      </c>
      <c r="C49" s="56" t="s">
        <v>21</v>
      </c>
      <c r="D49" s="55" t="s">
        <v>101</v>
      </c>
      <c r="E49" s="57">
        <v>38457</v>
      </c>
      <c r="F49" s="56" t="s">
        <v>22</v>
      </c>
      <c r="G49" s="56" t="s">
        <v>43</v>
      </c>
      <c r="H49" s="55" t="s">
        <v>102</v>
      </c>
      <c r="I49" s="29"/>
    </row>
    <row r="50" spans="1:9" ht="15" customHeight="1" x14ac:dyDescent="0.25">
      <c r="A50" s="56">
        <v>1091</v>
      </c>
      <c r="B50" s="56">
        <v>105888</v>
      </c>
      <c r="C50" s="56" t="s">
        <v>41</v>
      </c>
      <c r="D50" s="55" t="s">
        <v>103</v>
      </c>
      <c r="E50" s="57">
        <v>39087</v>
      </c>
      <c r="F50" s="56" t="s">
        <v>22</v>
      </c>
      <c r="G50" s="56" t="s">
        <v>42</v>
      </c>
      <c r="H50" s="55" t="s">
        <v>172</v>
      </c>
      <c r="I50" s="29"/>
    </row>
    <row r="51" spans="1:9" ht="15" customHeight="1" x14ac:dyDescent="0.25">
      <c r="A51" s="56">
        <v>759</v>
      </c>
      <c r="B51" s="56">
        <v>102391</v>
      </c>
      <c r="C51" s="56" t="s">
        <v>41</v>
      </c>
      <c r="D51" s="55" t="s">
        <v>104</v>
      </c>
      <c r="E51" s="57">
        <v>38753</v>
      </c>
      <c r="F51" s="56" t="s">
        <v>22</v>
      </c>
      <c r="G51" s="56" t="s">
        <v>43</v>
      </c>
      <c r="H51" s="55" t="s">
        <v>102</v>
      </c>
      <c r="I51" s="22"/>
    </row>
    <row r="52" spans="1:9" ht="15" customHeight="1" x14ac:dyDescent="0.25">
      <c r="A52" s="56">
        <v>1378</v>
      </c>
      <c r="B52" s="56">
        <v>105502</v>
      </c>
      <c r="C52" s="56" t="s">
        <v>21</v>
      </c>
      <c r="D52" s="55" t="s">
        <v>105</v>
      </c>
      <c r="E52" s="57">
        <v>38226</v>
      </c>
      <c r="F52" s="56" t="s">
        <v>22</v>
      </c>
      <c r="G52" s="56" t="s">
        <v>43</v>
      </c>
      <c r="H52" s="55" t="s">
        <v>102</v>
      </c>
      <c r="I52" s="29"/>
    </row>
    <row r="53" spans="1:9" ht="15" customHeight="1" x14ac:dyDescent="0.25">
      <c r="A53" s="56">
        <v>1075</v>
      </c>
      <c r="B53" s="56">
        <v>105843</v>
      </c>
      <c r="C53" s="56" t="s">
        <v>20</v>
      </c>
      <c r="D53" s="55" t="s">
        <v>106</v>
      </c>
      <c r="E53" s="57">
        <v>39962</v>
      </c>
      <c r="F53" s="56" t="s">
        <v>23</v>
      </c>
      <c r="G53" s="56" t="s">
        <v>43</v>
      </c>
      <c r="H53" s="55" t="s">
        <v>102</v>
      </c>
      <c r="I53" s="22"/>
    </row>
    <row r="54" spans="1:9" ht="15" customHeight="1" x14ac:dyDescent="0.25">
      <c r="A54" s="56">
        <v>1069</v>
      </c>
      <c r="B54" s="56">
        <v>105820</v>
      </c>
      <c r="C54" s="56" t="s">
        <v>44</v>
      </c>
      <c r="D54" s="55" t="s">
        <v>107</v>
      </c>
      <c r="E54" s="57">
        <v>41200</v>
      </c>
      <c r="F54" s="56" t="s">
        <v>22</v>
      </c>
      <c r="G54" s="56" t="s">
        <v>43</v>
      </c>
      <c r="H54" s="55" t="s">
        <v>102</v>
      </c>
      <c r="I54" s="29"/>
    </row>
    <row r="55" spans="1:9" ht="15" customHeight="1" x14ac:dyDescent="0.25">
      <c r="A55" s="56">
        <v>957</v>
      </c>
      <c r="B55" s="56">
        <v>104065</v>
      </c>
      <c r="C55" s="56" t="s">
        <v>21</v>
      </c>
      <c r="D55" s="55" t="s">
        <v>108</v>
      </c>
      <c r="E55" s="57">
        <v>38479</v>
      </c>
      <c r="F55" s="56" t="s">
        <v>22</v>
      </c>
      <c r="G55" s="56" t="s">
        <v>43</v>
      </c>
      <c r="H55" s="55" t="s">
        <v>102</v>
      </c>
      <c r="I55" s="22"/>
    </row>
    <row r="56" spans="1:9" ht="15" customHeight="1" x14ac:dyDescent="0.25">
      <c r="A56" s="56">
        <v>131</v>
      </c>
      <c r="B56" s="56">
        <v>102204</v>
      </c>
      <c r="C56" s="56" t="s">
        <v>21</v>
      </c>
      <c r="D56" s="55" t="s">
        <v>109</v>
      </c>
      <c r="E56" s="57">
        <v>38447</v>
      </c>
      <c r="F56" s="56" t="s">
        <v>22</v>
      </c>
      <c r="G56" s="56" t="s">
        <v>43</v>
      </c>
      <c r="H56" s="55" t="s">
        <v>102</v>
      </c>
      <c r="I56" s="22"/>
    </row>
    <row r="57" spans="1:9" ht="15" customHeight="1" x14ac:dyDescent="0.25">
      <c r="A57" s="56">
        <v>1074</v>
      </c>
      <c r="B57" s="56">
        <v>105842</v>
      </c>
      <c r="C57" s="56" t="s">
        <v>41</v>
      </c>
      <c r="D57" s="55" t="s">
        <v>110</v>
      </c>
      <c r="E57" s="57">
        <v>38939</v>
      </c>
      <c r="F57" s="56" t="s">
        <v>22</v>
      </c>
      <c r="G57" s="56" t="s">
        <v>43</v>
      </c>
      <c r="H57" s="55" t="s">
        <v>102</v>
      </c>
      <c r="I57" s="22"/>
    </row>
    <row r="58" spans="1:9" ht="15" customHeight="1" x14ac:dyDescent="0.25">
      <c r="A58" s="56">
        <v>115</v>
      </c>
      <c r="B58" s="56">
        <v>102221</v>
      </c>
      <c r="C58" s="56" t="s">
        <v>41</v>
      </c>
      <c r="D58" s="55" t="s">
        <v>111</v>
      </c>
      <c r="E58" s="57">
        <v>39050</v>
      </c>
      <c r="F58" s="56" t="s">
        <v>23</v>
      </c>
      <c r="G58" s="56" t="s">
        <v>43</v>
      </c>
      <c r="H58" s="55" t="s">
        <v>102</v>
      </c>
      <c r="I58" s="29"/>
    </row>
    <row r="59" spans="1:9" ht="15" customHeight="1" x14ac:dyDescent="0.25">
      <c r="A59" s="56">
        <v>235</v>
      </c>
      <c r="B59" s="56">
        <v>103342</v>
      </c>
      <c r="C59" s="56" t="s">
        <v>20</v>
      </c>
      <c r="D59" s="55" t="s">
        <v>112</v>
      </c>
      <c r="E59" s="57">
        <v>40131</v>
      </c>
      <c r="F59" s="56" t="s">
        <v>23</v>
      </c>
      <c r="G59" s="56" t="s">
        <v>43</v>
      </c>
      <c r="H59" s="55" t="s">
        <v>113</v>
      </c>
      <c r="I59" s="22"/>
    </row>
    <row r="60" spans="1:9" ht="15" customHeight="1" x14ac:dyDescent="0.25">
      <c r="A60" s="56">
        <v>1128</v>
      </c>
      <c r="B60" s="56">
        <v>105933</v>
      </c>
      <c r="C60" s="56" t="s">
        <v>44</v>
      </c>
      <c r="D60" s="55" t="s">
        <v>114</v>
      </c>
      <c r="E60" s="57">
        <v>40305</v>
      </c>
      <c r="F60" s="56" t="s">
        <v>22</v>
      </c>
      <c r="G60" s="56" t="s">
        <v>43</v>
      </c>
      <c r="H60" s="55" t="s">
        <v>113</v>
      </c>
      <c r="I60" s="22"/>
    </row>
    <row r="61" spans="1:9" ht="15" customHeight="1" x14ac:dyDescent="0.25">
      <c r="A61" s="65">
        <v>1325</v>
      </c>
      <c r="B61" s="56">
        <v>105407</v>
      </c>
      <c r="C61" s="56" t="s">
        <v>20</v>
      </c>
      <c r="D61" s="55" t="s">
        <v>115</v>
      </c>
      <c r="E61" s="57">
        <v>39924</v>
      </c>
      <c r="F61" s="56" t="s">
        <v>23</v>
      </c>
      <c r="G61" s="56" t="s">
        <v>43</v>
      </c>
      <c r="H61" s="55" t="s">
        <v>113</v>
      </c>
      <c r="I61" s="22"/>
    </row>
    <row r="62" spans="1:9" ht="15" customHeight="1" x14ac:dyDescent="0.25">
      <c r="A62" s="56">
        <v>157</v>
      </c>
      <c r="B62" s="56">
        <v>103300</v>
      </c>
      <c r="C62" s="56" t="s">
        <v>41</v>
      </c>
      <c r="D62" s="55" t="s">
        <v>116</v>
      </c>
      <c r="E62" s="57">
        <v>38836</v>
      </c>
      <c r="F62" s="56" t="s">
        <v>22</v>
      </c>
      <c r="G62" s="56" t="s">
        <v>43</v>
      </c>
      <c r="H62" s="55" t="s">
        <v>113</v>
      </c>
      <c r="I62" s="22" t="s">
        <v>184</v>
      </c>
    </row>
    <row r="63" spans="1:9" ht="15" customHeight="1" x14ac:dyDescent="0.25">
      <c r="A63" s="56">
        <v>580</v>
      </c>
      <c r="B63" s="56">
        <v>103637</v>
      </c>
      <c r="C63" s="56" t="s">
        <v>21</v>
      </c>
      <c r="D63" s="55" t="s">
        <v>117</v>
      </c>
      <c r="E63" s="57">
        <v>38426</v>
      </c>
      <c r="F63" s="56" t="s">
        <v>23</v>
      </c>
      <c r="G63" s="56" t="s">
        <v>43</v>
      </c>
      <c r="H63" s="55" t="s">
        <v>113</v>
      </c>
      <c r="I63" s="22"/>
    </row>
    <row r="64" spans="1:9" ht="15" customHeight="1" x14ac:dyDescent="0.25">
      <c r="A64" s="56">
        <v>1129</v>
      </c>
      <c r="B64" s="56">
        <v>105934</v>
      </c>
      <c r="C64" s="56" t="s">
        <v>44</v>
      </c>
      <c r="D64" s="55" t="s">
        <v>118</v>
      </c>
      <c r="E64" s="57">
        <v>41168</v>
      </c>
      <c r="F64" s="56" t="s">
        <v>23</v>
      </c>
      <c r="G64" s="56" t="s">
        <v>42</v>
      </c>
      <c r="H64" s="55" t="s">
        <v>173</v>
      </c>
      <c r="I64" s="29"/>
    </row>
    <row r="65" spans="1:9" ht="15" customHeight="1" x14ac:dyDescent="0.25">
      <c r="A65" s="56">
        <v>909</v>
      </c>
      <c r="B65" s="56">
        <v>105270</v>
      </c>
      <c r="C65" s="56" t="s">
        <v>20</v>
      </c>
      <c r="D65" s="55" t="s">
        <v>119</v>
      </c>
      <c r="E65" s="57">
        <v>40163</v>
      </c>
      <c r="F65" s="56" t="s">
        <v>23</v>
      </c>
      <c r="G65" s="56" t="s">
        <v>43</v>
      </c>
      <c r="H65" s="55" t="s">
        <v>113</v>
      </c>
      <c r="I65" s="29"/>
    </row>
    <row r="66" spans="1:9" ht="15" customHeight="1" x14ac:dyDescent="0.25">
      <c r="A66" s="56">
        <v>28</v>
      </c>
      <c r="B66" s="56">
        <v>104085</v>
      </c>
      <c r="C66" s="56" t="s">
        <v>21</v>
      </c>
      <c r="D66" s="55" t="s">
        <v>120</v>
      </c>
      <c r="E66" s="57">
        <v>38221</v>
      </c>
      <c r="F66" s="56" t="s">
        <v>23</v>
      </c>
      <c r="G66" s="56" t="s">
        <v>43</v>
      </c>
      <c r="H66" s="55" t="s">
        <v>113</v>
      </c>
      <c r="I66" s="29" t="s">
        <v>184</v>
      </c>
    </row>
    <row r="67" spans="1:9" ht="15" customHeight="1" x14ac:dyDescent="0.25">
      <c r="A67" s="56">
        <v>579</v>
      </c>
      <c r="B67" s="56">
        <v>103121</v>
      </c>
      <c r="C67" s="56" t="s">
        <v>20</v>
      </c>
      <c r="D67" s="55" t="s">
        <v>121</v>
      </c>
      <c r="E67" s="57">
        <v>39590</v>
      </c>
      <c r="F67" s="56" t="s">
        <v>22</v>
      </c>
      <c r="G67" s="56" t="s">
        <v>43</v>
      </c>
      <c r="H67" s="55" t="s">
        <v>113</v>
      </c>
      <c r="I67" s="29"/>
    </row>
    <row r="68" spans="1:9" ht="15" customHeight="1" x14ac:dyDescent="0.25">
      <c r="A68" s="56"/>
      <c r="B68" s="56">
        <v>105976</v>
      </c>
      <c r="C68" s="56" t="s">
        <v>44</v>
      </c>
      <c r="D68" s="55" t="s">
        <v>122</v>
      </c>
      <c r="E68" s="57">
        <v>41549</v>
      </c>
      <c r="F68" s="56" t="s">
        <v>23</v>
      </c>
      <c r="G68" s="56" t="s">
        <v>43</v>
      </c>
      <c r="H68" s="55" t="s">
        <v>113</v>
      </c>
      <c r="I68" s="22" t="s">
        <v>184</v>
      </c>
    </row>
    <row r="69" spans="1:9" ht="15" customHeight="1" x14ac:dyDescent="0.25">
      <c r="A69" s="56">
        <v>847</v>
      </c>
      <c r="B69" s="56">
        <v>102342</v>
      </c>
      <c r="C69" s="56" t="s">
        <v>21</v>
      </c>
      <c r="D69" s="55" t="s">
        <v>123</v>
      </c>
      <c r="E69" s="57">
        <v>38320</v>
      </c>
      <c r="F69" s="56" t="s">
        <v>23</v>
      </c>
      <c r="G69" s="56" t="s">
        <v>43</v>
      </c>
      <c r="H69" s="55" t="s">
        <v>113</v>
      </c>
      <c r="I69" s="22"/>
    </row>
    <row r="70" spans="1:9" ht="15" customHeight="1" x14ac:dyDescent="0.25">
      <c r="A70" s="56">
        <v>1143</v>
      </c>
      <c r="B70" s="56">
        <v>105977</v>
      </c>
      <c r="C70" s="56" t="s">
        <v>21</v>
      </c>
      <c r="D70" s="55" t="s">
        <v>124</v>
      </c>
      <c r="E70" s="57">
        <v>38345</v>
      </c>
      <c r="F70" s="56" t="s">
        <v>22</v>
      </c>
      <c r="G70" s="56" t="s">
        <v>43</v>
      </c>
      <c r="H70" s="55" t="s">
        <v>113</v>
      </c>
      <c r="I70" s="22"/>
    </row>
    <row r="71" spans="1:9" ht="15" customHeight="1" x14ac:dyDescent="0.25">
      <c r="A71" s="56">
        <v>1142</v>
      </c>
      <c r="B71" s="56">
        <v>105975</v>
      </c>
      <c r="C71" s="56" t="s">
        <v>20</v>
      </c>
      <c r="D71" s="55" t="s">
        <v>125</v>
      </c>
      <c r="E71" s="57">
        <v>40064</v>
      </c>
      <c r="F71" s="56" t="s">
        <v>23</v>
      </c>
      <c r="G71" s="56" t="s">
        <v>43</v>
      </c>
      <c r="H71" s="55" t="s">
        <v>113</v>
      </c>
      <c r="I71" s="22"/>
    </row>
    <row r="72" spans="1:9" ht="15" customHeight="1" x14ac:dyDescent="0.25">
      <c r="A72" s="56">
        <v>1020</v>
      </c>
      <c r="B72" s="56">
        <v>105570</v>
      </c>
      <c r="C72" s="56" t="s">
        <v>20</v>
      </c>
      <c r="D72" s="55" t="s">
        <v>126</v>
      </c>
      <c r="E72" s="57">
        <v>39851</v>
      </c>
      <c r="F72" s="56" t="s">
        <v>22</v>
      </c>
      <c r="G72" s="56" t="s">
        <v>43</v>
      </c>
      <c r="H72" s="55" t="s">
        <v>127</v>
      </c>
      <c r="I72" s="29"/>
    </row>
    <row r="73" spans="1:9" ht="15" customHeight="1" x14ac:dyDescent="0.25">
      <c r="A73" s="56">
        <v>91</v>
      </c>
      <c r="B73" s="56">
        <v>101574</v>
      </c>
      <c r="C73" s="56" t="s">
        <v>21</v>
      </c>
      <c r="D73" s="55" t="s">
        <v>128</v>
      </c>
      <c r="E73" s="57">
        <v>38396</v>
      </c>
      <c r="F73" s="56" t="s">
        <v>22</v>
      </c>
      <c r="G73" s="56" t="s">
        <v>43</v>
      </c>
      <c r="H73" s="55" t="s">
        <v>127</v>
      </c>
      <c r="I73" s="29"/>
    </row>
    <row r="74" spans="1:9" ht="15" customHeight="1" x14ac:dyDescent="0.25">
      <c r="A74" s="56">
        <v>567</v>
      </c>
      <c r="B74" s="56">
        <v>102881</v>
      </c>
      <c r="C74" s="56" t="s">
        <v>41</v>
      </c>
      <c r="D74" s="55" t="s">
        <v>129</v>
      </c>
      <c r="E74" s="57">
        <v>39369</v>
      </c>
      <c r="F74" s="56" t="s">
        <v>23</v>
      </c>
      <c r="G74" s="56" t="s">
        <v>43</v>
      </c>
      <c r="H74" s="55" t="s">
        <v>127</v>
      </c>
      <c r="I74" s="22"/>
    </row>
    <row r="75" spans="1:9" ht="15" customHeight="1" x14ac:dyDescent="0.25">
      <c r="A75" s="56">
        <v>820</v>
      </c>
      <c r="B75" s="56">
        <v>101581</v>
      </c>
      <c r="C75" s="56" t="s">
        <v>21</v>
      </c>
      <c r="D75" s="55" t="s">
        <v>130</v>
      </c>
      <c r="E75" s="57">
        <v>38617</v>
      </c>
      <c r="F75" s="56" t="s">
        <v>22</v>
      </c>
      <c r="G75" s="56" t="s">
        <v>43</v>
      </c>
      <c r="H75" s="55" t="s">
        <v>127</v>
      </c>
      <c r="I75" s="22"/>
    </row>
    <row r="76" spans="1:9" ht="15" customHeight="1" x14ac:dyDescent="0.25">
      <c r="A76" s="56">
        <v>596</v>
      </c>
      <c r="B76" s="56">
        <v>104478</v>
      </c>
      <c r="C76" s="56" t="s">
        <v>41</v>
      </c>
      <c r="D76" s="55" t="s">
        <v>131</v>
      </c>
      <c r="E76" s="57">
        <v>39369</v>
      </c>
      <c r="F76" s="56" t="s">
        <v>22</v>
      </c>
      <c r="G76" s="56" t="s">
        <v>43</v>
      </c>
      <c r="H76" s="55" t="s">
        <v>127</v>
      </c>
      <c r="I76" s="22"/>
    </row>
    <row r="77" spans="1:9" ht="15" customHeight="1" x14ac:dyDescent="0.25">
      <c r="A77" s="56">
        <v>766</v>
      </c>
      <c r="B77" s="56">
        <v>103776</v>
      </c>
      <c r="C77" s="56" t="s">
        <v>41</v>
      </c>
      <c r="D77" s="55" t="s">
        <v>132</v>
      </c>
      <c r="E77" s="57">
        <v>39428</v>
      </c>
      <c r="F77" s="56" t="s">
        <v>23</v>
      </c>
      <c r="G77" s="56" t="s">
        <v>43</v>
      </c>
      <c r="H77" s="55" t="s">
        <v>127</v>
      </c>
      <c r="I77" s="22"/>
    </row>
    <row r="78" spans="1:9" ht="15" customHeight="1" x14ac:dyDescent="0.25">
      <c r="A78" s="56">
        <v>1655</v>
      </c>
      <c r="B78" s="56">
        <v>103918</v>
      </c>
      <c r="C78" s="56" t="s">
        <v>24</v>
      </c>
      <c r="D78" s="55" t="s">
        <v>133</v>
      </c>
      <c r="E78" s="57">
        <v>37969</v>
      </c>
      <c r="F78" s="56" t="s">
        <v>22</v>
      </c>
      <c r="G78" s="56" t="s">
        <v>43</v>
      </c>
      <c r="H78" s="55" t="s">
        <v>127</v>
      </c>
      <c r="I78" s="22"/>
    </row>
    <row r="79" spans="1:9" ht="15" customHeight="1" x14ac:dyDescent="0.25">
      <c r="A79" s="56">
        <v>1588</v>
      </c>
      <c r="B79" s="56">
        <v>103905</v>
      </c>
      <c r="C79" s="56" t="s">
        <v>24</v>
      </c>
      <c r="D79" s="55" t="s">
        <v>134</v>
      </c>
      <c r="E79" s="57">
        <v>37340</v>
      </c>
      <c r="F79" s="56" t="s">
        <v>23</v>
      </c>
      <c r="G79" s="56" t="s">
        <v>43</v>
      </c>
      <c r="H79" s="55" t="s">
        <v>127</v>
      </c>
      <c r="I79" s="22"/>
    </row>
    <row r="80" spans="1:9" ht="15" customHeight="1" x14ac:dyDescent="0.25">
      <c r="A80" s="56">
        <v>979</v>
      </c>
      <c r="B80" s="56">
        <v>104698</v>
      </c>
      <c r="C80" s="56" t="s">
        <v>41</v>
      </c>
      <c r="D80" s="55" t="s">
        <v>135</v>
      </c>
      <c r="E80" s="57">
        <v>38843</v>
      </c>
      <c r="F80" s="56" t="s">
        <v>23</v>
      </c>
      <c r="G80" s="56" t="s">
        <v>43</v>
      </c>
      <c r="H80" s="55" t="s">
        <v>127</v>
      </c>
      <c r="I80" s="22"/>
    </row>
    <row r="81" spans="1:9" ht="15" customHeight="1" x14ac:dyDescent="0.25">
      <c r="A81" s="56">
        <v>838</v>
      </c>
      <c r="B81" s="56">
        <v>103906</v>
      </c>
      <c r="C81" s="56" t="s">
        <v>21</v>
      </c>
      <c r="D81" s="55" t="s">
        <v>136</v>
      </c>
      <c r="E81" s="57">
        <v>38341</v>
      </c>
      <c r="F81" s="56" t="s">
        <v>23</v>
      </c>
      <c r="G81" s="56" t="s">
        <v>43</v>
      </c>
      <c r="H81" s="55" t="s">
        <v>127</v>
      </c>
      <c r="I81" s="29"/>
    </row>
    <row r="82" spans="1:9" ht="15" customHeight="1" x14ac:dyDescent="0.25">
      <c r="A82" s="56">
        <v>905</v>
      </c>
      <c r="B82" s="56">
        <v>103990</v>
      </c>
      <c r="C82" s="56" t="s">
        <v>20</v>
      </c>
      <c r="D82" s="55" t="s">
        <v>137</v>
      </c>
      <c r="E82" s="57">
        <v>40121</v>
      </c>
      <c r="F82" s="56" t="s">
        <v>22</v>
      </c>
      <c r="G82" s="56" t="s">
        <v>43</v>
      </c>
      <c r="H82" s="55" t="s">
        <v>127</v>
      </c>
      <c r="I82" s="22"/>
    </row>
    <row r="83" spans="1:9" ht="15" customHeight="1" x14ac:dyDescent="0.25">
      <c r="A83" s="56">
        <v>879</v>
      </c>
      <c r="B83" s="56">
        <v>103919</v>
      </c>
      <c r="C83" s="56" t="s">
        <v>20</v>
      </c>
      <c r="D83" s="55" t="s">
        <v>138</v>
      </c>
      <c r="E83" s="57">
        <v>40116</v>
      </c>
      <c r="F83" s="56" t="s">
        <v>23</v>
      </c>
      <c r="G83" s="56" t="s">
        <v>43</v>
      </c>
      <c r="H83" s="55" t="s">
        <v>127</v>
      </c>
      <c r="I83" s="22"/>
    </row>
    <row r="84" spans="1:9" ht="15" customHeight="1" x14ac:dyDescent="0.25">
      <c r="A84" s="56">
        <v>765</v>
      </c>
      <c r="B84" s="56">
        <v>103775</v>
      </c>
      <c r="C84" s="56" t="s">
        <v>21</v>
      </c>
      <c r="D84" s="55" t="s">
        <v>139</v>
      </c>
      <c r="E84" s="57">
        <v>38538</v>
      </c>
      <c r="F84" s="56" t="s">
        <v>22</v>
      </c>
      <c r="G84" s="56" t="s">
        <v>43</v>
      </c>
      <c r="H84" s="55" t="s">
        <v>127</v>
      </c>
      <c r="I84" s="29"/>
    </row>
    <row r="85" spans="1:9" ht="15" customHeight="1" x14ac:dyDescent="0.25">
      <c r="A85" s="56">
        <v>255</v>
      </c>
      <c r="B85" s="56">
        <v>102643</v>
      </c>
      <c r="C85" s="56" t="s">
        <v>41</v>
      </c>
      <c r="D85" s="55" t="s">
        <v>140</v>
      </c>
      <c r="E85" s="57">
        <v>39328</v>
      </c>
      <c r="F85" s="56" t="s">
        <v>22</v>
      </c>
      <c r="G85" s="56" t="s">
        <v>43</v>
      </c>
      <c r="H85" s="55" t="s">
        <v>127</v>
      </c>
      <c r="I85" s="22"/>
    </row>
    <row r="86" spans="1:9" ht="15" customHeight="1" x14ac:dyDescent="0.25">
      <c r="A86" s="56">
        <v>863</v>
      </c>
      <c r="B86" s="56">
        <v>103917</v>
      </c>
      <c r="C86" s="56" t="s">
        <v>21</v>
      </c>
      <c r="D86" s="55" t="s">
        <v>141</v>
      </c>
      <c r="E86" s="57">
        <v>38457</v>
      </c>
      <c r="F86" s="56" t="s">
        <v>23</v>
      </c>
      <c r="G86" s="56" t="s">
        <v>43</v>
      </c>
      <c r="H86" s="55" t="s">
        <v>127</v>
      </c>
      <c r="I86" s="29"/>
    </row>
    <row r="87" spans="1:9" ht="15" customHeight="1" x14ac:dyDescent="0.25">
      <c r="A87" s="56">
        <v>1307</v>
      </c>
      <c r="B87" s="56">
        <v>105339</v>
      </c>
      <c r="C87" s="56" t="s">
        <v>41</v>
      </c>
      <c r="D87" s="55" t="s">
        <v>142</v>
      </c>
      <c r="E87" s="57">
        <v>38933</v>
      </c>
      <c r="F87" s="56" t="s">
        <v>22</v>
      </c>
      <c r="G87" s="56" t="s">
        <v>43</v>
      </c>
      <c r="H87" s="55" t="s">
        <v>127</v>
      </c>
      <c r="I87" s="22"/>
    </row>
    <row r="88" spans="1:9" ht="15" customHeight="1" x14ac:dyDescent="0.25">
      <c r="A88" s="56">
        <v>239</v>
      </c>
      <c r="B88" s="56">
        <v>101609</v>
      </c>
      <c r="C88" s="56" t="s">
        <v>21</v>
      </c>
      <c r="D88" s="55" t="s">
        <v>143</v>
      </c>
      <c r="E88" s="57">
        <v>38705</v>
      </c>
      <c r="F88" s="56" t="s">
        <v>22</v>
      </c>
      <c r="G88" s="56" t="s">
        <v>43</v>
      </c>
      <c r="H88" s="55" t="s">
        <v>127</v>
      </c>
      <c r="I88" s="29"/>
    </row>
    <row r="89" spans="1:9" ht="15" customHeight="1" x14ac:dyDescent="0.25">
      <c r="A89" s="56">
        <v>715</v>
      </c>
      <c r="B89" s="56">
        <v>104550</v>
      </c>
      <c r="C89" s="56" t="s">
        <v>41</v>
      </c>
      <c r="D89" s="55" t="s">
        <v>144</v>
      </c>
      <c r="E89" s="57">
        <v>38937</v>
      </c>
      <c r="F89" s="56" t="s">
        <v>23</v>
      </c>
      <c r="G89" s="56" t="s">
        <v>43</v>
      </c>
      <c r="H89" s="55" t="s">
        <v>127</v>
      </c>
      <c r="I89" s="29"/>
    </row>
    <row r="90" spans="1:9" ht="15" customHeight="1" x14ac:dyDescent="0.25">
      <c r="A90" s="56">
        <v>1027</v>
      </c>
      <c r="B90" s="56">
        <v>105579</v>
      </c>
      <c r="C90" s="56" t="s">
        <v>41</v>
      </c>
      <c r="D90" s="55" t="s">
        <v>145</v>
      </c>
      <c r="E90" s="57">
        <v>38820</v>
      </c>
      <c r="F90" s="56" t="s">
        <v>23</v>
      </c>
      <c r="G90" s="56" t="s">
        <v>43</v>
      </c>
      <c r="H90" s="55" t="s">
        <v>127</v>
      </c>
      <c r="I90" s="22"/>
    </row>
    <row r="91" spans="1:9" ht="15" customHeight="1" x14ac:dyDescent="0.25">
      <c r="A91" s="56">
        <v>74</v>
      </c>
      <c r="B91" s="56">
        <v>100180</v>
      </c>
      <c r="C91" s="56" t="s">
        <v>41</v>
      </c>
      <c r="D91" s="55" t="s">
        <v>146</v>
      </c>
      <c r="E91" s="57">
        <v>39423</v>
      </c>
      <c r="F91" s="56" t="s">
        <v>23</v>
      </c>
      <c r="G91" s="56" t="s">
        <v>43</v>
      </c>
      <c r="H91" s="55" t="s">
        <v>127</v>
      </c>
      <c r="I91" s="22"/>
    </row>
    <row r="92" spans="1:9" ht="15" customHeight="1" x14ac:dyDescent="0.25">
      <c r="A92" s="56">
        <v>1019</v>
      </c>
      <c r="B92" s="56">
        <v>105569</v>
      </c>
      <c r="C92" s="56" t="s">
        <v>44</v>
      </c>
      <c r="D92" s="55" t="s">
        <v>147</v>
      </c>
      <c r="E92" s="57">
        <v>40285</v>
      </c>
      <c r="F92" s="56" t="s">
        <v>22</v>
      </c>
      <c r="G92" s="56" t="s">
        <v>43</v>
      </c>
      <c r="H92" s="55" t="s">
        <v>127</v>
      </c>
      <c r="I92" s="29"/>
    </row>
    <row r="93" spans="1:9" ht="15" customHeight="1" x14ac:dyDescent="0.25">
      <c r="A93" s="56">
        <v>96</v>
      </c>
      <c r="B93" s="56">
        <v>104753</v>
      </c>
      <c r="C93" s="56" t="s">
        <v>44</v>
      </c>
      <c r="D93" s="55" t="s">
        <v>148</v>
      </c>
      <c r="E93" s="57">
        <v>40223</v>
      </c>
      <c r="F93" s="56" t="s">
        <v>23</v>
      </c>
      <c r="G93" s="56" t="s">
        <v>43</v>
      </c>
      <c r="H93" s="55" t="s">
        <v>127</v>
      </c>
      <c r="I93" s="22"/>
    </row>
    <row r="94" spans="1:9" ht="15" customHeight="1" x14ac:dyDescent="0.25">
      <c r="A94" s="56">
        <v>706</v>
      </c>
      <c r="B94" s="56">
        <v>101621</v>
      </c>
      <c r="C94" s="56" t="s">
        <v>21</v>
      </c>
      <c r="D94" s="55" t="s">
        <v>149</v>
      </c>
      <c r="E94" s="57">
        <v>38480</v>
      </c>
      <c r="F94" s="56" t="s">
        <v>22</v>
      </c>
      <c r="G94" s="56" t="s">
        <v>43</v>
      </c>
      <c r="H94" s="55" t="s">
        <v>127</v>
      </c>
      <c r="I94" s="22"/>
    </row>
    <row r="95" spans="1:9" ht="15" customHeight="1" x14ac:dyDescent="0.25">
      <c r="A95" s="56">
        <v>844</v>
      </c>
      <c r="B95" s="56">
        <v>103909</v>
      </c>
      <c r="C95" s="56" t="s">
        <v>20</v>
      </c>
      <c r="D95" s="55" t="s">
        <v>150</v>
      </c>
      <c r="E95" s="57">
        <v>39476</v>
      </c>
      <c r="F95" s="56" t="s">
        <v>22</v>
      </c>
      <c r="G95" s="56" t="s">
        <v>43</v>
      </c>
      <c r="H95" s="55" t="s">
        <v>127</v>
      </c>
      <c r="I95" s="29"/>
    </row>
    <row r="96" spans="1:9" ht="15" customHeight="1" x14ac:dyDescent="0.25">
      <c r="A96" s="56">
        <v>1033</v>
      </c>
      <c r="B96" s="56">
        <v>105589</v>
      </c>
      <c r="C96" s="56" t="s">
        <v>44</v>
      </c>
      <c r="D96" s="55" t="s">
        <v>151</v>
      </c>
      <c r="E96" s="57">
        <v>40371</v>
      </c>
      <c r="F96" s="56" t="s">
        <v>23</v>
      </c>
      <c r="G96" s="56" t="s">
        <v>43</v>
      </c>
      <c r="H96" s="55" t="s">
        <v>127</v>
      </c>
      <c r="I96" s="22"/>
    </row>
    <row r="97" spans="1:9" ht="15" customHeight="1" x14ac:dyDescent="0.25">
      <c r="A97" s="56">
        <v>787</v>
      </c>
      <c r="B97" s="56">
        <v>103813</v>
      </c>
      <c r="C97" s="56" t="s">
        <v>41</v>
      </c>
      <c r="D97" s="55" t="s">
        <v>152</v>
      </c>
      <c r="E97" s="57">
        <v>39051</v>
      </c>
      <c r="F97" s="56" t="s">
        <v>23</v>
      </c>
      <c r="G97" s="56" t="s">
        <v>43</v>
      </c>
      <c r="H97" s="55" t="s">
        <v>127</v>
      </c>
      <c r="I97" s="29"/>
    </row>
    <row r="98" spans="1:9" ht="15" customHeight="1" x14ac:dyDescent="0.25">
      <c r="A98" s="56">
        <v>534</v>
      </c>
      <c r="B98" s="56">
        <v>103583</v>
      </c>
      <c r="C98" s="56" t="s">
        <v>20</v>
      </c>
      <c r="D98" s="55" t="s">
        <v>153</v>
      </c>
      <c r="E98" s="57">
        <v>39592</v>
      </c>
      <c r="F98" s="56" t="s">
        <v>22</v>
      </c>
      <c r="G98" s="56" t="s">
        <v>43</v>
      </c>
      <c r="H98" s="55" t="s">
        <v>127</v>
      </c>
      <c r="I98" s="22"/>
    </row>
    <row r="99" spans="1:9" ht="15" customHeight="1" x14ac:dyDescent="0.25">
      <c r="A99" s="56">
        <v>845</v>
      </c>
      <c r="B99" s="56">
        <v>103910</v>
      </c>
      <c r="C99" s="56" t="s">
        <v>21</v>
      </c>
      <c r="D99" s="55" t="s">
        <v>154</v>
      </c>
      <c r="E99" s="57">
        <v>38619</v>
      </c>
      <c r="F99" s="56" t="s">
        <v>23</v>
      </c>
      <c r="G99" s="56" t="s">
        <v>43</v>
      </c>
      <c r="H99" s="55" t="s">
        <v>127</v>
      </c>
      <c r="I99" s="29"/>
    </row>
    <row r="100" spans="1:9" ht="15" customHeight="1" x14ac:dyDescent="0.25">
      <c r="A100" s="56">
        <v>1036</v>
      </c>
      <c r="B100" s="56">
        <v>105704</v>
      </c>
      <c r="C100" s="56" t="s">
        <v>20</v>
      </c>
      <c r="D100" s="55" t="s">
        <v>155</v>
      </c>
      <c r="E100" s="57">
        <v>39619</v>
      </c>
      <c r="F100" s="56" t="s">
        <v>23</v>
      </c>
      <c r="G100" s="56" t="s">
        <v>42</v>
      </c>
      <c r="H100" s="68" t="s">
        <v>127</v>
      </c>
      <c r="I100" s="29"/>
    </row>
    <row r="101" spans="1:9" ht="15" customHeight="1" x14ac:dyDescent="0.25">
      <c r="A101" s="56">
        <v>241</v>
      </c>
      <c r="B101" s="56">
        <v>101627</v>
      </c>
      <c r="C101" s="56" t="s">
        <v>21</v>
      </c>
      <c r="D101" s="55" t="s">
        <v>156</v>
      </c>
      <c r="E101" s="57">
        <v>38649</v>
      </c>
      <c r="F101" s="56" t="s">
        <v>22</v>
      </c>
      <c r="G101" s="56" t="s">
        <v>43</v>
      </c>
      <c r="H101" s="55" t="s">
        <v>127</v>
      </c>
      <c r="I101" s="22"/>
    </row>
    <row r="102" spans="1:9" ht="15" customHeight="1" x14ac:dyDescent="0.25">
      <c r="A102" s="56">
        <v>973</v>
      </c>
      <c r="B102" s="56">
        <v>103091</v>
      </c>
      <c r="C102" s="56" t="s">
        <v>41</v>
      </c>
      <c r="D102" s="55" t="s">
        <v>157</v>
      </c>
      <c r="E102" s="57">
        <v>39324</v>
      </c>
      <c r="F102" s="56" t="s">
        <v>22</v>
      </c>
      <c r="G102" s="56" t="s">
        <v>43</v>
      </c>
      <c r="H102" s="55" t="s">
        <v>127</v>
      </c>
      <c r="I102" s="22"/>
    </row>
    <row r="103" spans="1:9" ht="15" customHeight="1" x14ac:dyDescent="0.25">
      <c r="A103" s="56">
        <v>1038</v>
      </c>
      <c r="B103" s="56">
        <v>105706</v>
      </c>
      <c r="C103" s="56" t="s">
        <v>44</v>
      </c>
      <c r="D103" s="55" t="s">
        <v>158</v>
      </c>
      <c r="E103" s="57">
        <v>40871</v>
      </c>
      <c r="F103" s="56" t="s">
        <v>22</v>
      </c>
      <c r="G103" s="56" t="s">
        <v>43</v>
      </c>
      <c r="H103" s="55" t="s">
        <v>127</v>
      </c>
      <c r="I103" s="29"/>
    </row>
    <row r="104" spans="1:9" ht="15" customHeight="1" x14ac:dyDescent="0.25">
      <c r="A104" s="56">
        <v>548</v>
      </c>
      <c r="B104" s="56">
        <v>104433</v>
      </c>
      <c r="C104" s="56" t="s">
        <v>20</v>
      </c>
      <c r="D104" s="55" t="s">
        <v>159</v>
      </c>
      <c r="E104" s="57">
        <v>39756</v>
      </c>
      <c r="F104" s="56" t="s">
        <v>22</v>
      </c>
      <c r="G104" s="56" t="s">
        <v>43</v>
      </c>
      <c r="H104" s="55" t="s">
        <v>127</v>
      </c>
      <c r="I104" s="29"/>
    </row>
    <row r="105" spans="1:9" ht="15" customHeight="1" x14ac:dyDescent="0.25">
      <c r="A105" s="56">
        <v>1018</v>
      </c>
      <c r="B105" s="56">
        <v>105568</v>
      </c>
      <c r="C105" s="56" t="s">
        <v>20</v>
      </c>
      <c r="D105" s="55" t="s">
        <v>160</v>
      </c>
      <c r="E105" s="57">
        <v>39821</v>
      </c>
      <c r="F105" s="56" t="s">
        <v>22</v>
      </c>
      <c r="G105" s="56" t="s">
        <v>43</v>
      </c>
      <c r="H105" s="55" t="s">
        <v>127</v>
      </c>
      <c r="I105" s="29"/>
    </row>
    <row r="106" spans="1:9" ht="15" customHeight="1" x14ac:dyDescent="0.25">
      <c r="A106" s="56">
        <v>780</v>
      </c>
      <c r="B106" s="56">
        <v>102362</v>
      </c>
      <c r="C106" s="56" t="s">
        <v>21</v>
      </c>
      <c r="D106" s="55" t="s">
        <v>161</v>
      </c>
      <c r="E106" s="57">
        <v>38686</v>
      </c>
      <c r="F106" s="56" t="s">
        <v>22</v>
      </c>
      <c r="G106" s="56" t="s">
        <v>43</v>
      </c>
      <c r="H106" s="55" t="s">
        <v>127</v>
      </c>
      <c r="I106" s="22"/>
    </row>
    <row r="107" spans="1:9" ht="15" customHeight="1" x14ac:dyDescent="0.25">
      <c r="A107" s="56">
        <v>1020</v>
      </c>
      <c r="B107" s="56">
        <v>105570</v>
      </c>
      <c r="C107" s="56" t="s">
        <v>20</v>
      </c>
      <c r="D107" s="55" t="s">
        <v>126</v>
      </c>
      <c r="E107" s="57">
        <v>39851</v>
      </c>
      <c r="F107" s="56" t="s">
        <v>22</v>
      </c>
      <c r="G107" s="56" t="s">
        <v>43</v>
      </c>
      <c r="H107" s="55" t="s">
        <v>127</v>
      </c>
      <c r="I107" s="29"/>
    </row>
    <row r="108" spans="1:9" ht="15" customHeight="1" x14ac:dyDescent="0.25">
      <c r="A108" s="56">
        <v>91</v>
      </c>
      <c r="B108" s="56">
        <v>101574</v>
      </c>
      <c r="C108" s="56" t="s">
        <v>21</v>
      </c>
      <c r="D108" s="55" t="s">
        <v>128</v>
      </c>
      <c r="E108" s="57">
        <v>38396</v>
      </c>
      <c r="F108" s="56" t="s">
        <v>22</v>
      </c>
      <c r="G108" s="56" t="s">
        <v>43</v>
      </c>
      <c r="H108" s="55" t="s">
        <v>127</v>
      </c>
      <c r="I108" s="22"/>
    </row>
    <row r="109" spans="1:9" ht="15" customHeight="1" x14ac:dyDescent="0.25">
      <c r="A109" s="56">
        <v>567</v>
      </c>
      <c r="B109" s="56">
        <v>102881</v>
      </c>
      <c r="C109" s="56" t="s">
        <v>41</v>
      </c>
      <c r="D109" s="55" t="s">
        <v>129</v>
      </c>
      <c r="E109" s="57">
        <v>39369</v>
      </c>
      <c r="F109" s="56" t="s">
        <v>23</v>
      </c>
      <c r="G109" s="56" t="s">
        <v>43</v>
      </c>
      <c r="H109" s="55" t="s">
        <v>127</v>
      </c>
      <c r="I109" s="29"/>
    </row>
    <row r="110" spans="1:9" ht="15" customHeight="1" x14ac:dyDescent="0.25">
      <c r="A110" s="56">
        <v>820</v>
      </c>
      <c r="B110" s="56">
        <v>101581</v>
      </c>
      <c r="C110" s="56" t="s">
        <v>21</v>
      </c>
      <c r="D110" s="55" t="s">
        <v>130</v>
      </c>
      <c r="E110" s="57">
        <v>38617</v>
      </c>
      <c r="F110" s="56" t="s">
        <v>22</v>
      </c>
      <c r="G110" s="56" t="s">
        <v>43</v>
      </c>
      <c r="H110" s="55" t="s">
        <v>127</v>
      </c>
      <c r="I110" s="22"/>
    </row>
    <row r="111" spans="1:9" ht="15" customHeight="1" x14ac:dyDescent="0.25">
      <c r="A111" s="56">
        <v>596</v>
      </c>
      <c r="B111" s="56">
        <v>104478</v>
      </c>
      <c r="C111" s="56" t="s">
        <v>41</v>
      </c>
      <c r="D111" s="55" t="s">
        <v>131</v>
      </c>
      <c r="E111" s="57">
        <v>39369</v>
      </c>
      <c r="F111" s="56" t="s">
        <v>22</v>
      </c>
      <c r="G111" s="56" t="s">
        <v>43</v>
      </c>
      <c r="H111" s="55" t="s">
        <v>127</v>
      </c>
      <c r="I111" s="29"/>
    </row>
    <row r="112" spans="1:9" ht="15" customHeight="1" x14ac:dyDescent="0.25">
      <c r="A112" s="56">
        <v>766</v>
      </c>
      <c r="B112" s="56">
        <v>103776</v>
      </c>
      <c r="C112" s="56" t="s">
        <v>41</v>
      </c>
      <c r="D112" s="55" t="s">
        <v>132</v>
      </c>
      <c r="E112" s="57">
        <v>39428</v>
      </c>
      <c r="F112" s="56" t="s">
        <v>23</v>
      </c>
      <c r="G112" s="56" t="s">
        <v>43</v>
      </c>
      <c r="H112" s="55" t="s">
        <v>127</v>
      </c>
      <c r="I112" s="29"/>
    </row>
    <row r="113" spans="1:9" ht="15" customHeight="1" x14ac:dyDescent="0.25">
      <c r="A113" s="56">
        <v>1655</v>
      </c>
      <c r="B113" s="56">
        <v>103918</v>
      </c>
      <c r="C113" s="56" t="s">
        <v>24</v>
      </c>
      <c r="D113" s="55" t="s">
        <v>133</v>
      </c>
      <c r="E113" s="57">
        <v>37969</v>
      </c>
      <c r="F113" s="56" t="s">
        <v>22</v>
      </c>
      <c r="G113" s="56" t="s">
        <v>43</v>
      </c>
      <c r="H113" s="55" t="s">
        <v>127</v>
      </c>
      <c r="I113" s="29"/>
    </row>
    <row r="114" spans="1:9" ht="15" customHeight="1" x14ac:dyDescent="0.25">
      <c r="A114" s="56">
        <v>1588</v>
      </c>
      <c r="B114" s="56">
        <v>103905</v>
      </c>
      <c r="C114" s="56" t="s">
        <v>24</v>
      </c>
      <c r="D114" s="55" t="s">
        <v>134</v>
      </c>
      <c r="E114" s="57">
        <v>37340</v>
      </c>
      <c r="F114" s="56" t="s">
        <v>23</v>
      </c>
      <c r="G114" s="56" t="s">
        <v>43</v>
      </c>
      <c r="H114" s="55" t="s">
        <v>127</v>
      </c>
      <c r="I114" s="29"/>
    </row>
    <row r="115" spans="1:9" ht="15" customHeight="1" x14ac:dyDescent="0.25">
      <c r="A115" s="56">
        <v>979</v>
      </c>
      <c r="B115" s="56">
        <v>104698</v>
      </c>
      <c r="C115" s="56" t="s">
        <v>41</v>
      </c>
      <c r="D115" s="55" t="s">
        <v>135</v>
      </c>
      <c r="E115" s="57">
        <v>38843</v>
      </c>
      <c r="F115" s="56" t="s">
        <v>23</v>
      </c>
      <c r="G115" s="56" t="s">
        <v>43</v>
      </c>
      <c r="H115" s="55" t="s">
        <v>127</v>
      </c>
      <c r="I115" s="22"/>
    </row>
    <row r="116" spans="1:9" ht="15" customHeight="1" x14ac:dyDescent="0.25">
      <c r="A116" s="56">
        <v>838</v>
      </c>
      <c r="B116" s="56">
        <v>103906</v>
      </c>
      <c r="C116" s="56" t="s">
        <v>21</v>
      </c>
      <c r="D116" s="55" t="s">
        <v>136</v>
      </c>
      <c r="E116" s="57">
        <v>38341</v>
      </c>
      <c r="F116" s="56" t="s">
        <v>23</v>
      </c>
      <c r="G116" s="56" t="s">
        <v>43</v>
      </c>
      <c r="H116" s="55" t="s">
        <v>127</v>
      </c>
      <c r="I116" s="29"/>
    </row>
    <row r="117" spans="1:9" ht="15" customHeight="1" x14ac:dyDescent="0.25">
      <c r="A117" s="56">
        <v>905</v>
      </c>
      <c r="B117" s="56">
        <v>103990</v>
      </c>
      <c r="C117" s="56" t="s">
        <v>20</v>
      </c>
      <c r="D117" s="55" t="s">
        <v>137</v>
      </c>
      <c r="E117" s="57">
        <v>40121</v>
      </c>
      <c r="F117" s="56" t="s">
        <v>22</v>
      </c>
      <c r="G117" s="56" t="s">
        <v>43</v>
      </c>
      <c r="H117" s="55" t="s">
        <v>127</v>
      </c>
      <c r="I117" s="22"/>
    </row>
    <row r="118" spans="1:9" ht="15" customHeight="1" x14ac:dyDescent="0.25">
      <c r="A118" s="56">
        <v>879</v>
      </c>
      <c r="B118" s="56">
        <v>103919</v>
      </c>
      <c r="C118" s="56" t="s">
        <v>20</v>
      </c>
      <c r="D118" s="55" t="s">
        <v>138</v>
      </c>
      <c r="E118" s="57">
        <v>40116</v>
      </c>
      <c r="F118" s="56" t="s">
        <v>23</v>
      </c>
      <c r="G118" s="56" t="s">
        <v>43</v>
      </c>
      <c r="H118" s="55" t="s">
        <v>127</v>
      </c>
      <c r="I118" s="22"/>
    </row>
    <row r="119" spans="1:9" ht="15" customHeight="1" x14ac:dyDescent="0.25">
      <c r="A119" s="56">
        <v>765</v>
      </c>
      <c r="B119" s="56">
        <v>103775</v>
      </c>
      <c r="C119" s="56" t="s">
        <v>21</v>
      </c>
      <c r="D119" s="55" t="s">
        <v>139</v>
      </c>
      <c r="E119" s="57">
        <v>38538</v>
      </c>
      <c r="F119" s="56" t="s">
        <v>22</v>
      </c>
      <c r="G119" s="56" t="s">
        <v>43</v>
      </c>
      <c r="H119" s="55" t="s">
        <v>127</v>
      </c>
      <c r="I119" s="22"/>
    </row>
    <row r="120" spans="1:9" ht="15" customHeight="1" x14ac:dyDescent="0.25">
      <c r="A120" s="56">
        <v>255</v>
      </c>
      <c r="B120" s="56">
        <v>102643</v>
      </c>
      <c r="C120" s="56" t="s">
        <v>41</v>
      </c>
      <c r="D120" s="55" t="s">
        <v>140</v>
      </c>
      <c r="E120" s="57">
        <v>39328</v>
      </c>
      <c r="F120" s="56" t="s">
        <v>22</v>
      </c>
      <c r="G120" s="56" t="s">
        <v>43</v>
      </c>
      <c r="H120" s="55" t="s">
        <v>127</v>
      </c>
      <c r="I120" s="29"/>
    </row>
    <row r="121" spans="1:9" ht="15" customHeight="1" x14ac:dyDescent="0.25">
      <c r="A121" s="56">
        <v>863</v>
      </c>
      <c r="B121" s="56">
        <v>103917</v>
      </c>
      <c r="C121" s="56" t="s">
        <v>21</v>
      </c>
      <c r="D121" s="55" t="s">
        <v>141</v>
      </c>
      <c r="E121" s="57">
        <v>38457</v>
      </c>
      <c r="F121" s="56" t="s">
        <v>23</v>
      </c>
      <c r="G121" s="56" t="s">
        <v>43</v>
      </c>
      <c r="H121" s="55" t="s">
        <v>127</v>
      </c>
      <c r="I121" s="22"/>
    </row>
    <row r="122" spans="1:9" ht="15" customHeight="1" x14ac:dyDescent="0.25">
      <c r="A122" s="56">
        <v>1307</v>
      </c>
      <c r="B122" s="56">
        <v>105339</v>
      </c>
      <c r="C122" s="56" t="s">
        <v>41</v>
      </c>
      <c r="D122" s="55" t="s">
        <v>142</v>
      </c>
      <c r="E122" s="57">
        <v>38933</v>
      </c>
      <c r="F122" s="56" t="s">
        <v>22</v>
      </c>
      <c r="G122" s="56" t="s">
        <v>43</v>
      </c>
      <c r="H122" s="55" t="s">
        <v>127</v>
      </c>
      <c r="I122" s="29"/>
    </row>
    <row r="123" spans="1:9" ht="15" customHeight="1" x14ac:dyDescent="0.25">
      <c r="A123" s="56">
        <v>239</v>
      </c>
      <c r="B123" s="56">
        <v>101609</v>
      </c>
      <c r="C123" s="56" t="s">
        <v>21</v>
      </c>
      <c r="D123" s="55" t="s">
        <v>143</v>
      </c>
      <c r="E123" s="57">
        <v>38705</v>
      </c>
      <c r="F123" s="56" t="s">
        <v>22</v>
      </c>
      <c r="G123" s="56" t="s">
        <v>43</v>
      </c>
      <c r="H123" s="55" t="s">
        <v>127</v>
      </c>
      <c r="I123" s="22"/>
    </row>
    <row r="124" spans="1:9" ht="15" customHeight="1" x14ac:dyDescent="0.25">
      <c r="A124" s="56">
        <v>715</v>
      </c>
      <c r="B124" s="56">
        <v>104550</v>
      </c>
      <c r="C124" s="56" t="s">
        <v>41</v>
      </c>
      <c r="D124" s="55" t="s">
        <v>144</v>
      </c>
      <c r="E124" s="57">
        <v>38937</v>
      </c>
      <c r="F124" s="56" t="s">
        <v>23</v>
      </c>
      <c r="G124" s="56" t="s">
        <v>43</v>
      </c>
      <c r="H124" s="55" t="s">
        <v>127</v>
      </c>
      <c r="I124" s="29"/>
    </row>
    <row r="125" spans="1:9" s="33" customFormat="1" ht="15" customHeight="1" x14ac:dyDescent="0.25">
      <c r="A125" s="56">
        <v>1027</v>
      </c>
      <c r="B125" s="56">
        <v>105579</v>
      </c>
      <c r="C125" s="56" t="s">
        <v>41</v>
      </c>
      <c r="D125" s="55" t="s">
        <v>145</v>
      </c>
      <c r="E125" s="57">
        <v>38820</v>
      </c>
      <c r="F125" s="56" t="s">
        <v>23</v>
      </c>
      <c r="G125" s="56" t="s">
        <v>43</v>
      </c>
      <c r="H125" s="55" t="s">
        <v>127</v>
      </c>
      <c r="I125" s="22"/>
    </row>
    <row r="126" spans="1:9" ht="15" customHeight="1" x14ac:dyDescent="0.25">
      <c r="A126" s="56">
        <v>74</v>
      </c>
      <c r="B126" s="56">
        <v>100180</v>
      </c>
      <c r="C126" s="56" t="s">
        <v>41</v>
      </c>
      <c r="D126" s="55" t="s">
        <v>146</v>
      </c>
      <c r="E126" s="57">
        <v>39423</v>
      </c>
      <c r="F126" s="56" t="s">
        <v>23</v>
      </c>
      <c r="G126" s="56" t="s">
        <v>43</v>
      </c>
      <c r="H126" s="55" t="s">
        <v>127</v>
      </c>
      <c r="I126" s="29"/>
    </row>
    <row r="127" spans="1:9" ht="15" customHeight="1" x14ac:dyDescent="0.25">
      <c r="A127" s="56">
        <v>1019</v>
      </c>
      <c r="B127" s="56">
        <v>105569</v>
      </c>
      <c r="C127" s="56" t="s">
        <v>44</v>
      </c>
      <c r="D127" s="55" t="s">
        <v>147</v>
      </c>
      <c r="E127" s="57">
        <v>40285</v>
      </c>
      <c r="F127" s="56" t="s">
        <v>22</v>
      </c>
      <c r="G127" s="56" t="s">
        <v>43</v>
      </c>
      <c r="H127" s="55" t="s">
        <v>127</v>
      </c>
      <c r="I127" s="22"/>
    </row>
    <row r="128" spans="1:9" ht="15" customHeight="1" x14ac:dyDescent="0.25">
      <c r="A128" s="56">
        <v>96</v>
      </c>
      <c r="B128" s="56">
        <v>104753</v>
      </c>
      <c r="C128" s="56" t="s">
        <v>44</v>
      </c>
      <c r="D128" s="55" t="s">
        <v>148</v>
      </c>
      <c r="E128" s="57">
        <v>40223</v>
      </c>
      <c r="F128" s="56" t="s">
        <v>23</v>
      </c>
      <c r="G128" s="56" t="s">
        <v>43</v>
      </c>
      <c r="H128" s="55" t="s">
        <v>127</v>
      </c>
      <c r="I128" s="29"/>
    </row>
    <row r="129" spans="1:10" ht="15" customHeight="1" x14ac:dyDescent="0.25">
      <c r="A129" s="56">
        <v>706</v>
      </c>
      <c r="B129" s="56">
        <v>101621</v>
      </c>
      <c r="C129" s="56" t="s">
        <v>21</v>
      </c>
      <c r="D129" s="55" t="s">
        <v>149</v>
      </c>
      <c r="E129" s="57">
        <v>38480</v>
      </c>
      <c r="F129" s="56" t="s">
        <v>22</v>
      </c>
      <c r="G129" s="56" t="s">
        <v>43</v>
      </c>
      <c r="H129" s="55" t="s">
        <v>127</v>
      </c>
      <c r="I129" s="29"/>
    </row>
    <row r="130" spans="1:10" ht="15" customHeight="1" x14ac:dyDescent="0.25">
      <c r="A130" s="56">
        <v>844</v>
      </c>
      <c r="B130" s="56">
        <v>103909</v>
      </c>
      <c r="C130" s="56" t="s">
        <v>20</v>
      </c>
      <c r="D130" s="55" t="s">
        <v>150</v>
      </c>
      <c r="E130" s="57">
        <v>39476</v>
      </c>
      <c r="F130" s="56" t="s">
        <v>22</v>
      </c>
      <c r="G130" s="56" t="s">
        <v>43</v>
      </c>
      <c r="H130" s="55" t="s">
        <v>127</v>
      </c>
      <c r="I130" s="22"/>
    </row>
    <row r="131" spans="1:10" ht="15" customHeight="1" x14ac:dyDescent="0.25">
      <c r="A131" s="56">
        <v>1033</v>
      </c>
      <c r="B131" s="56">
        <v>105589</v>
      </c>
      <c r="C131" s="56" t="s">
        <v>44</v>
      </c>
      <c r="D131" s="55" t="s">
        <v>151</v>
      </c>
      <c r="E131" s="57">
        <v>40371</v>
      </c>
      <c r="F131" s="56" t="s">
        <v>23</v>
      </c>
      <c r="G131" s="56" t="s">
        <v>43</v>
      </c>
      <c r="H131" s="55" t="s">
        <v>127</v>
      </c>
      <c r="I131" s="22"/>
    </row>
    <row r="132" spans="1:10" ht="15" customHeight="1" x14ac:dyDescent="0.25">
      <c r="A132" s="56">
        <v>787</v>
      </c>
      <c r="B132" s="56">
        <v>103813</v>
      </c>
      <c r="C132" s="56" t="s">
        <v>41</v>
      </c>
      <c r="D132" s="55" t="s">
        <v>152</v>
      </c>
      <c r="E132" s="57">
        <v>39051</v>
      </c>
      <c r="F132" s="56" t="s">
        <v>23</v>
      </c>
      <c r="G132" s="56" t="s">
        <v>43</v>
      </c>
      <c r="H132" s="55" t="s">
        <v>127</v>
      </c>
      <c r="I132" s="29"/>
    </row>
    <row r="133" spans="1:10" ht="15" customHeight="1" x14ac:dyDescent="0.25">
      <c r="A133" s="56">
        <v>534</v>
      </c>
      <c r="B133" s="56">
        <v>103583</v>
      </c>
      <c r="C133" s="56" t="s">
        <v>20</v>
      </c>
      <c r="D133" s="55" t="s">
        <v>153</v>
      </c>
      <c r="E133" s="57">
        <v>39592</v>
      </c>
      <c r="F133" s="56" t="s">
        <v>22</v>
      </c>
      <c r="G133" s="56" t="s">
        <v>43</v>
      </c>
      <c r="H133" s="55" t="s">
        <v>127</v>
      </c>
      <c r="I133" s="22"/>
    </row>
    <row r="134" spans="1:10" ht="15" customHeight="1" x14ac:dyDescent="0.25">
      <c r="A134" s="56">
        <v>845</v>
      </c>
      <c r="B134" s="56">
        <v>103910</v>
      </c>
      <c r="C134" s="56" t="s">
        <v>21</v>
      </c>
      <c r="D134" s="55" t="s">
        <v>154</v>
      </c>
      <c r="E134" s="57">
        <v>38619</v>
      </c>
      <c r="F134" s="56" t="s">
        <v>23</v>
      </c>
      <c r="G134" s="56" t="s">
        <v>43</v>
      </c>
      <c r="H134" s="55" t="s">
        <v>127</v>
      </c>
      <c r="I134" s="29"/>
    </row>
    <row r="135" spans="1:10" ht="15" customHeight="1" x14ac:dyDescent="0.25">
      <c r="A135" s="56">
        <v>241</v>
      </c>
      <c r="B135" s="56">
        <v>101627</v>
      </c>
      <c r="C135" s="56" t="s">
        <v>21</v>
      </c>
      <c r="D135" s="55" t="s">
        <v>156</v>
      </c>
      <c r="E135" s="57">
        <v>38649</v>
      </c>
      <c r="F135" s="56" t="s">
        <v>22</v>
      </c>
      <c r="G135" s="56" t="s">
        <v>43</v>
      </c>
      <c r="H135" s="55" t="s">
        <v>127</v>
      </c>
      <c r="I135" s="22"/>
    </row>
    <row r="136" spans="1:10" ht="15" customHeight="1" x14ac:dyDescent="0.25">
      <c r="A136" s="56">
        <v>973</v>
      </c>
      <c r="B136" s="56">
        <v>103091</v>
      </c>
      <c r="C136" s="56" t="s">
        <v>41</v>
      </c>
      <c r="D136" s="55" t="s">
        <v>157</v>
      </c>
      <c r="E136" s="57">
        <v>39324</v>
      </c>
      <c r="F136" s="56" t="s">
        <v>22</v>
      </c>
      <c r="G136" s="56" t="s">
        <v>43</v>
      </c>
      <c r="H136" s="55" t="s">
        <v>127</v>
      </c>
      <c r="I136" s="22"/>
    </row>
    <row r="137" spans="1:10" ht="15" customHeight="1" x14ac:dyDescent="0.25">
      <c r="A137" s="56">
        <v>1038</v>
      </c>
      <c r="B137" s="56">
        <v>105706</v>
      </c>
      <c r="C137" s="56" t="s">
        <v>44</v>
      </c>
      <c r="D137" s="55" t="s">
        <v>158</v>
      </c>
      <c r="E137" s="57">
        <v>40871</v>
      </c>
      <c r="F137" s="56" t="s">
        <v>22</v>
      </c>
      <c r="G137" s="56" t="s">
        <v>43</v>
      </c>
      <c r="H137" s="55" t="s">
        <v>127</v>
      </c>
      <c r="I137" s="22"/>
    </row>
    <row r="138" spans="1:10" ht="15" customHeight="1" x14ac:dyDescent="0.25">
      <c r="A138" s="56">
        <v>548</v>
      </c>
      <c r="B138" s="56">
        <v>104433</v>
      </c>
      <c r="C138" s="56" t="s">
        <v>20</v>
      </c>
      <c r="D138" s="55" t="s">
        <v>159</v>
      </c>
      <c r="E138" s="57">
        <v>39756</v>
      </c>
      <c r="F138" s="56" t="s">
        <v>22</v>
      </c>
      <c r="G138" s="56" t="s">
        <v>43</v>
      </c>
      <c r="H138" s="55" t="s">
        <v>127</v>
      </c>
      <c r="I138" s="29"/>
    </row>
    <row r="139" spans="1:10" ht="15" customHeight="1" x14ac:dyDescent="0.25">
      <c r="A139" s="56">
        <v>1018</v>
      </c>
      <c r="B139" s="56">
        <v>105568</v>
      </c>
      <c r="C139" s="56" t="s">
        <v>20</v>
      </c>
      <c r="D139" s="55" t="s">
        <v>160</v>
      </c>
      <c r="E139" s="57">
        <v>39821</v>
      </c>
      <c r="F139" s="56" t="s">
        <v>22</v>
      </c>
      <c r="G139" s="56" t="s">
        <v>43</v>
      </c>
      <c r="H139" s="55" t="s">
        <v>127</v>
      </c>
      <c r="I139" s="22"/>
    </row>
    <row r="140" spans="1:10" ht="15" customHeight="1" x14ac:dyDescent="0.25">
      <c r="A140" s="56">
        <v>780</v>
      </c>
      <c r="B140" s="56">
        <v>102362</v>
      </c>
      <c r="C140" s="56" t="s">
        <v>21</v>
      </c>
      <c r="D140" s="55" t="s">
        <v>161</v>
      </c>
      <c r="E140" s="57">
        <v>38686</v>
      </c>
      <c r="F140" s="56" t="s">
        <v>22</v>
      </c>
      <c r="G140" s="56" t="s">
        <v>43</v>
      </c>
      <c r="H140" s="55" t="s">
        <v>127</v>
      </c>
      <c r="I140" s="29"/>
    </row>
    <row r="141" spans="1:10" ht="15" customHeight="1" x14ac:dyDescent="0.25">
      <c r="A141" s="56">
        <v>1541</v>
      </c>
      <c r="B141" s="56">
        <v>102224</v>
      </c>
      <c r="C141" s="56" t="s">
        <v>24</v>
      </c>
      <c r="D141" s="55" t="s">
        <v>162</v>
      </c>
      <c r="E141" s="57">
        <v>37312</v>
      </c>
      <c r="F141" s="56" t="s">
        <v>22</v>
      </c>
      <c r="G141" s="56" t="s">
        <v>43</v>
      </c>
      <c r="H141" s="55" t="s">
        <v>102</v>
      </c>
      <c r="I141" s="22"/>
    </row>
    <row r="142" spans="1:10" ht="15" customHeight="1" x14ac:dyDescent="0.25">
      <c r="A142" s="56">
        <v>1082</v>
      </c>
      <c r="B142" s="56">
        <v>105852</v>
      </c>
      <c r="C142" s="56" t="s">
        <v>44</v>
      </c>
      <c r="D142" s="55" t="s">
        <v>163</v>
      </c>
      <c r="E142" s="57">
        <v>41029</v>
      </c>
      <c r="F142" s="56" t="s">
        <v>22</v>
      </c>
      <c r="G142" s="56" t="s">
        <v>42</v>
      </c>
      <c r="H142" s="55" t="s">
        <v>172</v>
      </c>
      <c r="I142" s="29"/>
    </row>
    <row r="143" spans="1:10" ht="15" customHeight="1" x14ac:dyDescent="0.25">
      <c r="A143" s="56">
        <v>663</v>
      </c>
      <c r="B143" s="56">
        <v>101594</v>
      </c>
      <c r="C143" s="56" t="s">
        <v>41</v>
      </c>
      <c r="D143" s="55" t="s">
        <v>164</v>
      </c>
      <c r="E143" s="57">
        <v>39091</v>
      </c>
      <c r="F143" s="56" t="s">
        <v>22</v>
      </c>
      <c r="G143" s="56" t="s">
        <v>43</v>
      </c>
      <c r="H143" s="55" t="s">
        <v>127</v>
      </c>
      <c r="I143" s="22"/>
    </row>
    <row r="144" spans="1:10" ht="15" customHeight="1" x14ac:dyDescent="0.25">
      <c r="A144" s="53">
        <v>2528</v>
      </c>
      <c r="B144" s="53"/>
      <c r="C144" s="56" t="s">
        <v>44</v>
      </c>
      <c r="D144" s="51" t="s">
        <v>166</v>
      </c>
      <c r="E144" s="54">
        <v>40696</v>
      </c>
      <c r="F144" s="53" t="s">
        <v>22</v>
      </c>
      <c r="G144" s="53" t="s">
        <v>42</v>
      </c>
      <c r="H144" s="51" t="s">
        <v>167</v>
      </c>
      <c r="I144" s="29">
        <v>2.5</v>
      </c>
      <c r="J144" s="58"/>
    </row>
    <row r="145" spans="1:10" ht="15" customHeight="1" x14ac:dyDescent="0.25">
      <c r="A145" s="53">
        <v>2536</v>
      </c>
      <c r="B145" s="53"/>
      <c r="C145" s="56" t="s">
        <v>44</v>
      </c>
      <c r="D145" s="51" t="s">
        <v>168</v>
      </c>
      <c r="E145" s="54">
        <v>40819</v>
      </c>
      <c r="F145" s="53" t="s">
        <v>22</v>
      </c>
      <c r="G145" s="53" t="s">
        <v>42</v>
      </c>
      <c r="H145" s="55" t="s">
        <v>169</v>
      </c>
      <c r="I145" s="29"/>
      <c r="J145" s="58"/>
    </row>
    <row r="146" spans="1:10" ht="15" customHeight="1" x14ac:dyDescent="0.25">
      <c r="A146" s="53"/>
      <c r="B146" s="53"/>
      <c r="C146" s="56" t="s">
        <v>44</v>
      </c>
      <c r="D146" s="51" t="s">
        <v>170</v>
      </c>
      <c r="E146" s="54">
        <v>40418</v>
      </c>
      <c r="F146" s="53" t="s">
        <v>23</v>
      </c>
      <c r="G146" s="53" t="s">
        <v>42</v>
      </c>
      <c r="H146" s="55" t="s">
        <v>169</v>
      </c>
      <c r="I146" s="29" t="s">
        <v>184</v>
      </c>
    </row>
    <row r="147" spans="1:10" ht="15" customHeight="1" x14ac:dyDescent="0.25">
      <c r="A147" s="53">
        <v>2542</v>
      </c>
      <c r="B147" s="53"/>
      <c r="C147" s="53" t="s">
        <v>44</v>
      </c>
      <c r="D147" s="51" t="s">
        <v>174</v>
      </c>
      <c r="E147" s="54">
        <v>40270</v>
      </c>
      <c r="F147" s="53" t="s">
        <v>23</v>
      </c>
      <c r="G147" s="53" t="s">
        <v>42</v>
      </c>
      <c r="H147" s="51" t="s">
        <v>175</v>
      </c>
      <c r="I147" s="22"/>
    </row>
    <row r="148" spans="1:10" ht="15" customHeight="1" x14ac:dyDescent="0.25">
      <c r="A148" s="53">
        <v>2533</v>
      </c>
      <c r="B148" s="53"/>
      <c r="C148" s="53" t="s">
        <v>44</v>
      </c>
      <c r="D148" s="51" t="s">
        <v>176</v>
      </c>
      <c r="E148" s="54">
        <v>40603</v>
      </c>
      <c r="F148" s="53" t="s">
        <v>22</v>
      </c>
      <c r="G148" s="53" t="s">
        <v>42</v>
      </c>
      <c r="H148" s="51" t="s">
        <v>175</v>
      </c>
      <c r="I148" s="22"/>
    </row>
    <row r="149" spans="1:10" ht="15" customHeight="1" x14ac:dyDescent="0.25">
      <c r="A149" s="53">
        <v>2508</v>
      </c>
      <c r="B149" s="53"/>
      <c r="C149" s="53" t="s">
        <v>44</v>
      </c>
      <c r="D149" s="51" t="s">
        <v>177</v>
      </c>
      <c r="E149" s="54">
        <v>40969</v>
      </c>
      <c r="F149" s="53" t="s">
        <v>23</v>
      </c>
      <c r="G149" s="53" t="s">
        <v>42</v>
      </c>
      <c r="H149" s="51" t="s">
        <v>175</v>
      </c>
      <c r="I149" s="22"/>
    </row>
    <row r="150" spans="1:10" ht="15" customHeight="1" x14ac:dyDescent="0.25">
      <c r="A150" s="53">
        <v>2519</v>
      </c>
      <c r="B150" s="53"/>
      <c r="C150" s="53" t="s">
        <v>20</v>
      </c>
      <c r="D150" s="51" t="s">
        <v>178</v>
      </c>
      <c r="E150" s="54">
        <v>39855</v>
      </c>
      <c r="F150" s="53" t="s">
        <v>23</v>
      </c>
      <c r="G150" s="53" t="s">
        <v>42</v>
      </c>
      <c r="H150" s="51" t="s">
        <v>175</v>
      </c>
      <c r="I150" s="22"/>
    </row>
    <row r="151" spans="1:10" x14ac:dyDescent="0.25">
      <c r="A151" s="53">
        <v>2513</v>
      </c>
      <c r="B151" s="53"/>
      <c r="C151" s="53" t="s">
        <v>20</v>
      </c>
      <c r="D151" s="51" t="s">
        <v>179</v>
      </c>
      <c r="E151" s="54">
        <v>39819</v>
      </c>
      <c r="F151" s="53" t="s">
        <v>23</v>
      </c>
      <c r="G151" s="53" t="s">
        <v>42</v>
      </c>
      <c r="H151" s="51" t="s">
        <v>175</v>
      </c>
      <c r="I151" s="22"/>
    </row>
    <row r="152" spans="1:10" x14ac:dyDescent="0.25">
      <c r="A152" s="53">
        <v>2527</v>
      </c>
      <c r="B152" s="53"/>
      <c r="C152" s="53" t="s">
        <v>41</v>
      </c>
      <c r="D152" s="51" t="s">
        <v>180</v>
      </c>
      <c r="E152" s="54">
        <v>39285</v>
      </c>
      <c r="F152" s="53" t="s">
        <v>22</v>
      </c>
      <c r="G152" s="53" t="s">
        <v>42</v>
      </c>
      <c r="H152" s="51" t="s">
        <v>175</v>
      </c>
      <c r="I152" s="22"/>
    </row>
    <row r="153" spans="1:10" s="61" customFormat="1" x14ac:dyDescent="0.25">
      <c r="A153" s="75">
        <v>1160</v>
      </c>
      <c r="B153" s="75"/>
      <c r="C153" s="75" t="s">
        <v>44</v>
      </c>
      <c r="D153" s="76" t="s">
        <v>181</v>
      </c>
      <c r="E153" s="77">
        <v>40632</v>
      </c>
      <c r="F153" s="75" t="s">
        <v>23</v>
      </c>
      <c r="G153" s="75" t="s">
        <v>42</v>
      </c>
      <c r="H153" s="78" t="s">
        <v>113</v>
      </c>
      <c r="I153" s="60">
        <v>5</v>
      </c>
    </row>
    <row r="154" spans="1:10" s="61" customFormat="1" x14ac:dyDescent="0.25">
      <c r="A154" s="75">
        <v>2506</v>
      </c>
      <c r="B154" s="75"/>
      <c r="C154" s="75" t="s">
        <v>44</v>
      </c>
      <c r="D154" s="76" t="s">
        <v>182</v>
      </c>
      <c r="E154" s="77">
        <v>41084</v>
      </c>
      <c r="F154" s="75" t="s">
        <v>22</v>
      </c>
      <c r="G154" s="75" t="s">
        <v>42</v>
      </c>
      <c r="H154" s="78" t="s">
        <v>127</v>
      </c>
      <c r="I154" s="60">
        <v>5</v>
      </c>
    </row>
    <row r="155" spans="1:10" s="61" customFormat="1" x14ac:dyDescent="0.25">
      <c r="A155" s="2">
        <v>1698</v>
      </c>
      <c r="B155" s="2">
        <v>105994</v>
      </c>
      <c r="C155" s="79" t="s">
        <v>24</v>
      </c>
      <c r="D155" s="32" t="s">
        <v>183</v>
      </c>
      <c r="E155" s="31">
        <v>37815</v>
      </c>
      <c r="F155" s="79" t="s">
        <v>23</v>
      </c>
      <c r="G155" s="75" t="s">
        <v>43</v>
      </c>
      <c r="H155" s="30" t="s">
        <v>53</v>
      </c>
      <c r="I155" s="62"/>
    </row>
    <row r="156" spans="1:10" s="61" customFormat="1" x14ac:dyDescent="0.25">
      <c r="A156" s="63"/>
      <c r="B156" s="63"/>
      <c r="C156" s="63"/>
      <c r="E156" s="63"/>
      <c r="F156" s="63"/>
      <c r="G156" s="63"/>
      <c r="H156" s="64"/>
    </row>
    <row r="157" spans="1:10" s="61" customFormat="1" x14ac:dyDescent="0.25">
      <c r="A157" s="63"/>
      <c r="B157" s="63"/>
      <c r="C157" s="63"/>
      <c r="E157" s="63"/>
      <c r="F157" s="63"/>
      <c r="G157" s="63"/>
      <c r="H157" s="64"/>
    </row>
  </sheetData>
  <sheetProtection algorithmName="SHA-512" hashValue="iHmKKukJF8ypwkKzkQzfYu10bt1v4FWCjTqhRhbKUTTxF0YnXlTVzybU0RbJ1KMu0ucFa1SJIoArCxfUQwxBDg==" saltValue="FlPO/fcWZLs8BOnKXMnXDQ==" spinCount="100000" sheet="1" objects="1" scenarios="1"/>
  <autoFilter ref="A1:I155">
    <sortState ref="A2:I268">
      <sortCondition ref="A1:A268"/>
    </sortState>
  </autoFilter>
  <sortState ref="A2:I347">
    <sortCondition ref="C2:C347"/>
    <sortCondition ref="F2:F347"/>
    <sortCondition ref="D2:D347"/>
  </sortState>
  <mergeCells count="4">
    <mergeCell ref="L10:L12"/>
    <mergeCell ref="L14:L15"/>
    <mergeCell ref="L17:L19"/>
    <mergeCell ref="L22:L25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63" firstPageNumber="0" fitToHeight="3" orientation="portrait" r:id="rId1"/>
  <rowBreaks count="1" manualBreakCount="1">
    <brk id="113" max="7" man="1"/>
  </rowBreaks>
  <colBreaks count="1" manualBreakCount="1">
    <brk id="8" max="3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54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.75" x14ac:dyDescent="0.25"/>
  <cols>
    <col min="1" max="1" width="5.28515625" style="9"/>
    <col min="2" max="2" width="7.7109375" style="43"/>
    <col min="3" max="3" width="7.7109375" style="9"/>
    <col min="4" max="4" width="8.140625" style="9"/>
    <col min="5" max="5" width="47.7109375" style="9" customWidth="1"/>
    <col min="6" max="6" width="8.140625" style="9" bestFit="1" customWidth="1"/>
    <col min="7" max="7" width="42.5703125" style="9" bestFit="1" customWidth="1"/>
    <col min="8" max="8" width="9.140625" style="5"/>
    <col min="9" max="11" width="9" style="9"/>
    <col min="12" max="12" width="8.7109375" style="9" customWidth="1"/>
    <col min="13" max="1018" width="9" style="9"/>
    <col min="1019" max="16384" width="9.140625" style="18"/>
  </cols>
  <sheetData>
    <row r="1" spans="1:8" ht="18" customHeight="1" x14ac:dyDescent="0.25">
      <c r="A1" s="16" t="s">
        <v>50</v>
      </c>
      <c r="B1" s="46"/>
      <c r="C1" s="17"/>
      <c r="D1" s="17"/>
      <c r="E1" s="16"/>
      <c r="F1" s="16"/>
      <c r="G1" s="16"/>
      <c r="H1" s="66"/>
    </row>
    <row r="2" spans="1:8" ht="18" customHeight="1" x14ac:dyDescent="0.25">
      <c r="A2" s="16" t="s">
        <v>51</v>
      </c>
      <c r="B2" s="46"/>
      <c r="C2" s="17"/>
      <c r="D2" s="17"/>
      <c r="E2" s="16"/>
      <c r="F2" s="16"/>
      <c r="G2" s="16"/>
      <c r="H2" s="67"/>
    </row>
    <row r="3" spans="1:8" ht="18" customHeight="1" x14ac:dyDescent="0.25">
      <c r="A3" s="6"/>
      <c r="B3" s="39"/>
      <c r="C3" s="6"/>
      <c r="D3" s="6"/>
      <c r="E3" s="6"/>
      <c r="F3" s="10"/>
      <c r="H3" s="6"/>
    </row>
    <row r="4" spans="1:8" ht="18" customHeight="1" x14ac:dyDescent="0.25">
      <c r="A4" s="45" t="s">
        <v>8</v>
      </c>
      <c r="B4" s="45"/>
      <c r="C4" s="45"/>
      <c r="D4" s="45"/>
      <c r="E4" s="45"/>
      <c r="F4" s="45"/>
      <c r="G4" s="45"/>
      <c r="H4" s="45"/>
    </row>
    <row r="5" spans="1:8" ht="18" customHeight="1" x14ac:dyDescent="0.25">
      <c r="A5" s="7" t="s">
        <v>9</v>
      </c>
      <c r="B5" s="40" t="s">
        <v>10</v>
      </c>
      <c r="C5" s="7" t="s">
        <v>1</v>
      </c>
      <c r="D5" s="7" t="s">
        <v>2</v>
      </c>
      <c r="E5" s="7" t="s">
        <v>3</v>
      </c>
      <c r="F5" s="7" t="s">
        <v>5</v>
      </c>
      <c r="G5" s="7" t="s">
        <v>7</v>
      </c>
      <c r="H5" s="7" t="s">
        <v>11</v>
      </c>
    </row>
    <row r="6" spans="1:8" ht="18" customHeight="1" x14ac:dyDescent="0.25">
      <c r="A6" s="3">
        <v>1</v>
      </c>
      <c r="B6" s="56">
        <v>2533</v>
      </c>
      <c r="C6" s="3">
        <f>IFERROR((VLOOKUP(B6,INSCRITOS!A:B,2,0)),"")</f>
        <v>0</v>
      </c>
      <c r="D6" s="3" t="str">
        <f>IFERROR((VLOOKUP(B6,INSCRITOS!A:C,3,0)),"")</f>
        <v>BEN</v>
      </c>
      <c r="E6" s="8" t="str">
        <f>IFERROR((VLOOKUP(B6,INSCRITOS!A:D,4,0)),"")</f>
        <v>Tomás Pereira</v>
      </c>
      <c r="F6" s="3" t="str">
        <f>IFERROR((VLOOKUP(B6,INSCRITOS!A:F,6,0)),"")</f>
        <v>M</v>
      </c>
      <c r="G6" s="8" t="str">
        <f>IFERROR((VLOOKUP(B6,INSCRITOS!A:H,8,0)),"")</f>
        <v>CDAguias/Não Federado</v>
      </c>
      <c r="H6" s="4"/>
    </row>
    <row r="7" spans="1:8" ht="18" customHeight="1" x14ac:dyDescent="0.25">
      <c r="A7" s="3">
        <v>2</v>
      </c>
      <c r="B7" s="1">
        <v>1065</v>
      </c>
      <c r="C7" s="3">
        <f>IFERROR((VLOOKUP(B7,INSCRITOS!A:B,2,0)),"")</f>
        <v>105813</v>
      </c>
      <c r="D7" s="3" t="str">
        <f>IFERROR((VLOOKUP(B7,INSCRITOS!A:C,3,0)),"")</f>
        <v>BEN</v>
      </c>
      <c r="E7" s="8" t="str">
        <f>IFERROR((VLOOKUP(B7,INSCRITOS!A:D,4,0)),"")</f>
        <v>Simão Neto</v>
      </c>
      <c r="F7" s="3" t="str">
        <f>IFERROR((VLOOKUP(B7,INSCRITOS!A:F,6,0)),"")</f>
        <v>M</v>
      </c>
      <c r="G7" s="8" t="str">
        <f>IFERROR((VLOOKUP(B7,INSCRITOS!A:H,8,0)),"")</f>
        <v>FET-Fátima Escola de Triatlo</v>
      </c>
      <c r="H7" s="4">
        <v>100</v>
      </c>
    </row>
    <row r="8" spans="1:8" ht="18" customHeight="1" x14ac:dyDescent="0.25">
      <c r="A8" s="3">
        <v>3</v>
      </c>
      <c r="B8" s="1">
        <v>2528</v>
      </c>
      <c r="C8" s="3">
        <f>IFERROR((VLOOKUP(B8,INSCRITOS!A:B,2,0)),"")</f>
        <v>0</v>
      </c>
      <c r="D8" s="3" t="str">
        <f>IFERROR((VLOOKUP(B8,INSCRITOS!A:C,3,0)),"")</f>
        <v>BEN</v>
      </c>
      <c r="E8" s="8" t="str">
        <f>IFERROR((VLOOKUP(B8,INSCRITOS!A:D,4,0)),"")</f>
        <v>Gustavo Pessegueiro Nalha</v>
      </c>
      <c r="F8" s="3" t="str">
        <f>IFERROR((VLOOKUP(B8,INSCRITOS!A:F,6,0)),"")</f>
        <v>M</v>
      </c>
      <c r="G8" s="8" t="str">
        <f>IFERROR((VLOOKUP(B8,INSCRITOS!A:H,8,0)),"")</f>
        <v>Não federado</v>
      </c>
      <c r="H8" s="4"/>
    </row>
    <row r="9" spans="1:8" ht="18" customHeight="1" x14ac:dyDescent="0.25">
      <c r="A9" s="3">
        <v>4</v>
      </c>
      <c r="B9" s="1">
        <v>1038</v>
      </c>
      <c r="C9" s="3">
        <f>IFERROR((VLOOKUP(B9,INSCRITOS!A:B,2,0)),"")</f>
        <v>105706</v>
      </c>
      <c r="D9" s="3" t="str">
        <f>IFERROR((VLOOKUP(B9,INSCRITOS!A:C,3,0)),"")</f>
        <v>BEN</v>
      </c>
      <c r="E9" s="8" t="str">
        <f>IFERROR((VLOOKUP(B9,INSCRITOS!A:D,4,0)),"")</f>
        <v>Santiago Magalhães</v>
      </c>
      <c r="F9" s="3" t="str">
        <f>IFERROR((VLOOKUP(B9,INSCRITOS!A:F,6,0)),"")</f>
        <v>M</v>
      </c>
      <c r="G9" s="8" t="str">
        <f>IFERROR((VLOOKUP(B9,INSCRITOS!A:H,8,0)),"")</f>
        <v>Clube de Natação de Torres Novas</v>
      </c>
      <c r="H9" s="4">
        <v>99</v>
      </c>
    </row>
    <row r="10" spans="1:8" ht="18" customHeight="1" x14ac:dyDescent="0.25">
      <c r="A10" s="3">
        <v>5</v>
      </c>
      <c r="B10" s="1">
        <v>2506</v>
      </c>
      <c r="C10" s="3">
        <f>IFERROR((VLOOKUP(B10,INSCRITOS!A:B,2,0)),"")</f>
        <v>0</v>
      </c>
      <c r="D10" s="3" t="s">
        <v>44</v>
      </c>
      <c r="E10" s="8" t="str">
        <f>IFERROR((VLOOKUP(B10,INSCRITOS!A:D,4,0)),"")</f>
        <v>Miguel Moita</v>
      </c>
      <c r="F10" s="3" t="str">
        <f>IFERROR((VLOOKUP(B10,INSCRITOS!A:F,6,0)),"")</f>
        <v>M</v>
      </c>
      <c r="G10" s="8" t="str">
        <f>IFERROR((VLOOKUP(B10,INSCRITOS!A:H,8,0)),"")</f>
        <v>Clube de Natação de Torres Novas</v>
      </c>
      <c r="H10" s="4">
        <v>98</v>
      </c>
    </row>
    <row r="11" spans="1:8" ht="18" customHeight="1" x14ac:dyDescent="0.25">
      <c r="A11" s="3">
        <v>6</v>
      </c>
      <c r="B11" s="1">
        <v>1069</v>
      </c>
      <c r="C11" s="3">
        <f>IFERROR((VLOOKUP(B11,INSCRITOS!A:B,2,0)),"")</f>
        <v>105820</v>
      </c>
      <c r="D11" s="3" t="str">
        <f>IFERROR((VLOOKUP(B11,INSCRITOS!A:C,3,0)),"")</f>
        <v>BEN</v>
      </c>
      <c r="E11" s="8" t="str">
        <f>IFERROR((VLOOKUP(B11,INSCRITOS!A:D,4,0)),"")</f>
        <v>José Pedro Ribeiro</v>
      </c>
      <c r="F11" s="3" t="str">
        <f>IFERROR((VLOOKUP(B11,INSCRITOS!A:F,6,0)),"")</f>
        <v>M</v>
      </c>
      <c r="G11" s="8" t="str">
        <f>IFERROR((VLOOKUP(B11,INSCRITOS!A:H,8,0)),"")</f>
        <v>Clube Triatlo de Abrantes</v>
      </c>
      <c r="H11" s="4">
        <v>97</v>
      </c>
    </row>
    <row r="12" spans="1:8" ht="18" customHeight="1" x14ac:dyDescent="0.25">
      <c r="A12" s="3">
        <v>7</v>
      </c>
      <c r="B12" s="1">
        <v>2536</v>
      </c>
      <c r="C12" s="3">
        <f>IFERROR((VLOOKUP(B12,INSCRITOS!A:B,2,0)),"")</f>
        <v>0</v>
      </c>
      <c r="D12" s="3" t="str">
        <f>IFERROR((VLOOKUP(B12,INSCRITOS!A:C,3,0)),"")</f>
        <v>BEN</v>
      </c>
      <c r="E12" s="8" t="str">
        <f>IFERROR((VLOOKUP(B12,INSCRITOS!A:D,4,0)),"")</f>
        <v>Samuel Fernandes</v>
      </c>
      <c r="F12" s="3" t="str">
        <f>IFERROR((VLOOKUP(B12,INSCRITOS!A:F,6,0)),"")</f>
        <v>M</v>
      </c>
      <c r="G12" s="8" t="str">
        <f>IFERROR((VLOOKUP(B12,INSCRITOS!A:H,8,0)),"")</f>
        <v>Clube 4 Estilos/ Não federado</v>
      </c>
      <c r="H12" s="4"/>
    </row>
    <row r="13" spans="1:8" ht="18" customHeight="1" x14ac:dyDescent="0.25">
      <c r="A13" s="3">
        <v>8</v>
      </c>
      <c r="B13" s="1">
        <v>1128</v>
      </c>
      <c r="C13" s="3">
        <f>IFERROR((VLOOKUP(B13,INSCRITOS!A:B,2,0)),"")</f>
        <v>105933</v>
      </c>
      <c r="D13" s="3" t="str">
        <f>IFERROR((VLOOKUP(B13,INSCRITOS!A:C,3,0)),"")</f>
        <v>BEN</v>
      </c>
      <c r="E13" s="8" t="str">
        <f>IFERROR((VLOOKUP(B13,INSCRITOS!A:D,4,0)),"")</f>
        <v>Francisco Casimiro</v>
      </c>
      <c r="F13" s="3" t="str">
        <f>IFERROR((VLOOKUP(B13,INSCRITOS!A:F,6,0)),"")</f>
        <v>M</v>
      </c>
      <c r="G13" s="8" t="str">
        <f>IFERROR((VLOOKUP(B13,INSCRITOS!A:H,8,0)),"")</f>
        <v>Clube de Triatlo do Fundão</v>
      </c>
      <c r="H13" s="4">
        <v>96</v>
      </c>
    </row>
    <row r="14" spans="1:8" ht="18" customHeight="1" x14ac:dyDescent="0.25">
      <c r="A14" s="3">
        <v>9</v>
      </c>
      <c r="B14" s="1">
        <v>1082</v>
      </c>
      <c r="C14" s="3">
        <f>IFERROR((VLOOKUP(B14,INSCRITOS!A:B,2,0)),"")</f>
        <v>105852</v>
      </c>
      <c r="D14" s="3" t="str">
        <f>IFERROR((VLOOKUP(B14,INSCRITOS!A:C,3,0)),"")</f>
        <v>BEN</v>
      </c>
      <c r="E14" s="8" t="str">
        <f>IFERROR((VLOOKUP(B14,INSCRITOS!A:D,4,0)),"")</f>
        <v>Simão Nabais Godinho</v>
      </c>
      <c r="F14" s="3" t="str">
        <f>IFERROR((VLOOKUP(B14,INSCRITOS!A:F,6,0)),"")</f>
        <v>M</v>
      </c>
      <c r="G14" s="8" t="str">
        <f>IFERROR((VLOOKUP(B14,INSCRITOS!A:H,8,0)),"")</f>
        <v>Clube Triatlo de Abrantes/ Não federado</v>
      </c>
      <c r="H14" s="4"/>
    </row>
    <row r="15" spans="1:8" ht="18" customHeight="1" x14ac:dyDescent="0.25">
      <c r="A15" s="5"/>
      <c r="B15" s="42"/>
      <c r="C15" s="5"/>
      <c r="D15" s="5"/>
      <c r="F15" s="5"/>
      <c r="H15" s="10"/>
    </row>
    <row r="16" spans="1:8" ht="18" customHeight="1" x14ac:dyDescent="0.25">
      <c r="A16" s="5"/>
      <c r="C16" s="5"/>
      <c r="D16" s="5"/>
      <c r="F16" s="5"/>
    </row>
    <row r="17" spans="1:1018" ht="18" customHeight="1" x14ac:dyDescent="0.25">
      <c r="A17" s="45" t="s">
        <v>12</v>
      </c>
      <c r="B17" s="45"/>
      <c r="C17" s="45"/>
      <c r="D17" s="45"/>
      <c r="E17" s="45"/>
      <c r="F17" s="45"/>
      <c r="G17" s="45"/>
      <c r="H17" s="45"/>
    </row>
    <row r="18" spans="1:1018" ht="18" customHeight="1" x14ac:dyDescent="0.25">
      <c r="A18" s="7" t="s">
        <v>9</v>
      </c>
      <c r="B18" s="40" t="s">
        <v>10</v>
      </c>
      <c r="C18" s="7" t="s">
        <v>1</v>
      </c>
      <c r="D18" s="7" t="s">
        <v>2</v>
      </c>
      <c r="E18" s="7" t="s">
        <v>3</v>
      </c>
      <c r="F18" s="7" t="s">
        <v>5</v>
      </c>
      <c r="G18" s="7" t="s">
        <v>7</v>
      </c>
      <c r="H18" s="7" t="s">
        <v>11</v>
      </c>
    </row>
    <row r="19" spans="1:1018" s="20" customFormat="1" ht="18" customHeight="1" x14ac:dyDescent="0.25">
      <c r="A19" s="11">
        <v>1</v>
      </c>
      <c r="B19" s="1">
        <v>2542</v>
      </c>
      <c r="C19" s="3">
        <f>IFERROR((VLOOKUP(B19,INSCRITOS!A:B,2,0)),"")</f>
        <v>0</v>
      </c>
      <c r="D19" s="3" t="str">
        <f>IFERROR((VLOOKUP(B19,INSCRITOS!A:C,3,0)),"")</f>
        <v>BEN</v>
      </c>
      <c r="E19" s="8" t="str">
        <f>IFERROR((VLOOKUP(B19,INSCRITOS!A:D,4,0)),"")</f>
        <v>Carolina Aurélio</v>
      </c>
      <c r="F19" s="3" t="str">
        <f>IFERROR((VLOOKUP(B19,INSCRITOS!A:F,6,0)),"")</f>
        <v>F</v>
      </c>
      <c r="G19" s="8" t="str">
        <f>IFERROR((VLOOKUP(B19,INSCRITOS!A:H,8,0)),"")</f>
        <v>CDAguias/Não Federado</v>
      </c>
      <c r="H19" s="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</row>
    <row r="20" spans="1:1018" s="20" customFormat="1" ht="18" customHeight="1" x14ac:dyDescent="0.25">
      <c r="A20" s="11">
        <v>2</v>
      </c>
      <c r="B20" s="1">
        <v>96</v>
      </c>
      <c r="C20" s="3">
        <f>IFERROR((VLOOKUP(B20,INSCRITOS!A:B,2,0)),"")</f>
        <v>104753</v>
      </c>
      <c r="D20" s="3" t="str">
        <f>IFERROR((VLOOKUP(B20,INSCRITOS!A:C,3,0)),"")</f>
        <v>BEN</v>
      </c>
      <c r="E20" s="8" t="str">
        <f>IFERROR((VLOOKUP(B20,INSCRITOS!A:D,4,0)),"")</f>
        <v>Maria Sousa</v>
      </c>
      <c r="F20" s="3" t="str">
        <f>IFERROR((VLOOKUP(B20,INSCRITOS!A:F,6,0)),"")</f>
        <v>F</v>
      </c>
      <c r="G20" s="8" t="str">
        <f>IFERROR((VLOOKUP(B20,INSCRITOS!A:H,8,0)),"")</f>
        <v>Clube de Natação de Torres Novas</v>
      </c>
      <c r="H20" s="4">
        <v>100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</row>
    <row r="21" spans="1:1018" s="20" customFormat="1" ht="18" customHeight="1" x14ac:dyDescent="0.25">
      <c r="A21" s="11">
        <v>3</v>
      </c>
      <c r="B21" s="1">
        <v>1033</v>
      </c>
      <c r="C21" s="3">
        <f>IFERROR((VLOOKUP(B21,INSCRITOS!A:B,2,0)),"")</f>
        <v>105589</v>
      </c>
      <c r="D21" s="3" t="str">
        <f>IFERROR((VLOOKUP(B21,INSCRITOS!A:C,3,0)),"")</f>
        <v>BEN</v>
      </c>
      <c r="E21" s="8" t="str">
        <f>IFERROR((VLOOKUP(B21,INSCRITOS!A:D,4,0)),"")</f>
        <v>Matilde Albuquerque</v>
      </c>
      <c r="F21" s="3" t="str">
        <f>IFERROR((VLOOKUP(B21,INSCRITOS!A:F,6,0)),"")</f>
        <v>F</v>
      </c>
      <c r="G21" s="8" t="str">
        <f>IFERROR((VLOOKUP(B21,INSCRITOS!A:H,8,0)),"")</f>
        <v>Clube de Natação de Torres Novas</v>
      </c>
      <c r="H21" s="4">
        <v>99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</row>
    <row r="22" spans="1:1018" s="20" customFormat="1" ht="18" customHeight="1" x14ac:dyDescent="0.25">
      <c r="A22" s="11">
        <v>4</v>
      </c>
      <c r="B22" s="1">
        <v>1129</v>
      </c>
      <c r="C22" s="3">
        <f>IFERROR((VLOOKUP(B22,INSCRITOS!A:B,2,0)),"")</f>
        <v>105934</v>
      </c>
      <c r="D22" s="3" t="str">
        <f>IFERROR((VLOOKUP(B22,INSCRITOS!A:C,3,0)),"")</f>
        <v>BEN</v>
      </c>
      <c r="E22" s="8" t="str">
        <f>IFERROR((VLOOKUP(B22,INSCRITOS!A:D,4,0)),"")</f>
        <v>Maria Casimiro</v>
      </c>
      <c r="F22" s="3" t="str">
        <f>IFERROR((VLOOKUP(B22,INSCRITOS!A:F,6,0)),"")</f>
        <v>F</v>
      </c>
      <c r="G22" s="8" t="str">
        <f>IFERROR((VLOOKUP(B22,INSCRITOS!A:H,8,0)),"")</f>
        <v>Clube de Triatlo do Fundão/ Não federado</v>
      </c>
      <c r="H22" s="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</row>
    <row r="23" spans="1:1018" s="20" customFormat="1" ht="18" customHeight="1" x14ac:dyDescent="0.25">
      <c r="A23" s="11">
        <v>5</v>
      </c>
      <c r="B23" s="1">
        <v>1019</v>
      </c>
      <c r="C23" s="3">
        <f>IFERROR((VLOOKUP(B23,INSCRITOS!A:B,2,0)),"")</f>
        <v>105569</v>
      </c>
      <c r="D23" s="3" t="str">
        <f>IFERROR((VLOOKUP(B23,INSCRITOS!A:C,3,0)),"")</f>
        <v>BEN</v>
      </c>
      <c r="E23" s="8" t="str">
        <f>IFERROR((VLOOKUP(B23,INSCRITOS!A:D,4,0)),"")</f>
        <v>Leonor Gonçalves</v>
      </c>
      <c r="F23" s="3" t="str">
        <f>IFERROR((VLOOKUP(B23,INSCRITOS!A:F,6,0)),"")</f>
        <v>M</v>
      </c>
      <c r="G23" s="8" t="str">
        <f>IFERROR((VLOOKUP(B23,INSCRITOS!A:H,8,0)),"")</f>
        <v>Clube de Natação de Torres Novas</v>
      </c>
      <c r="H23" s="4">
        <v>98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</row>
    <row r="24" spans="1:1018" s="20" customFormat="1" ht="18" customHeight="1" x14ac:dyDescent="0.25">
      <c r="A24" s="11">
        <v>6</v>
      </c>
      <c r="B24" s="1">
        <v>587</v>
      </c>
      <c r="C24" s="3">
        <f>IFERROR((VLOOKUP(B24,INSCRITOS!A:B,2,0)),"")</f>
        <v>104469</v>
      </c>
      <c r="D24" s="3" t="str">
        <f>IFERROR((VLOOKUP(B24,INSCRITOS!A:C,3,0)),"")</f>
        <v>BEN</v>
      </c>
      <c r="E24" s="8" t="str">
        <f>IFERROR((VLOOKUP(B24,INSCRITOS!A:D,4,0)),"")</f>
        <v>Núria Piedade</v>
      </c>
      <c r="F24" s="3" t="str">
        <f>IFERROR((VLOOKUP(B24,INSCRITOS!A:F,6,0)),"")</f>
        <v>F</v>
      </c>
      <c r="G24" s="8" t="str">
        <f>IFERROR((VLOOKUP(B24,INSCRITOS!A:H,8,0)),"")</f>
        <v>FET-Fátima Escola de Triatlo/ Não federado</v>
      </c>
      <c r="H24" s="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</row>
    <row r="25" spans="1:1018" s="20" customFormat="1" ht="18" customHeight="1" x14ac:dyDescent="0.25">
      <c r="A25" s="11">
        <v>7</v>
      </c>
      <c r="B25" s="1">
        <v>2508</v>
      </c>
      <c r="C25" s="3">
        <f>IFERROR((VLOOKUP(B25,INSCRITOS!A:B,2,0)),"")</f>
        <v>0</v>
      </c>
      <c r="D25" s="3" t="str">
        <f>IFERROR((VLOOKUP(B25,INSCRITOS!A:C,3,0)),"")</f>
        <v>BEN</v>
      </c>
      <c r="E25" s="8" t="str">
        <f>IFERROR((VLOOKUP(B25,INSCRITOS!A:D,4,0)),"")</f>
        <v>Mariana Trindade</v>
      </c>
      <c r="F25" s="3" t="str">
        <f>IFERROR((VLOOKUP(B25,INSCRITOS!A:F,6,0)),"")</f>
        <v>F</v>
      </c>
      <c r="G25" s="8" t="str">
        <f>IFERROR((VLOOKUP(B25,INSCRITOS!A:H,8,0)),"")</f>
        <v>CDAguias/Não Federado</v>
      </c>
      <c r="H25" s="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</row>
    <row r="26" spans="1:1018" s="20" customFormat="1" ht="18" customHeight="1" x14ac:dyDescent="0.25">
      <c r="A26" s="11">
        <v>8</v>
      </c>
      <c r="B26" s="1">
        <v>1160</v>
      </c>
      <c r="C26" s="3">
        <f>IFERROR((VLOOKUP(B26,INSCRITOS!A:B,2,0)),"")</f>
        <v>0</v>
      </c>
      <c r="D26" s="3" t="str">
        <f>IFERROR((VLOOKUP(B26,INSCRITOS!A:C,3,0)),"")</f>
        <v>BEN</v>
      </c>
      <c r="E26" s="8" t="str">
        <f>IFERROR((VLOOKUP(B26,INSCRITOS!A:D,4,0)),"")</f>
        <v>Carolina Marques</v>
      </c>
      <c r="F26" s="3" t="str">
        <f>IFERROR((VLOOKUP(B26,INSCRITOS!A:F,6,0)),"")</f>
        <v>F</v>
      </c>
      <c r="G26" s="8" t="str">
        <f>IFERROR((VLOOKUP(B26,INSCRITOS!A:H,8,0)),"")</f>
        <v>Clube de Triatlo do Fundão</v>
      </c>
      <c r="H26" s="4">
        <v>97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</row>
    <row r="27" spans="1:1018" s="20" customFormat="1" ht="18" customHeight="1" x14ac:dyDescent="0.25">
      <c r="A27" s="11">
        <v>9</v>
      </c>
      <c r="B27" s="1">
        <v>1064</v>
      </c>
      <c r="C27" s="3">
        <f>IFERROR((VLOOKUP(B27,INSCRITOS!A:B,2,0)),"")</f>
        <v>105295</v>
      </c>
      <c r="D27" s="3" t="str">
        <f>IFERROR((VLOOKUP(B27,INSCRITOS!A:C,3,0)),"")</f>
        <v>BEN</v>
      </c>
      <c r="E27" s="8" t="str">
        <f>IFERROR((VLOOKUP(B27,INSCRITOS!A:D,4,0)),"")</f>
        <v>Yara Santos</v>
      </c>
      <c r="F27" s="3" t="str">
        <f>IFERROR((VLOOKUP(B27,INSCRITOS!A:F,6,0)),"")</f>
        <v>F</v>
      </c>
      <c r="G27" s="8" t="str">
        <f>IFERROR((VLOOKUP(B27,INSCRITOS!A:H,8,0)),"")</f>
        <v>FET-Fátima Escola de Triatlo</v>
      </c>
      <c r="H27" s="4">
        <v>96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</row>
    <row r="28" spans="1:1018" s="20" customFormat="1" ht="18" customHeight="1" x14ac:dyDescent="0.25">
      <c r="A28" s="11">
        <v>10</v>
      </c>
      <c r="B28" s="1">
        <v>962</v>
      </c>
      <c r="C28" s="3">
        <f>IFERROR((VLOOKUP(B28,INSCRITOS!A:B,2,0)),"")</f>
        <v>105296</v>
      </c>
      <c r="D28" s="3" t="str">
        <f>IFERROR((VLOOKUP(B28,INSCRITOS!A:C,3,0)),"")</f>
        <v>BEN</v>
      </c>
      <c r="E28" s="8" t="str">
        <f>IFERROR((VLOOKUP(B28,INSCRITOS!A:D,4,0)),"")</f>
        <v>Vitoria Neves</v>
      </c>
      <c r="F28" s="3" t="str">
        <f>IFERROR((VLOOKUP(B28,INSCRITOS!A:F,6,0)),"")</f>
        <v>F</v>
      </c>
      <c r="G28" s="8" t="str">
        <f>IFERROR((VLOOKUP(B28,INSCRITOS!A:H,8,0)),"")</f>
        <v>FET-Fátima Escola de Triatlo</v>
      </c>
      <c r="H28" s="4">
        <v>95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</row>
    <row r="29" spans="1:1018" s="20" customFormat="1" ht="18" customHeight="1" x14ac:dyDescent="0.25">
      <c r="A29" s="11">
        <v>11</v>
      </c>
      <c r="B29" s="1">
        <v>1066</v>
      </c>
      <c r="C29" s="3">
        <f>IFERROR((VLOOKUP(B29,INSCRITOS!A:B,2,0)),"")</f>
        <v>105814</v>
      </c>
      <c r="D29" s="3" t="str">
        <f>IFERROR((VLOOKUP(B29,INSCRITOS!A:C,3,0)),"")</f>
        <v>BEN</v>
      </c>
      <c r="E29" s="8" t="str">
        <f>IFERROR((VLOOKUP(B29,INSCRITOS!A:D,4,0)),"")</f>
        <v>Leonor Santos</v>
      </c>
      <c r="F29" s="3" t="str">
        <f>IFERROR((VLOOKUP(B29,INSCRITOS!A:F,6,0)),"")</f>
        <v>F</v>
      </c>
      <c r="G29" s="8" t="str">
        <f>IFERROR((VLOOKUP(B29,INSCRITOS!A:H,8,0)),"")</f>
        <v>FET-Fátima Escola de Triatlo/ Não federado</v>
      </c>
      <c r="H29" s="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</row>
    <row r="30" spans="1:1018" s="20" customFormat="1" ht="18" customHeight="1" x14ac:dyDescent="0.25">
      <c r="A30" s="37"/>
      <c r="B30" s="42"/>
      <c r="C30" s="5"/>
      <c r="D30" s="5"/>
      <c r="E30" s="9"/>
      <c r="F30" s="5"/>
      <c r="G30" s="9"/>
      <c r="H30" s="3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</row>
    <row r="31" spans="1:1018" ht="18" customHeight="1" x14ac:dyDescent="0.25">
      <c r="A31" s="5"/>
      <c r="C31" s="5"/>
      <c r="D31" s="5"/>
      <c r="F31" s="5"/>
    </row>
    <row r="32" spans="1:1018" ht="18" customHeight="1" x14ac:dyDescent="0.25">
      <c r="A32" s="45" t="s">
        <v>13</v>
      </c>
      <c r="B32" s="45"/>
      <c r="C32" s="45"/>
      <c r="D32" s="45"/>
      <c r="E32" s="45"/>
      <c r="F32" s="45"/>
      <c r="G32" s="45"/>
      <c r="H32" s="45"/>
    </row>
    <row r="33" spans="1:8" ht="18" customHeight="1" x14ac:dyDescent="0.25">
      <c r="A33" s="7" t="s">
        <v>9</v>
      </c>
      <c r="B33" s="40" t="s">
        <v>10</v>
      </c>
      <c r="C33" s="7" t="s">
        <v>1</v>
      </c>
      <c r="D33" s="7" t="s">
        <v>2</v>
      </c>
      <c r="E33" s="7" t="s">
        <v>3</v>
      </c>
      <c r="F33" s="7" t="s">
        <v>5</v>
      </c>
      <c r="G33" s="7" t="s">
        <v>7</v>
      </c>
      <c r="H33" s="7" t="s">
        <v>11</v>
      </c>
    </row>
    <row r="34" spans="1:8" ht="18" customHeight="1" x14ac:dyDescent="0.25">
      <c r="A34" s="3">
        <v>1</v>
      </c>
      <c r="B34" s="44">
        <v>844</v>
      </c>
      <c r="C34" s="3">
        <f>IFERROR((VLOOKUP(B34,INSCRITOS!A:B,2,0)),"")</f>
        <v>103909</v>
      </c>
      <c r="D34" s="3" t="str">
        <f>IFERROR((VLOOKUP(B34,INSCRITOS!A:C,3,0)),"")</f>
        <v>INF</v>
      </c>
      <c r="E34" s="8" t="str">
        <f>IFERROR((VLOOKUP(B34,INSCRITOS!A:D,4,0)),"")</f>
        <v>Mateus Nascimento</v>
      </c>
      <c r="F34" s="3" t="str">
        <f>IFERROR((VLOOKUP(B34,INSCRITOS!A:F,6,0)),"")</f>
        <v>M</v>
      </c>
      <c r="G34" s="8" t="str">
        <f>IFERROR((VLOOKUP(B34,INSCRITOS!A:H,8,0)),"")</f>
        <v>Clube de Natação de Torres Novas</v>
      </c>
      <c r="H34" s="4">
        <v>100</v>
      </c>
    </row>
    <row r="35" spans="1:8" ht="18" customHeight="1" x14ac:dyDescent="0.25">
      <c r="A35" s="3">
        <v>2</v>
      </c>
      <c r="B35" s="44">
        <v>304</v>
      </c>
      <c r="C35" s="3">
        <f>IFERROR((VLOOKUP(B35,INSCRITOS!A:B,2,0)),"")</f>
        <v>103383</v>
      </c>
      <c r="D35" s="3" t="str">
        <f>IFERROR((VLOOKUP(B35,INSCRITOS!A:C,3,0)),"")</f>
        <v>INF</v>
      </c>
      <c r="E35" s="8" t="str">
        <f>IFERROR((VLOOKUP(B35,INSCRITOS!A:D,4,0)),"")</f>
        <v>Pedro Vieira Neves</v>
      </c>
      <c r="F35" s="3" t="str">
        <f>IFERROR((VLOOKUP(B35,INSCRITOS!A:F,6,0)),"")</f>
        <v>M</v>
      </c>
      <c r="G35" s="8" t="str">
        <f>IFERROR((VLOOKUP(B35,INSCRITOS!A:H,8,0)),"")</f>
        <v>GDR Manique de Cima/Outra região</v>
      </c>
      <c r="H35" s="4"/>
    </row>
    <row r="36" spans="1:8" ht="18" customHeight="1" x14ac:dyDescent="0.25">
      <c r="A36" s="3">
        <v>3</v>
      </c>
      <c r="B36" s="44">
        <v>854</v>
      </c>
      <c r="C36" s="3">
        <f>IFERROR((VLOOKUP(B36,INSCRITOS!A:B,2,0)),"")</f>
        <v>102351</v>
      </c>
      <c r="D36" s="3" t="str">
        <f>IFERROR((VLOOKUP(B36,INSCRITOS!A:C,3,0)),"")</f>
        <v>INF</v>
      </c>
      <c r="E36" s="8" t="str">
        <f>IFERROR((VLOOKUP(B36,INSCRITOS!A:D,4,0)),"")</f>
        <v>Guilherme Santos</v>
      </c>
      <c r="F36" s="3" t="str">
        <f>IFERROR((VLOOKUP(B36,INSCRITOS!A:F,6,0)),"")</f>
        <v>M</v>
      </c>
      <c r="G36" s="8" t="str">
        <f>IFERROR((VLOOKUP(B36,INSCRITOS!A:H,8,0)),"")</f>
        <v>FET-Fátima Escola de Triatlo</v>
      </c>
      <c r="H36" s="4">
        <v>99</v>
      </c>
    </row>
    <row r="37" spans="1:8" ht="18" customHeight="1" x14ac:dyDescent="0.25">
      <c r="A37" s="3">
        <v>4</v>
      </c>
      <c r="B37" s="44">
        <v>699</v>
      </c>
      <c r="C37" s="3">
        <f>IFERROR((VLOOKUP(B37,INSCRITOS!A:B,2,0)),"")</f>
        <v>105158</v>
      </c>
      <c r="D37" s="3" t="str">
        <f>IFERROR((VLOOKUP(B37,INSCRITOS!A:C,3,0)),"")</f>
        <v>INF</v>
      </c>
      <c r="E37" s="8" t="str">
        <f>IFERROR((VLOOKUP(B37,INSCRITOS!A:D,4,0)),"")</f>
        <v>João Afonso Gil</v>
      </c>
      <c r="F37" s="3" t="str">
        <f>IFERROR((VLOOKUP(B37,INSCRITOS!A:F,6,0)),"")</f>
        <v>M</v>
      </c>
      <c r="G37" s="8" t="str">
        <f>IFERROR((VLOOKUP(B37,INSCRITOS!A:H,8,0)),"")</f>
        <v>FET-Fátima Escola de Triatlo</v>
      </c>
      <c r="H37" s="4">
        <v>98</v>
      </c>
    </row>
    <row r="38" spans="1:8" ht="18" customHeight="1" x14ac:dyDescent="0.25">
      <c r="A38" s="3">
        <v>5</v>
      </c>
      <c r="B38" s="44">
        <v>857</v>
      </c>
      <c r="C38" s="3">
        <f>IFERROR((VLOOKUP(B38,INSCRITOS!A:B,2,0)),"")</f>
        <v>102147</v>
      </c>
      <c r="D38" s="3" t="str">
        <f>IFERROR((VLOOKUP(B38,INSCRITOS!A:C,3,0)),"")</f>
        <v>INF</v>
      </c>
      <c r="E38" s="8" t="str">
        <f>IFERROR((VLOOKUP(B38,INSCRITOS!A:D,4,0)),"")</f>
        <v>Francisco Frazão</v>
      </c>
      <c r="F38" s="3" t="str">
        <f>IFERROR((VLOOKUP(B38,INSCRITOS!A:F,6,0)),"")</f>
        <v>M</v>
      </c>
      <c r="G38" s="8" t="str">
        <f>IFERROR((VLOOKUP(B38,INSCRITOS!A:H,8,0)),"")</f>
        <v>FET-Fátima Escola de Triatlo</v>
      </c>
      <c r="H38" s="4">
        <v>97</v>
      </c>
    </row>
    <row r="39" spans="1:8" ht="18" customHeight="1" x14ac:dyDescent="0.25">
      <c r="A39" s="3">
        <v>6</v>
      </c>
      <c r="B39" s="44">
        <v>548</v>
      </c>
      <c r="C39" s="3">
        <f>IFERROR((VLOOKUP(B39,INSCRITOS!A:B,2,0)),"")</f>
        <v>104433</v>
      </c>
      <c r="D39" s="3" t="str">
        <f>IFERROR((VLOOKUP(B39,INSCRITOS!A:C,3,0)),"")</f>
        <v>INF</v>
      </c>
      <c r="E39" s="8" t="str">
        <f>IFERROR((VLOOKUP(B39,INSCRITOS!A:D,4,0)),"")</f>
        <v>Simão Vieira</v>
      </c>
      <c r="F39" s="3" t="str">
        <f>IFERROR((VLOOKUP(B39,INSCRITOS!A:F,6,0)),"")</f>
        <v>M</v>
      </c>
      <c r="G39" s="8" t="str">
        <f>IFERROR((VLOOKUP(B39,INSCRITOS!A:H,8,0)),"")</f>
        <v>Clube de Natação de Torres Novas</v>
      </c>
      <c r="H39" s="4">
        <v>96</v>
      </c>
    </row>
    <row r="40" spans="1:8" ht="18" customHeight="1" x14ac:dyDescent="0.25">
      <c r="A40" s="3">
        <v>7</v>
      </c>
      <c r="B40" s="44">
        <v>1018</v>
      </c>
      <c r="C40" s="3">
        <f>IFERROR((VLOOKUP(B40,INSCRITOS!A:B,2,0)),"")</f>
        <v>105568</v>
      </c>
      <c r="D40" s="3" t="str">
        <f>IFERROR((VLOOKUP(B40,INSCRITOS!A:C,3,0)),"")</f>
        <v>INF</v>
      </c>
      <c r="E40" s="8" t="str">
        <f>IFERROR((VLOOKUP(B40,INSCRITOS!A:D,4,0)),"")</f>
        <v>Tomé Sentieiro</v>
      </c>
      <c r="F40" s="3" t="str">
        <f>IFERROR((VLOOKUP(B40,INSCRITOS!A:F,6,0)),"")</f>
        <v>M</v>
      </c>
      <c r="G40" s="8" t="str">
        <f>IFERROR((VLOOKUP(B40,INSCRITOS!A:H,8,0)),"")</f>
        <v>Clube de Natação de Torres Novas</v>
      </c>
      <c r="H40" s="4">
        <v>95</v>
      </c>
    </row>
    <row r="41" spans="1:8" ht="18" customHeight="1" x14ac:dyDescent="0.25">
      <c r="A41" s="3">
        <v>8</v>
      </c>
      <c r="B41" s="44">
        <v>579</v>
      </c>
      <c r="C41" s="3">
        <f>IFERROR((VLOOKUP(B41,INSCRITOS!A:B,2,0)),"")</f>
        <v>103121</v>
      </c>
      <c r="D41" s="3" t="str">
        <f>IFERROR((VLOOKUP(B41,INSCRITOS!A:C,3,0)),"")</f>
        <v>INF</v>
      </c>
      <c r="E41" s="8" t="str">
        <f>IFERROR((VLOOKUP(B41,INSCRITOS!A:D,4,0)),"")</f>
        <v>Miguel Marques</v>
      </c>
      <c r="F41" s="3" t="str">
        <f>IFERROR((VLOOKUP(B41,INSCRITOS!A:F,6,0)),"")</f>
        <v>M</v>
      </c>
      <c r="G41" s="8" t="str">
        <f>IFERROR((VLOOKUP(B41,INSCRITOS!A:H,8,0)),"")</f>
        <v>Clube de Triatlo do Fundão</v>
      </c>
      <c r="H41" s="4">
        <v>94</v>
      </c>
    </row>
    <row r="42" spans="1:8" ht="18" customHeight="1" x14ac:dyDescent="0.25">
      <c r="A42" s="3">
        <v>9</v>
      </c>
      <c r="B42" s="44">
        <v>1083</v>
      </c>
      <c r="C42" s="3">
        <f>IFERROR((VLOOKUP(B42,INSCRITOS!A:B,2,0)),"")</f>
        <v>105865</v>
      </c>
      <c r="D42" s="3" t="str">
        <f>IFERROR((VLOOKUP(B42,INSCRITOS!A:C,3,0)),"")</f>
        <v>INF</v>
      </c>
      <c r="E42" s="8" t="str">
        <f>IFERROR((VLOOKUP(B42,INSCRITOS!A:D,4,0)),"")</f>
        <v>Tomás Roque</v>
      </c>
      <c r="F42" s="3" t="str">
        <f>IFERROR((VLOOKUP(B42,INSCRITOS!A:F,6,0)),"")</f>
        <v>M</v>
      </c>
      <c r="G42" s="8" t="str">
        <f>IFERROR((VLOOKUP(B42,INSCRITOS!A:H,8,0)),"")</f>
        <v>FET-Fátima Escola de Triatlo</v>
      </c>
      <c r="H42" s="4">
        <v>93</v>
      </c>
    </row>
    <row r="43" spans="1:8" ht="18" customHeight="1" x14ac:dyDescent="0.25">
      <c r="A43" s="3">
        <v>10</v>
      </c>
      <c r="B43" s="44">
        <v>905</v>
      </c>
      <c r="C43" s="3">
        <f>IFERROR((VLOOKUP(B43,INSCRITOS!A:B,2,0)),"")</f>
        <v>103990</v>
      </c>
      <c r="D43" s="3" t="str">
        <f>IFERROR((VLOOKUP(B43,INSCRITOS!A:C,3,0)),"")</f>
        <v>INF</v>
      </c>
      <c r="E43" s="8" t="str">
        <f>IFERROR((VLOOKUP(B43,INSCRITOS!A:D,4,0)),"")</f>
        <v>Diogo Viegas</v>
      </c>
      <c r="F43" s="3" t="str">
        <f>IFERROR((VLOOKUP(B43,INSCRITOS!A:F,6,0)),"")</f>
        <v>M</v>
      </c>
      <c r="G43" s="8" t="str">
        <f>IFERROR((VLOOKUP(B43,INSCRITOS!A:H,8,0)),"")</f>
        <v>Clube de Natação de Torres Novas</v>
      </c>
      <c r="H43" s="4">
        <v>92</v>
      </c>
    </row>
    <row r="44" spans="1:8" ht="18" customHeight="1" x14ac:dyDescent="0.25">
      <c r="A44" s="5"/>
      <c r="C44" s="5"/>
      <c r="D44" s="5"/>
      <c r="F44" s="5"/>
      <c r="H44" s="12"/>
    </row>
    <row r="45" spans="1:8" ht="18" customHeight="1" x14ac:dyDescent="0.25">
      <c r="A45" s="5"/>
      <c r="C45" s="5"/>
      <c r="D45" s="5"/>
      <c r="F45" s="5"/>
      <c r="H45" s="12"/>
    </row>
    <row r="46" spans="1:8" ht="18" customHeight="1" x14ac:dyDescent="0.25">
      <c r="A46" s="45" t="s">
        <v>14</v>
      </c>
      <c r="B46" s="45"/>
      <c r="C46" s="45"/>
      <c r="D46" s="45"/>
      <c r="E46" s="45"/>
      <c r="F46" s="45"/>
      <c r="G46" s="45"/>
      <c r="H46" s="45"/>
    </row>
    <row r="47" spans="1:8" ht="18" customHeight="1" x14ac:dyDescent="0.25">
      <c r="A47" s="7" t="s">
        <v>9</v>
      </c>
      <c r="B47" s="40" t="s">
        <v>10</v>
      </c>
      <c r="C47" s="7" t="s">
        <v>1</v>
      </c>
      <c r="D47" s="7" t="s">
        <v>2</v>
      </c>
      <c r="E47" s="7" t="s">
        <v>3</v>
      </c>
      <c r="F47" s="7" t="s">
        <v>5</v>
      </c>
      <c r="G47" s="7" t="s">
        <v>7</v>
      </c>
      <c r="H47" s="7" t="s">
        <v>11</v>
      </c>
    </row>
    <row r="48" spans="1:8" ht="18" customHeight="1" x14ac:dyDescent="0.25">
      <c r="A48" s="3">
        <v>1</v>
      </c>
      <c r="B48" s="56">
        <v>371</v>
      </c>
      <c r="C48" s="3">
        <f>IFERROR((VLOOKUP(B48,INSCRITOS!A:B,2,0)),"")</f>
        <v>103512</v>
      </c>
      <c r="D48" s="3" t="str">
        <f>IFERROR((VLOOKUP(B48,INSCRITOS!A:C,3,0)),"")</f>
        <v>INF</v>
      </c>
      <c r="E48" s="8" t="str">
        <f>IFERROR((VLOOKUP(B48,INSCRITOS!A:D,4,0)),"")</f>
        <v>Sara Realinho</v>
      </c>
      <c r="F48" s="3" t="str">
        <f>IFERROR((VLOOKUP(B48,INSCRITOS!A:F,6,0)),"")</f>
        <v>F</v>
      </c>
      <c r="G48" s="8" t="str">
        <f>IFERROR((VLOOKUP(B48,INSCRITOS!A:H,8,0)),"")</f>
        <v>Clube 4 Estilos</v>
      </c>
      <c r="H48" s="4">
        <v>100</v>
      </c>
    </row>
    <row r="49" spans="1:1018" ht="18" customHeight="1" x14ac:dyDescent="0.25">
      <c r="A49" s="3">
        <v>2</v>
      </c>
      <c r="B49" s="1">
        <v>1021</v>
      </c>
      <c r="C49" s="3">
        <f>IFERROR((VLOOKUP(B49,INSCRITOS!A:B,2,0)),"")</f>
        <v>105572</v>
      </c>
      <c r="D49" s="3" t="str">
        <f>IFERROR((VLOOKUP(B49,INSCRITOS!A:C,3,0)),"")</f>
        <v>INF</v>
      </c>
      <c r="E49" s="8" t="str">
        <f>IFERROR((VLOOKUP(B49,INSCRITOS!A:D,4,0)),"")</f>
        <v>Bárbara Rações</v>
      </c>
      <c r="F49" s="3" t="str">
        <f>IFERROR((VLOOKUP(B49,INSCRITOS!A:F,6,0)),"")</f>
        <v>F</v>
      </c>
      <c r="G49" s="8" t="str">
        <f>IFERROR((VLOOKUP(B49,INSCRITOS!A:H,8,0)),"")</f>
        <v>Clube Natação do Cartaxo</v>
      </c>
      <c r="H49" s="4">
        <v>99</v>
      </c>
    </row>
    <row r="50" spans="1:1018" ht="18" customHeight="1" x14ac:dyDescent="0.25">
      <c r="A50" s="3">
        <v>3</v>
      </c>
      <c r="B50" s="1">
        <v>879</v>
      </c>
      <c r="C50" s="3">
        <f>IFERROR((VLOOKUP(B50,INSCRITOS!A:B,2,0)),"")</f>
        <v>103919</v>
      </c>
      <c r="D50" s="3" t="str">
        <f>IFERROR((VLOOKUP(B50,INSCRITOS!A:C,3,0)),"")</f>
        <v>INF</v>
      </c>
      <c r="E50" s="8" t="str">
        <f>IFERROR((VLOOKUP(B50,INSCRITOS!A:D,4,0)),"")</f>
        <v>Francisca Leirião</v>
      </c>
      <c r="F50" s="3" t="str">
        <f>IFERROR((VLOOKUP(B50,INSCRITOS!A:F,6,0)),"")</f>
        <v>F</v>
      </c>
      <c r="G50" s="8" t="str">
        <f>IFERROR((VLOOKUP(B50,INSCRITOS!A:H,8,0)),"")</f>
        <v>Clube de Natação de Torres Novas</v>
      </c>
      <c r="H50" s="4">
        <v>98</v>
      </c>
    </row>
    <row r="51" spans="1:1018" ht="18" customHeight="1" x14ac:dyDescent="0.25">
      <c r="A51" s="3">
        <v>4</v>
      </c>
      <c r="B51" s="1">
        <v>2519</v>
      </c>
      <c r="C51" s="3">
        <f>IFERROR((VLOOKUP(B51,INSCRITOS!A:B,2,0)),"")</f>
        <v>0</v>
      </c>
      <c r="D51" s="3" t="str">
        <f>IFERROR((VLOOKUP(B51,INSCRITOS!A:C,3,0)),"")</f>
        <v>INF</v>
      </c>
      <c r="E51" s="8" t="str">
        <f>IFERROR((VLOOKUP(B51,INSCRITOS!A:D,4,0)),"")</f>
        <v>Beatriz Rodrigues</v>
      </c>
      <c r="F51" s="3" t="str">
        <f>IFERROR((VLOOKUP(B51,INSCRITOS!A:F,6,0)),"")</f>
        <v>F</v>
      </c>
      <c r="G51" s="8" t="str">
        <f>IFERROR((VLOOKUP(B51,INSCRITOS!A:H,8,0)),"")</f>
        <v>CDAguias/Não Federado</v>
      </c>
      <c r="H51" s="4"/>
    </row>
    <row r="52" spans="1:1018" ht="18" customHeight="1" x14ac:dyDescent="0.25">
      <c r="A52" s="3">
        <v>5</v>
      </c>
      <c r="B52" s="1">
        <v>602</v>
      </c>
      <c r="C52" s="3">
        <f>IFERROR((VLOOKUP(B52,INSCRITOS!A:B,2,0)),"")</f>
        <v>103668</v>
      </c>
      <c r="D52" s="3" t="str">
        <f>IFERROR((VLOOKUP(B52,INSCRITOS!A:C,3,0)),"")</f>
        <v>INF</v>
      </c>
      <c r="E52" s="8" t="str">
        <f>IFERROR((VLOOKUP(B52,INSCRITOS!A:D,4,0)),"")</f>
        <v>Inês Azeitona</v>
      </c>
      <c r="F52" s="3" t="str">
        <f>IFERROR((VLOOKUP(B52,INSCRITOS!A:F,6,0)),"")</f>
        <v>F</v>
      </c>
      <c r="G52" s="8" t="str">
        <f>IFERROR((VLOOKUP(B52,INSCRITOS!A:H,8,0)),"")</f>
        <v>Clube 4 Estilos</v>
      </c>
      <c r="H52" s="4">
        <v>97</v>
      </c>
    </row>
    <row r="53" spans="1:1018" ht="18" customHeight="1" x14ac:dyDescent="0.25">
      <c r="A53" s="3">
        <v>6</v>
      </c>
      <c r="B53" s="1">
        <v>1036</v>
      </c>
      <c r="C53" s="3">
        <f>IFERROR((VLOOKUP(B53,INSCRITOS!A:B,2,0)),"")</f>
        <v>105704</v>
      </c>
      <c r="D53" s="3" t="str">
        <f>IFERROR((VLOOKUP(B53,INSCRITOS!A:C,3,0)),"")</f>
        <v>INF</v>
      </c>
      <c r="E53" s="8" t="str">
        <f>IFERROR((VLOOKUP(B53,INSCRITOS!A:D,4,0)),"")</f>
        <v>Noémi Silva</v>
      </c>
      <c r="F53" s="3" t="str">
        <f>IFERROR((VLOOKUP(B53,INSCRITOS!A:F,6,0)),"")</f>
        <v>F</v>
      </c>
      <c r="G53" s="8" t="str">
        <f>IFERROR((VLOOKUP(B53,INSCRITOS!A:H,8,0)),"")</f>
        <v>Clube de Natação de Torres Novas</v>
      </c>
      <c r="H53" s="4">
        <v>96</v>
      </c>
    </row>
    <row r="54" spans="1:1018" ht="18" customHeight="1" x14ac:dyDescent="0.25">
      <c r="A54" s="3">
        <v>7</v>
      </c>
      <c r="B54" s="1">
        <v>1075</v>
      </c>
      <c r="C54" s="3">
        <f>IFERROR((VLOOKUP(B54,INSCRITOS!A:B,2,0)),"")</f>
        <v>105843</v>
      </c>
      <c r="D54" s="3" t="str">
        <f>IFERROR((VLOOKUP(B54,INSCRITOS!A:C,3,0)),"")</f>
        <v>INF</v>
      </c>
      <c r="E54" s="8" t="str">
        <f>IFERROR((VLOOKUP(B54,INSCRITOS!A:D,4,0)),"")</f>
        <v>Joana Torres</v>
      </c>
      <c r="F54" s="3" t="str">
        <f>IFERROR((VLOOKUP(B54,INSCRITOS!A:F,6,0)),"")</f>
        <v>F</v>
      </c>
      <c r="G54" s="8" t="str">
        <f>IFERROR((VLOOKUP(B54,INSCRITOS!A:H,8,0)),"")</f>
        <v>Clube Triatlo de Abrantes</v>
      </c>
      <c r="H54" s="4">
        <v>95</v>
      </c>
    </row>
    <row r="55" spans="1:1018" ht="18" customHeight="1" x14ac:dyDescent="0.25">
      <c r="A55" s="3">
        <v>8</v>
      </c>
      <c r="B55" s="1">
        <v>856</v>
      </c>
      <c r="C55" s="3">
        <f>IFERROR((VLOOKUP(B55,INSCRITOS!A:B,2,0)),"")</f>
        <v>102155</v>
      </c>
      <c r="D55" s="3" t="str">
        <f>IFERROR((VLOOKUP(B55,INSCRITOS!A:C,3,0)),"")</f>
        <v>INF</v>
      </c>
      <c r="E55" s="8" t="str">
        <f>IFERROR((VLOOKUP(B55,INSCRITOS!A:D,4,0)),"")</f>
        <v>Joana Gomes Ribeiro</v>
      </c>
      <c r="F55" s="3" t="str">
        <f>IFERROR((VLOOKUP(B55,INSCRITOS!A:F,6,0)),"")</f>
        <v>F</v>
      </c>
      <c r="G55" s="8" t="str">
        <f>IFERROR((VLOOKUP(B55,INSCRITOS!A:H,8,0)),"")</f>
        <v>FET-Fátima Escola de Triatlo</v>
      </c>
      <c r="H55" s="4">
        <v>94</v>
      </c>
    </row>
    <row r="56" spans="1:1018" ht="18" customHeight="1" x14ac:dyDescent="0.25">
      <c r="A56" s="3">
        <v>9</v>
      </c>
      <c r="B56" s="1">
        <v>909</v>
      </c>
      <c r="C56" s="3">
        <f>IFERROR((VLOOKUP(B56,INSCRITOS!A:B,2,0)),"")</f>
        <v>105270</v>
      </c>
      <c r="D56" s="3" t="str">
        <f>IFERROR((VLOOKUP(B56,INSCRITOS!A:C,3,0)),"")</f>
        <v>INF</v>
      </c>
      <c r="E56" s="8" t="str">
        <f>IFERROR((VLOOKUP(B56,INSCRITOS!A:D,4,0)),"")</f>
        <v>Inês Mesquita</v>
      </c>
      <c r="F56" s="3" t="str">
        <f>IFERROR((VLOOKUP(B56,INSCRITOS!A:F,6,0)),"")</f>
        <v>F</v>
      </c>
      <c r="G56" s="8" t="str">
        <f>IFERROR((VLOOKUP(B56,INSCRITOS!A:H,8,0)),"")</f>
        <v>Clube de Triatlo do Fundão</v>
      </c>
      <c r="H56" s="4">
        <v>93</v>
      </c>
    </row>
    <row r="57" spans="1:1018" ht="18" customHeight="1" x14ac:dyDescent="0.25">
      <c r="A57" s="3">
        <v>10</v>
      </c>
      <c r="B57" s="1">
        <v>1325</v>
      </c>
      <c r="C57" s="3">
        <f>IFERROR((VLOOKUP(B57,INSCRITOS!A:B,2,0)),"")</f>
        <v>105407</v>
      </c>
      <c r="D57" s="3" t="str">
        <f>IFERROR((VLOOKUP(B57,INSCRITOS!A:C,3,0)),"")</f>
        <v>INF</v>
      </c>
      <c r="E57" s="8" t="str">
        <f>IFERROR((VLOOKUP(B57,INSCRITOS!A:D,4,0)),"")</f>
        <v>Jéssica Santos</v>
      </c>
      <c r="F57" s="3" t="str">
        <f>IFERROR((VLOOKUP(B57,INSCRITOS!A:F,6,0)),"")</f>
        <v>F</v>
      </c>
      <c r="G57" s="8" t="str">
        <f>IFERROR((VLOOKUP(B57,INSCRITOS!A:H,8,0)),"")</f>
        <v>Clube de Triatlo do Fundão</v>
      </c>
      <c r="H57" s="4">
        <v>92</v>
      </c>
    </row>
    <row r="58" spans="1:1018" ht="18" customHeight="1" x14ac:dyDescent="0.25">
      <c r="A58" s="3">
        <v>11</v>
      </c>
      <c r="B58" s="44">
        <v>235</v>
      </c>
      <c r="C58" s="3">
        <f>IFERROR((VLOOKUP(B58,INSCRITOS!A:B,2,0)),"")</f>
        <v>103342</v>
      </c>
      <c r="D58" s="3" t="str">
        <f>IFERROR((VLOOKUP(B58,INSCRITOS!A:C,3,0)),"")</f>
        <v>INF</v>
      </c>
      <c r="E58" s="8" t="str">
        <f>IFERROR((VLOOKUP(B58,INSCRITOS!A:D,4,0)),"")</f>
        <v>Ema Maria</v>
      </c>
      <c r="F58" s="3" t="str">
        <f>IFERROR((VLOOKUP(B58,INSCRITOS!A:F,6,0)),"")</f>
        <v>F</v>
      </c>
      <c r="G58" s="8" t="str">
        <f>IFERROR((VLOOKUP(B58,INSCRITOS!A:H,8,0)),"")</f>
        <v>Clube de Triatlo do Fundão</v>
      </c>
      <c r="H58" s="4">
        <v>91</v>
      </c>
    </row>
    <row r="59" spans="1:1018" ht="18" customHeight="1" x14ac:dyDescent="0.25">
      <c r="A59" s="3">
        <v>12</v>
      </c>
      <c r="B59" s="44">
        <v>2513</v>
      </c>
      <c r="C59" s="3">
        <f>IFERROR((VLOOKUP(B59,INSCRITOS!A:B,2,0)),"")</f>
        <v>0</v>
      </c>
      <c r="D59" s="3" t="str">
        <f>IFERROR((VLOOKUP(B59,INSCRITOS!A:C,3,0)),"")</f>
        <v>INF</v>
      </c>
      <c r="E59" s="8" t="str">
        <f>IFERROR((VLOOKUP(B59,INSCRITOS!A:D,4,0)),"")</f>
        <v>Clara Rodrigues</v>
      </c>
      <c r="F59" s="3" t="str">
        <f>IFERROR((VLOOKUP(B59,INSCRITOS!A:F,6,0)),"")</f>
        <v>F</v>
      </c>
      <c r="G59" s="8" t="str">
        <f>IFERROR((VLOOKUP(B59,INSCRITOS!A:H,8,0)),"")</f>
        <v>CDAguias/Não Federado</v>
      </c>
      <c r="H59" s="4"/>
    </row>
    <row r="60" spans="1:1018" ht="18" customHeight="1" x14ac:dyDescent="0.25">
      <c r="A60" s="3">
        <v>13</v>
      </c>
      <c r="B60" s="44">
        <v>35</v>
      </c>
      <c r="C60" s="3">
        <f>IFERROR((VLOOKUP(B60,INSCRITOS!A:B,2,0)),"")</f>
        <v>103150</v>
      </c>
      <c r="D60" s="3" t="str">
        <f>IFERROR((VLOOKUP(B60,INSCRITOS!A:C,3,0)),"")</f>
        <v>INF</v>
      </c>
      <c r="E60" s="8" t="str">
        <f>IFERROR((VLOOKUP(B60,INSCRITOS!A:D,4,0)),"")</f>
        <v>Margarida Marques</v>
      </c>
      <c r="F60" s="3" t="str">
        <f>IFERROR((VLOOKUP(B60,INSCRITOS!A:F,6,0)),"")</f>
        <v>F</v>
      </c>
      <c r="G60" s="8" t="str">
        <f>IFERROR((VLOOKUP(B60,INSCRITOS!A:H,8,0)),"")</f>
        <v>FET-Fátima Escola de Triatlo</v>
      </c>
      <c r="H60" s="4">
        <v>90</v>
      </c>
    </row>
    <row r="61" spans="1:1018" ht="18" customHeight="1" x14ac:dyDescent="0.25">
      <c r="A61" s="3">
        <v>14</v>
      </c>
      <c r="B61" s="44">
        <v>1142</v>
      </c>
      <c r="C61" s="3">
        <f>IFERROR((VLOOKUP(B61,INSCRITOS!A:B,2,0)),"")</f>
        <v>105975</v>
      </c>
      <c r="D61" s="3" t="str">
        <f>IFERROR((VLOOKUP(B61,INSCRITOS!A:C,3,0)),"")</f>
        <v>INF</v>
      </c>
      <c r="E61" s="8" t="str">
        <f>IFERROR((VLOOKUP(B61,INSCRITOS!A:D,4,0)),"")</f>
        <v>Maria Rita Mendes</v>
      </c>
      <c r="F61" s="3" t="str">
        <f>IFERROR((VLOOKUP(B61,INSCRITOS!A:F,6,0)),"")</f>
        <v>F</v>
      </c>
      <c r="G61" s="8" t="str">
        <f>IFERROR((VLOOKUP(B61,INSCRITOS!A:H,8,0)),"")</f>
        <v>Clube de Triatlo do Fundão</v>
      </c>
      <c r="H61" s="69">
        <v>89</v>
      </c>
    </row>
    <row r="62" spans="1:1018" s="20" customFormat="1" ht="18" customHeight="1" x14ac:dyDescent="0.25">
      <c r="A62" s="14"/>
      <c r="B62" s="42"/>
      <c r="C62" s="14"/>
      <c r="D62" s="14"/>
      <c r="E62" s="15"/>
      <c r="F62" s="14"/>
      <c r="G62" s="15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</row>
    <row r="63" spans="1:1018" ht="18" customHeight="1" x14ac:dyDescent="0.25">
      <c r="A63" s="18"/>
      <c r="B63" s="41"/>
      <c r="C63" s="18"/>
      <c r="D63" s="18"/>
      <c r="E63" s="18"/>
      <c r="F63" s="18"/>
      <c r="G63" s="18"/>
      <c r="H63" s="19"/>
    </row>
    <row r="64" spans="1:1018" ht="18" customHeight="1" x14ac:dyDescent="0.25">
      <c r="A64" s="45" t="s">
        <v>15</v>
      </c>
      <c r="B64" s="45"/>
      <c r="C64" s="45"/>
      <c r="D64" s="45"/>
      <c r="E64" s="45"/>
      <c r="F64" s="45"/>
      <c r="G64" s="45"/>
      <c r="H64" s="45"/>
    </row>
    <row r="65" spans="1:8" ht="18" customHeight="1" x14ac:dyDescent="0.25">
      <c r="A65" s="7" t="s">
        <v>9</v>
      </c>
      <c r="B65" s="40" t="s">
        <v>10</v>
      </c>
      <c r="C65" s="7" t="s">
        <v>1</v>
      </c>
      <c r="D65" s="7" t="s">
        <v>2</v>
      </c>
      <c r="E65" s="7" t="s">
        <v>3</v>
      </c>
      <c r="F65" s="7" t="s">
        <v>5</v>
      </c>
      <c r="G65" s="7" t="s">
        <v>7</v>
      </c>
      <c r="H65" s="7" t="s">
        <v>11</v>
      </c>
    </row>
    <row r="66" spans="1:8" ht="18" customHeight="1" x14ac:dyDescent="0.25">
      <c r="A66" s="3">
        <v>1</v>
      </c>
      <c r="B66" s="44">
        <v>590</v>
      </c>
      <c r="C66" s="3">
        <f>IFERROR((VLOOKUP(B66,INSCRITOS!A:B,2,0)),"")</f>
        <v>104099</v>
      </c>
      <c r="D66" s="3" t="str">
        <f>IFERROR((VLOOKUP(B66,INSCRITOS!A:C,3,0)),"")</f>
        <v>INI</v>
      </c>
      <c r="E66" s="8" t="str">
        <f>IFERROR((VLOOKUP(B66,INSCRITOS!A:D,4,0)),"")</f>
        <v>Manel Bartolomeu</v>
      </c>
      <c r="F66" s="3" t="str">
        <f>IFERROR((VLOOKUP(B66,INSCRITOS!A:F,6,0)),"")</f>
        <v>M</v>
      </c>
      <c r="G66" s="8" t="str">
        <f>IFERROR((VLOOKUP(B66,INSCRITOS!A:H,8,0)),"")</f>
        <v>FET-Fátima Escola de Triatlo</v>
      </c>
      <c r="H66" s="4">
        <v>100</v>
      </c>
    </row>
    <row r="67" spans="1:8" ht="18" customHeight="1" x14ac:dyDescent="0.25">
      <c r="A67" s="3">
        <v>2</v>
      </c>
      <c r="B67" s="44">
        <v>906</v>
      </c>
      <c r="C67" s="3">
        <f>IFERROR((VLOOKUP(B67,INSCRITOS!A:B,2,0)),"")</f>
        <v>102822</v>
      </c>
      <c r="D67" s="3" t="str">
        <f>IFERROR((VLOOKUP(B67,INSCRITOS!A:C,3,0)),"")</f>
        <v>INI</v>
      </c>
      <c r="E67" s="8" t="str">
        <f>IFERROR((VLOOKUP(B67,INSCRITOS!A:D,4,0)),"")</f>
        <v>Duarte Moreira</v>
      </c>
      <c r="F67" s="3" t="str">
        <f>IFERROR((VLOOKUP(B67,INSCRITOS!A:F,6,0)),"")</f>
        <v>M</v>
      </c>
      <c r="G67" s="8" t="str">
        <f>IFERROR((VLOOKUP(B67,INSCRITOS!A:H,8,0)),"")</f>
        <v>FET-Fátima Escola de Triatlo</v>
      </c>
      <c r="H67" s="4">
        <v>99</v>
      </c>
    </row>
    <row r="68" spans="1:8" ht="18" customHeight="1" x14ac:dyDescent="0.25">
      <c r="A68" s="3">
        <v>3</v>
      </c>
      <c r="B68" s="44">
        <v>1074</v>
      </c>
      <c r="C68" s="3">
        <f>IFERROR((VLOOKUP(B68,INSCRITOS!A:B,2,0)),"")</f>
        <v>105842</v>
      </c>
      <c r="D68" s="3" t="str">
        <f>IFERROR((VLOOKUP(B68,INSCRITOS!A:C,3,0)),"")</f>
        <v>INI</v>
      </c>
      <c r="E68" s="8" t="str">
        <f>IFERROR((VLOOKUP(B68,INSCRITOS!A:D,4,0)),"")</f>
        <v>João Torres</v>
      </c>
      <c r="F68" s="3" t="str">
        <f>IFERROR((VLOOKUP(B68,INSCRITOS!A:F,6,0)),"")</f>
        <v>M</v>
      </c>
      <c r="G68" s="8" t="str">
        <f>IFERROR((VLOOKUP(B68,INSCRITOS!A:H,8,0)),"")</f>
        <v>Clube Triatlo de Abrantes</v>
      </c>
      <c r="H68" s="4">
        <v>98</v>
      </c>
    </row>
    <row r="69" spans="1:8" ht="18" customHeight="1" x14ac:dyDescent="0.25">
      <c r="A69" s="3">
        <v>4</v>
      </c>
      <c r="B69" s="44">
        <v>255</v>
      </c>
      <c r="C69" s="3">
        <f>IFERROR((VLOOKUP(B69,INSCRITOS!A:B,2,0)),"")</f>
        <v>102643</v>
      </c>
      <c r="D69" s="3" t="str">
        <f>IFERROR((VLOOKUP(B69,INSCRITOS!A:C,3,0)),"")</f>
        <v>INI</v>
      </c>
      <c r="E69" s="8" t="str">
        <f>IFERROR((VLOOKUP(B69,INSCRITOS!A:D,4,0)),"")</f>
        <v>Guilherme Neves</v>
      </c>
      <c r="F69" s="3" t="str">
        <f>IFERROR((VLOOKUP(B69,INSCRITOS!A:F,6,0)),"")</f>
        <v>M</v>
      </c>
      <c r="G69" s="8" t="str">
        <f>IFERROR((VLOOKUP(B69,INSCRITOS!A:H,8,0)),"")</f>
        <v>Clube de Natação de Torres Novas</v>
      </c>
      <c r="H69" s="4">
        <v>97</v>
      </c>
    </row>
    <row r="70" spans="1:8" ht="18" customHeight="1" x14ac:dyDescent="0.25">
      <c r="A70" s="3">
        <v>5</v>
      </c>
      <c r="B70" s="44">
        <v>759</v>
      </c>
      <c r="C70" s="3">
        <f>IFERROR((VLOOKUP(B70,INSCRITOS!A:B,2,0)),"")</f>
        <v>102391</v>
      </c>
      <c r="D70" s="3" t="str">
        <f>IFERROR((VLOOKUP(B70,INSCRITOS!A:C,3,0)),"")</f>
        <v>INI</v>
      </c>
      <c r="E70" s="8" t="str">
        <f>IFERROR((VLOOKUP(B70,INSCRITOS!A:D,4,0)),"")</f>
        <v>Francisco Pires</v>
      </c>
      <c r="F70" s="3" t="str">
        <f>IFERROR((VLOOKUP(B70,INSCRITOS!A:F,6,0)),"")</f>
        <v>M</v>
      </c>
      <c r="G70" s="8" t="str">
        <f>IFERROR((VLOOKUP(B70,INSCRITOS!A:H,8,0)),"")</f>
        <v>Clube Triatlo de Abrantes</v>
      </c>
      <c r="H70" s="4">
        <v>96</v>
      </c>
    </row>
    <row r="71" spans="1:8" ht="18" customHeight="1" x14ac:dyDescent="0.25">
      <c r="A71" s="3">
        <v>6</v>
      </c>
      <c r="B71" s="44">
        <v>2527</v>
      </c>
      <c r="C71" s="3">
        <f>IFERROR((VLOOKUP(B71,INSCRITOS!A:B,2,0)),"")</f>
        <v>0</v>
      </c>
      <c r="D71" s="3" t="str">
        <f>IFERROR((VLOOKUP(B71,INSCRITOS!A:C,3,0)),"")</f>
        <v>INI</v>
      </c>
      <c r="E71" s="8" t="str">
        <f>IFERROR((VLOOKUP(B71,INSCRITOS!A:D,4,0)),"")</f>
        <v>Guilherme Aurélio</v>
      </c>
      <c r="F71" s="3" t="str">
        <f>IFERROR((VLOOKUP(B71,INSCRITOS!A:F,6,0)),"")</f>
        <v>M</v>
      </c>
      <c r="G71" s="8" t="str">
        <f>IFERROR((VLOOKUP(B71,INSCRITOS!A:H,8,0)),"")</f>
        <v>CDAguias/Não Federado</v>
      </c>
      <c r="H71" s="4"/>
    </row>
    <row r="72" spans="1:8" ht="18" customHeight="1" x14ac:dyDescent="0.25">
      <c r="A72" s="3">
        <v>7</v>
      </c>
      <c r="B72" s="44">
        <v>663</v>
      </c>
      <c r="C72" s="3">
        <f>IFERROR((VLOOKUP(B72,INSCRITOS!A:B,2,0)),"")</f>
        <v>101594</v>
      </c>
      <c r="D72" s="3" t="str">
        <f>IFERROR((VLOOKUP(B72,INSCRITOS!A:C,3,0)),"")</f>
        <v>INI</v>
      </c>
      <c r="E72" s="8" t="str">
        <f>IFERROR((VLOOKUP(B72,INSCRITOS!A:D,4,0)),"")</f>
        <v>Francisco Carvalho</v>
      </c>
      <c r="F72" s="3" t="str">
        <f>IFERROR((VLOOKUP(B72,INSCRITOS!A:F,6,0)),"")</f>
        <v>M</v>
      </c>
      <c r="G72" s="8" t="str">
        <f>IFERROR((VLOOKUP(B72,INSCRITOS!A:H,8,0)),"")</f>
        <v>Clube de Natação de Torres Novas</v>
      </c>
      <c r="H72" s="4">
        <v>95</v>
      </c>
    </row>
    <row r="73" spans="1:8" ht="18" customHeight="1" x14ac:dyDescent="0.25">
      <c r="A73" s="3">
        <v>8</v>
      </c>
      <c r="B73" s="44">
        <v>943</v>
      </c>
      <c r="C73" s="3">
        <f>IFERROR((VLOOKUP(B73,INSCRITOS!A:B,2,0)),"")</f>
        <v>104059</v>
      </c>
      <c r="D73" s="3" t="str">
        <f>IFERROR((VLOOKUP(B73,INSCRITOS!A:C,3,0)),"")</f>
        <v>INI</v>
      </c>
      <c r="E73" s="8" t="str">
        <f>IFERROR((VLOOKUP(B73,INSCRITOS!A:D,4,0)),"")</f>
        <v>Afonso Seco</v>
      </c>
      <c r="F73" s="3" t="str">
        <f>IFERROR((VLOOKUP(B73,INSCRITOS!A:F,6,0)),"")</f>
        <v>M</v>
      </c>
      <c r="G73" s="8" t="str">
        <f>IFERROR((VLOOKUP(B73,INSCRITOS!A:H,8,0)),"")</f>
        <v>Clube Natação do Cartaxo</v>
      </c>
      <c r="H73" s="4">
        <v>94</v>
      </c>
    </row>
    <row r="74" spans="1:8" ht="18" customHeight="1" x14ac:dyDescent="0.25">
      <c r="A74" s="3">
        <v>9</v>
      </c>
      <c r="B74" s="44">
        <v>596</v>
      </c>
      <c r="C74" s="3">
        <f>IFERROR((VLOOKUP(B74,INSCRITOS!A:B,2,0)),"")</f>
        <v>104478</v>
      </c>
      <c r="D74" s="3" t="str">
        <f>IFERROR((VLOOKUP(B74,INSCRITOS!A:C,3,0)),"")</f>
        <v>INI</v>
      </c>
      <c r="E74" s="8" t="str">
        <f>IFERROR((VLOOKUP(B74,INSCRITOS!A:D,4,0)),"")</f>
        <v>António Gasalho</v>
      </c>
      <c r="F74" s="3" t="str">
        <f>IFERROR((VLOOKUP(B74,INSCRITOS!A:F,6,0)),"")</f>
        <v>M</v>
      </c>
      <c r="G74" s="8" t="str">
        <f>IFERROR((VLOOKUP(B74,INSCRITOS!A:H,8,0)),"")</f>
        <v>Clube de Natação de Torres Novas</v>
      </c>
      <c r="H74" s="4">
        <v>93</v>
      </c>
    </row>
    <row r="75" spans="1:8" ht="18" customHeight="1" x14ac:dyDescent="0.25">
      <c r="A75" s="3">
        <v>10</v>
      </c>
      <c r="B75" s="44">
        <v>34</v>
      </c>
      <c r="C75" s="3">
        <f>IFERROR((VLOOKUP(B75,INSCRITOS!A:B,2,0)),"")</f>
        <v>103149</v>
      </c>
      <c r="D75" s="3" t="str">
        <f>IFERROR((VLOOKUP(B75,INSCRITOS!A:C,3,0)),"")</f>
        <v>INI</v>
      </c>
      <c r="E75" s="8" t="str">
        <f>IFERROR((VLOOKUP(B75,INSCRITOS!A:D,4,0)),"")</f>
        <v>Francisco Marques</v>
      </c>
      <c r="F75" s="3" t="str">
        <f>IFERROR((VLOOKUP(B75,INSCRITOS!A:F,6,0)),"")</f>
        <v>M</v>
      </c>
      <c r="G75" s="8" t="str">
        <f>IFERROR((VLOOKUP(B75,INSCRITOS!A:H,8,0)),"")</f>
        <v>FET-Fátima Escola de Triatlo</v>
      </c>
      <c r="H75" s="4">
        <v>92</v>
      </c>
    </row>
    <row r="76" spans="1:8" ht="18" customHeight="1" x14ac:dyDescent="0.25">
      <c r="A76" s="3">
        <v>11</v>
      </c>
      <c r="B76" s="44">
        <v>1307</v>
      </c>
      <c r="C76" s="3">
        <f>IFERROR((VLOOKUP(B76,INSCRITOS!A:B,2,0)),"")</f>
        <v>105339</v>
      </c>
      <c r="D76" s="3" t="str">
        <f>IFERROR((VLOOKUP(B76,INSCRITOS!A:C,3,0)),"")</f>
        <v>INI</v>
      </c>
      <c r="E76" s="8" t="str">
        <f>IFERROR((VLOOKUP(B76,INSCRITOS!A:D,4,0)),"")</f>
        <v>João Coutinho</v>
      </c>
      <c r="F76" s="3" t="str">
        <f>IFERROR((VLOOKUP(B76,INSCRITOS!A:F,6,0)),"")</f>
        <v>M</v>
      </c>
      <c r="G76" s="8" t="str">
        <f>IFERROR((VLOOKUP(B76,INSCRITOS!A:H,8,0)),"")</f>
        <v>Clube de Natação de Torres Novas</v>
      </c>
      <c r="H76" s="4">
        <v>91</v>
      </c>
    </row>
    <row r="77" spans="1:8" ht="18" customHeight="1" x14ac:dyDescent="0.25">
      <c r="A77" s="3">
        <v>12</v>
      </c>
      <c r="B77" s="44">
        <v>973</v>
      </c>
      <c r="C77" s="3">
        <f>IFERROR((VLOOKUP(B77,INSCRITOS!A:B,2,0)),"")</f>
        <v>103091</v>
      </c>
      <c r="D77" s="3" t="str">
        <f>IFERROR((VLOOKUP(B77,INSCRITOS!A:C,3,0)),"")</f>
        <v>INI</v>
      </c>
      <c r="E77" s="8" t="str">
        <f>IFERROR((VLOOKUP(B77,INSCRITOS!A:D,4,0)),"")</f>
        <v>Rodrigo Viegas</v>
      </c>
      <c r="F77" s="3" t="str">
        <f>IFERROR((VLOOKUP(B77,INSCRITOS!A:F,6,0)),"")</f>
        <v>M</v>
      </c>
      <c r="G77" s="8" t="str">
        <f>IFERROR((VLOOKUP(B77,INSCRITOS!A:H,8,0)),"")</f>
        <v>Clube de Natação de Torres Novas</v>
      </c>
      <c r="H77" s="4">
        <v>90</v>
      </c>
    </row>
    <row r="78" spans="1:8" ht="18" customHeight="1" x14ac:dyDescent="0.25">
      <c r="A78" s="5"/>
      <c r="C78" s="5"/>
      <c r="D78" s="5"/>
      <c r="F78" s="5"/>
      <c r="H78" s="12"/>
    </row>
    <row r="79" spans="1:8" ht="18" customHeight="1" x14ac:dyDescent="0.25">
      <c r="A79" s="14"/>
      <c r="C79" s="5"/>
      <c r="D79" s="5"/>
      <c r="F79" s="5"/>
    </row>
    <row r="80" spans="1:8" ht="18" customHeight="1" x14ac:dyDescent="0.25">
      <c r="A80" s="45" t="s">
        <v>16</v>
      </c>
      <c r="B80" s="45"/>
      <c r="C80" s="45"/>
      <c r="D80" s="45"/>
      <c r="E80" s="45"/>
      <c r="F80" s="45"/>
      <c r="G80" s="45"/>
      <c r="H80" s="45"/>
    </row>
    <row r="81" spans="1:8" ht="18" customHeight="1" x14ac:dyDescent="0.25">
      <c r="A81" s="7" t="s">
        <v>9</v>
      </c>
      <c r="B81" s="40" t="s">
        <v>10</v>
      </c>
      <c r="C81" s="7" t="s">
        <v>1</v>
      </c>
      <c r="D81" s="7" t="s">
        <v>2</v>
      </c>
      <c r="E81" s="7" t="s">
        <v>3</v>
      </c>
      <c r="F81" s="7" t="s">
        <v>5</v>
      </c>
      <c r="G81" s="7" t="s">
        <v>7</v>
      </c>
      <c r="H81" s="7" t="s">
        <v>11</v>
      </c>
    </row>
    <row r="82" spans="1:8" ht="18" customHeight="1" x14ac:dyDescent="0.25">
      <c r="A82" s="3">
        <v>1</v>
      </c>
      <c r="B82" s="44">
        <v>673</v>
      </c>
      <c r="C82" s="3">
        <f>IFERROR((VLOOKUP(B82,INSCRITOS!A:B,2,0)),"")</f>
        <v>103703</v>
      </c>
      <c r="D82" s="3" t="str">
        <f>IFERROR((VLOOKUP(B82,INSCRITOS!A:C,3,0)),"")</f>
        <v>INI</v>
      </c>
      <c r="E82" s="8" t="str">
        <f>IFERROR((VLOOKUP(B82,INSCRITOS!A:D,4,0)),"")</f>
        <v>Sofia Corrêa</v>
      </c>
      <c r="F82" s="3" t="str">
        <f>IFERROR((VLOOKUP(B82,INSCRITOS!A:F,6,0)),"")</f>
        <v>F</v>
      </c>
      <c r="G82" s="8" t="str">
        <f>IFERROR((VLOOKUP(B82,INSCRITOS!A:H,8,0)),"")</f>
        <v>Clube Natação do Cartaxo</v>
      </c>
      <c r="H82" s="4">
        <v>100</v>
      </c>
    </row>
    <row r="83" spans="1:8" ht="18" customHeight="1" x14ac:dyDescent="0.25">
      <c r="A83" s="3">
        <v>2</v>
      </c>
      <c r="B83" s="44">
        <v>787</v>
      </c>
      <c r="C83" s="3">
        <f>IFERROR((VLOOKUP(B83,INSCRITOS!A:B,2,0)),"")</f>
        <v>103813</v>
      </c>
      <c r="D83" s="3" t="str">
        <f>IFERROR((VLOOKUP(B83,INSCRITOS!A:C,3,0)),"")</f>
        <v>INI</v>
      </c>
      <c r="E83" s="8" t="str">
        <f>IFERROR((VLOOKUP(B83,INSCRITOS!A:D,4,0)),"")</f>
        <v>Matilde Moita</v>
      </c>
      <c r="F83" s="3" t="str">
        <f>IFERROR((VLOOKUP(B83,INSCRITOS!A:F,6,0)),"")</f>
        <v>F</v>
      </c>
      <c r="G83" s="8" t="str">
        <f>IFERROR((VLOOKUP(B83,INSCRITOS!A:H,8,0)),"")</f>
        <v>Clube de Natação de Torres Novas</v>
      </c>
      <c r="H83" s="4">
        <v>99</v>
      </c>
    </row>
    <row r="84" spans="1:8" ht="18" customHeight="1" x14ac:dyDescent="0.25">
      <c r="A84" s="3">
        <v>3</v>
      </c>
      <c r="B84" s="44">
        <v>715</v>
      </c>
      <c r="C84" s="3">
        <f>IFERROR((VLOOKUP(B84,INSCRITOS!A:B,2,0)),"")</f>
        <v>104550</v>
      </c>
      <c r="D84" s="3" t="str">
        <f>IFERROR((VLOOKUP(B84,INSCRITOS!A:C,3,0)),"")</f>
        <v>INI</v>
      </c>
      <c r="E84" s="8" t="str">
        <f>IFERROR((VLOOKUP(B84,INSCRITOS!A:D,4,0)),"")</f>
        <v xml:space="preserve"> Mafalda Leirião</v>
      </c>
      <c r="F84" s="3" t="str">
        <f>IFERROR((VLOOKUP(B84,INSCRITOS!A:F,6,0)),"")</f>
        <v>F</v>
      </c>
      <c r="G84" s="8" t="str">
        <f>IFERROR((VLOOKUP(B84,INSCRITOS!A:H,8,0)),"")</f>
        <v>Clube de Natação de Torres Novas</v>
      </c>
      <c r="H84" s="4">
        <v>98</v>
      </c>
    </row>
    <row r="85" spans="1:8" ht="18" customHeight="1" x14ac:dyDescent="0.25">
      <c r="A85" s="3">
        <v>4</v>
      </c>
      <c r="B85" s="44">
        <v>115</v>
      </c>
      <c r="C85" s="3">
        <f>IFERROR((VLOOKUP(B85,INSCRITOS!A:B,2,0)),"")</f>
        <v>102221</v>
      </c>
      <c r="D85" s="3" t="str">
        <f>IFERROR((VLOOKUP(B85,INSCRITOS!A:C,3,0)),"")</f>
        <v>INI</v>
      </c>
      <c r="E85" s="8" t="str">
        <f>IFERROR((VLOOKUP(B85,INSCRITOS!A:D,4,0)),"")</f>
        <v>Raquel Vital</v>
      </c>
      <c r="F85" s="3" t="str">
        <f>IFERROR((VLOOKUP(B85,INSCRITOS!A:F,6,0)),"")</f>
        <v>F</v>
      </c>
      <c r="G85" s="8" t="str">
        <f>IFERROR((VLOOKUP(B85,INSCRITOS!A:H,8,0)),"")</f>
        <v>Clube Triatlo de Abrantes</v>
      </c>
      <c r="H85" s="4">
        <v>97</v>
      </c>
    </row>
    <row r="86" spans="1:8" ht="18" customHeight="1" x14ac:dyDescent="0.25">
      <c r="A86" s="3">
        <v>5</v>
      </c>
      <c r="B86" s="44">
        <v>376</v>
      </c>
      <c r="C86" s="3">
        <f>IFERROR((VLOOKUP(B86,INSCRITOS!A:B,2,0)),"")</f>
        <v>102739</v>
      </c>
      <c r="D86" s="3" t="str">
        <f>IFERROR((VLOOKUP(B86,INSCRITOS!A:C,3,0)),"")</f>
        <v>INI</v>
      </c>
      <c r="E86" s="8" t="str">
        <f>IFERROR((VLOOKUP(B86,INSCRITOS!A:D,4,0)),"")</f>
        <v>Simone Lopes Fernandes</v>
      </c>
      <c r="F86" s="3" t="str">
        <f>IFERROR((VLOOKUP(B86,INSCRITOS!A:F,6,0)),"")</f>
        <v>F</v>
      </c>
      <c r="G86" s="8" t="str">
        <f>IFERROR((VLOOKUP(B86,INSCRITOS!A:H,8,0)),"")</f>
        <v>Clube 4 Estilos</v>
      </c>
      <c r="H86" s="4">
        <v>96</v>
      </c>
    </row>
    <row r="87" spans="1:8" ht="18" customHeight="1" x14ac:dyDescent="0.25">
      <c r="A87" s="3">
        <v>6</v>
      </c>
      <c r="B87" s="44">
        <v>116</v>
      </c>
      <c r="C87" s="3">
        <f>IFERROR((VLOOKUP(B87,INSCRITOS!A:B,2,0)),"")</f>
        <v>102153</v>
      </c>
      <c r="D87" s="3" t="str">
        <f>IFERROR((VLOOKUP(B87,INSCRITOS!A:C,3,0)),"")</f>
        <v>INI</v>
      </c>
      <c r="E87" s="8" t="str">
        <f>IFERROR((VLOOKUP(B87,INSCRITOS!A:D,4,0)),"")</f>
        <v>Inês Nunes</v>
      </c>
      <c r="F87" s="3" t="str">
        <f>IFERROR((VLOOKUP(B87,INSCRITOS!A:F,6,0)),"")</f>
        <v>F</v>
      </c>
      <c r="G87" s="8" t="str">
        <f>IFERROR((VLOOKUP(B87,INSCRITOS!A:H,8,0)),"")</f>
        <v>FET-Fátima Escola de Triatlo</v>
      </c>
      <c r="H87" s="4">
        <v>95</v>
      </c>
    </row>
    <row r="88" spans="1:8" ht="18" customHeight="1" x14ac:dyDescent="0.25">
      <c r="A88" s="3">
        <v>7</v>
      </c>
      <c r="B88" s="44">
        <v>1027</v>
      </c>
      <c r="C88" s="3">
        <f>IFERROR((VLOOKUP(B88,INSCRITOS!A:B,2,0)),"")</f>
        <v>105579</v>
      </c>
      <c r="D88" s="3" t="str">
        <f>IFERROR((VLOOKUP(B88,INSCRITOS!A:C,3,0)),"")</f>
        <v>INI</v>
      </c>
      <c r="E88" s="8" t="str">
        <f>IFERROR((VLOOKUP(B88,INSCRITOS!A:D,4,0)),"")</f>
        <v xml:space="preserve"> Margarida Cancela</v>
      </c>
      <c r="F88" s="3" t="str">
        <f>IFERROR((VLOOKUP(B88,INSCRITOS!A:F,6,0)),"")</f>
        <v>F</v>
      </c>
      <c r="G88" s="8" t="str">
        <f>IFERROR((VLOOKUP(B88,INSCRITOS!A:H,8,0)),"")</f>
        <v>Clube de Natação de Torres Novas</v>
      </c>
      <c r="H88" s="4">
        <v>94</v>
      </c>
    </row>
    <row r="89" spans="1:8" ht="18" customHeight="1" x14ac:dyDescent="0.25">
      <c r="A89" s="3">
        <v>8</v>
      </c>
      <c r="B89" s="44">
        <v>979</v>
      </c>
      <c r="C89" s="3">
        <f>IFERROR((VLOOKUP(B89,INSCRITOS!A:B,2,0)),"")</f>
        <v>104698</v>
      </c>
      <c r="D89" s="3" t="str">
        <f>IFERROR((VLOOKUP(B89,INSCRITOS!A:C,3,0)),"")</f>
        <v>INI</v>
      </c>
      <c r="E89" s="8" t="str">
        <f>IFERROR((VLOOKUP(B89,INSCRITOS!A:D,4,0)),"")</f>
        <v>Cláudia Orvalho</v>
      </c>
      <c r="F89" s="3" t="str">
        <f>IFERROR((VLOOKUP(B89,INSCRITOS!A:F,6,0)),"")</f>
        <v>F</v>
      </c>
      <c r="G89" s="8" t="str">
        <f>IFERROR((VLOOKUP(B89,INSCRITOS!A:H,8,0)),"")</f>
        <v>Clube de Natação de Torres Novas</v>
      </c>
      <c r="H89" s="4">
        <v>93</v>
      </c>
    </row>
    <row r="90" spans="1:8" ht="18" customHeight="1" x14ac:dyDescent="0.25">
      <c r="A90" s="3">
        <v>9</v>
      </c>
      <c r="B90" s="44">
        <v>567</v>
      </c>
      <c r="C90" s="3">
        <f>IFERROR((VLOOKUP(B90,INSCRITOS!A:B,2,0)),"")</f>
        <v>102881</v>
      </c>
      <c r="D90" s="3" t="str">
        <f>IFERROR((VLOOKUP(B90,INSCRITOS!A:C,3,0)),"")</f>
        <v>INI</v>
      </c>
      <c r="E90" s="8" t="str">
        <f>IFERROR((VLOOKUP(B90,INSCRITOS!A:D,4,0)),"")</f>
        <v>Júlia Marques</v>
      </c>
      <c r="F90" s="3" t="str">
        <f>IFERROR((VLOOKUP(B90,INSCRITOS!A:F,6,0)),"")</f>
        <v>F</v>
      </c>
      <c r="G90" s="8" t="str">
        <f>IFERROR((VLOOKUP(B90,INSCRITOS!A:H,8,0)),"")</f>
        <v>Clube de Natação de Torres Novas</v>
      </c>
      <c r="H90" s="3">
        <v>92</v>
      </c>
    </row>
    <row r="91" spans="1:8" ht="18" customHeight="1" x14ac:dyDescent="0.25">
      <c r="A91" s="3">
        <v>10</v>
      </c>
      <c r="B91" s="44">
        <v>74</v>
      </c>
      <c r="C91" s="3">
        <f>IFERROR((VLOOKUP(B91,INSCRITOS!A:B,2,0)),"")</f>
        <v>100180</v>
      </c>
      <c r="D91" s="3" t="str">
        <f>IFERROR((VLOOKUP(B91,INSCRITOS!A:C,3,0)),"")</f>
        <v>INI</v>
      </c>
      <c r="E91" s="8" t="str">
        <f>IFERROR((VLOOKUP(B91,INSCRITOS!A:D,4,0)),"")</f>
        <v>Margarida Inácio</v>
      </c>
      <c r="F91" s="3" t="str">
        <f>IFERROR((VLOOKUP(B91,INSCRITOS!A:F,6,0)),"")</f>
        <v>F</v>
      </c>
      <c r="G91" s="8" t="str">
        <f>IFERROR((VLOOKUP(B91,INSCRITOS!A:H,8,0)),"")</f>
        <v>Clube de Natação de Torres Novas</v>
      </c>
      <c r="H91" s="4">
        <v>91</v>
      </c>
    </row>
    <row r="92" spans="1:8" ht="18" customHeight="1" x14ac:dyDescent="0.25">
      <c r="A92" s="3">
        <v>11</v>
      </c>
      <c r="B92" s="44">
        <v>766</v>
      </c>
      <c r="C92" s="3">
        <f>IFERROR((VLOOKUP(B92,INSCRITOS!A:B,2,0)),"")</f>
        <v>103776</v>
      </c>
      <c r="D92" s="3" t="str">
        <f>IFERROR((VLOOKUP(B92,INSCRITOS!A:C,3,0)),"")</f>
        <v>INI</v>
      </c>
      <c r="E92" s="8" t="str">
        <f>IFERROR((VLOOKUP(B92,INSCRITOS!A:D,4,0)),"")</f>
        <v>Bruna Barros</v>
      </c>
      <c r="F92" s="3" t="str">
        <f>IFERROR((VLOOKUP(B92,INSCRITOS!A:F,6,0)),"")</f>
        <v>F</v>
      </c>
      <c r="G92" s="8" t="str">
        <f>IFERROR((VLOOKUP(B92,INSCRITOS!A:H,8,0)),"")</f>
        <v>Clube de Natação de Torres Novas</v>
      </c>
      <c r="H92" s="4">
        <v>90</v>
      </c>
    </row>
    <row r="93" spans="1:8" ht="18" customHeight="1" x14ac:dyDescent="0.25">
      <c r="A93" s="5"/>
      <c r="C93" s="5"/>
      <c r="D93" s="5"/>
      <c r="F93" s="5"/>
    </row>
    <row r="94" spans="1:8" ht="18" customHeight="1" x14ac:dyDescent="0.25">
      <c r="A94" s="5"/>
      <c r="C94" s="5"/>
      <c r="D94" s="5"/>
      <c r="F94" s="5"/>
    </row>
    <row r="95" spans="1:8" ht="18" customHeight="1" x14ac:dyDescent="0.25">
      <c r="A95" s="45" t="s">
        <v>17</v>
      </c>
      <c r="B95" s="45"/>
      <c r="C95" s="45"/>
      <c r="D95" s="45"/>
      <c r="E95" s="45"/>
      <c r="F95" s="45"/>
      <c r="G95" s="45"/>
      <c r="H95" s="45"/>
    </row>
    <row r="96" spans="1:8" ht="18" customHeight="1" x14ac:dyDescent="0.25">
      <c r="A96" s="7" t="s">
        <v>9</v>
      </c>
      <c r="B96" s="40" t="s">
        <v>10</v>
      </c>
      <c r="C96" s="7" t="s">
        <v>1</v>
      </c>
      <c r="D96" s="7" t="s">
        <v>2</v>
      </c>
      <c r="E96" s="7" t="s">
        <v>3</v>
      </c>
      <c r="F96" s="7" t="s">
        <v>5</v>
      </c>
      <c r="G96" s="7" t="s">
        <v>7</v>
      </c>
      <c r="H96" s="7" t="s">
        <v>11</v>
      </c>
    </row>
    <row r="97" spans="1:8" ht="18" customHeight="1" x14ac:dyDescent="0.25">
      <c r="A97" s="3">
        <v>1</v>
      </c>
      <c r="B97" s="56">
        <v>1378</v>
      </c>
      <c r="C97" s="3">
        <f>IFERROR((VLOOKUP(B97,INSCRITOS!A:B,2,0)),"")</f>
        <v>105502</v>
      </c>
      <c r="D97" s="3" t="str">
        <f>IFERROR((VLOOKUP(B97,INSCRITOS!A:C,3,0)),"")</f>
        <v>JUV</v>
      </c>
      <c r="E97" s="8" t="str">
        <f>IFERROR((VLOOKUP(B97,INSCRITOS!A:D,4,0)),"")</f>
        <v>Gonçalo Tavares</v>
      </c>
      <c r="F97" s="3" t="str">
        <f>IFERROR((VLOOKUP(B97,INSCRITOS!A:F,6,0)),"")</f>
        <v>M</v>
      </c>
      <c r="G97" s="8" t="str">
        <f>IFERROR((VLOOKUP(B97,INSCRITOS!A:H,8,0)),"")</f>
        <v>Clube Triatlo de Abrantes</v>
      </c>
      <c r="H97" s="4">
        <v>100</v>
      </c>
    </row>
    <row r="98" spans="1:8" ht="18" customHeight="1" x14ac:dyDescent="0.25">
      <c r="A98" s="3">
        <f>A97+1</f>
        <v>2</v>
      </c>
      <c r="B98" s="56">
        <v>239</v>
      </c>
      <c r="C98" s="3">
        <f>IFERROR((VLOOKUP(B98,INSCRITOS!A:B,2,0)),"")</f>
        <v>101609</v>
      </c>
      <c r="D98" s="3" t="str">
        <f>IFERROR((VLOOKUP(B98,INSCRITOS!A:C,3,0)),"")</f>
        <v>JUV</v>
      </c>
      <c r="E98" s="8" t="str">
        <f>IFERROR((VLOOKUP(B98,INSCRITOS!A:D,4,0)),"")</f>
        <v>João Nuno Batista</v>
      </c>
      <c r="F98" s="3" t="str">
        <f>IFERROR((VLOOKUP(B98,INSCRITOS!A:F,6,0)),"")</f>
        <v>M</v>
      </c>
      <c r="G98" s="8" t="str">
        <f>IFERROR((VLOOKUP(B98,INSCRITOS!A:H,8,0)),"")</f>
        <v>Clube de Natação de Torres Novas</v>
      </c>
      <c r="H98" s="4">
        <v>99</v>
      </c>
    </row>
    <row r="99" spans="1:8" ht="18" customHeight="1" x14ac:dyDescent="0.25">
      <c r="A99" s="3">
        <f t="shared" ref="A99:A113" si="0">A98+1</f>
        <v>3</v>
      </c>
      <c r="B99" s="56">
        <v>368</v>
      </c>
      <c r="C99" s="3">
        <f>IFERROR((VLOOKUP(B99,INSCRITOS!A:B,2,0)),"")</f>
        <v>100503</v>
      </c>
      <c r="D99" s="3" t="str">
        <f>IFERROR((VLOOKUP(B99,INSCRITOS!A:C,3,0)),"")</f>
        <v>JUV</v>
      </c>
      <c r="E99" s="8" t="str">
        <f>IFERROR((VLOOKUP(B99,INSCRITOS!A:D,4,0)),"")</f>
        <v>Bernardo Boal</v>
      </c>
      <c r="F99" s="3" t="str">
        <f>IFERROR((VLOOKUP(B99,INSCRITOS!A:F,6,0)),"")</f>
        <v>M</v>
      </c>
      <c r="G99" s="8" t="str">
        <f>IFERROR((VLOOKUP(B99,INSCRITOS!A:H,8,0)),"")</f>
        <v>Clube Natação do Cartaxo</v>
      </c>
      <c r="H99" s="4">
        <v>98</v>
      </c>
    </row>
    <row r="100" spans="1:8" ht="18" customHeight="1" x14ac:dyDescent="0.25">
      <c r="A100" s="3">
        <f t="shared" si="0"/>
        <v>4</v>
      </c>
      <c r="B100" s="1">
        <v>216</v>
      </c>
      <c r="C100" s="3">
        <f>IFERROR((VLOOKUP(B100,INSCRITOS!A:B,2,0)),"")</f>
        <v>103335</v>
      </c>
      <c r="D100" s="3" t="str">
        <f>IFERROR((VLOOKUP(B100,INSCRITOS!A:C,3,0)),"")</f>
        <v>JUV</v>
      </c>
      <c r="E100" s="8" t="str">
        <f>IFERROR((VLOOKUP(B100,INSCRITOS!A:D,4,0)),"")</f>
        <v>David Fernandes</v>
      </c>
      <c r="F100" s="3" t="str">
        <f>IFERROR((VLOOKUP(B100,INSCRITOS!A:F,6,0)),"")</f>
        <v>M</v>
      </c>
      <c r="G100" s="8" t="str">
        <f>IFERROR((VLOOKUP(B100,INSCRITOS!A:H,8,0)),"")</f>
        <v>Clube Triatlo de Abrantes</v>
      </c>
      <c r="H100" s="4">
        <v>97</v>
      </c>
    </row>
    <row r="101" spans="1:8" ht="18" customHeight="1" x14ac:dyDescent="0.25">
      <c r="A101" s="3">
        <f t="shared" si="0"/>
        <v>5</v>
      </c>
      <c r="B101" s="1">
        <v>131</v>
      </c>
      <c r="C101" s="3">
        <f>IFERROR((VLOOKUP(B101,INSCRITOS!A:B,2,0)),"")</f>
        <v>102204</v>
      </c>
      <c r="D101" s="3" t="str">
        <f>IFERROR((VLOOKUP(B101,INSCRITOS!A:C,3,0)),"")</f>
        <v>JUV</v>
      </c>
      <c r="E101" s="8" t="str">
        <f>IFERROR((VLOOKUP(B101,INSCRITOS!A:D,4,0)),"")</f>
        <v>João Mendes</v>
      </c>
      <c r="F101" s="3" t="str">
        <f>IFERROR((VLOOKUP(B101,INSCRITOS!A:F,6,0)),"")</f>
        <v>M</v>
      </c>
      <c r="G101" s="8" t="str">
        <f>IFERROR((VLOOKUP(B101,INSCRITOS!A:H,8,0)),"")</f>
        <v>Clube Triatlo de Abrantes</v>
      </c>
      <c r="H101" s="4">
        <v>96</v>
      </c>
    </row>
    <row r="102" spans="1:8" ht="18" customHeight="1" x14ac:dyDescent="0.25">
      <c r="A102" s="3">
        <f t="shared" si="0"/>
        <v>6</v>
      </c>
      <c r="B102" s="1">
        <v>241</v>
      </c>
      <c r="C102" s="3">
        <f>IFERROR((VLOOKUP(B102,INSCRITOS!A:B,2,0)),"")</f>
        <v>101627</v>
      </c>
      <c r="D102" s="3" t="str">
        <f>IFERROR((VLOOKUP(B102,INSCRITOS!A:C,3,0)),"")</f>
        <v>JUV</v>
      </c>
      <c r="E102" s="8" t="str">
        <f>IFERROR((VLOOKUP(B102,INSCRITOS!A:D,4,0)),"")</f>
        <v>Pedro Afonso Razões</v>
      </c>
      <c r="F102" s="3" t="str">
        <f>IFERROR((VLOOKUP(B102,INSCRITOS!A:F,6,0)),"")</f>
        <v>M</v>
      </c>
      <c r="G102" s="8" t="str">
        <f>IFERROR((VLOOKUP(B102,INSCRITOS!A:H,8,0)),"")</f>
        <v>Clube de Natação de Torres Novas</v>
      </c>
      <c r="H102" s="4">
        <v>95</v>
      </c>
    </row>
    <row r="103" spans="1:8" ht="18" customHeight="1" x14ac:dyDescent="0.25">
      <c r="A103" s="3">
        <f t="shared" si="0"/>
        <v>7</v>
      </c>
      <c r="B103" s="1">
        <v>951</v>
      </c>
      <c r="C103" s="3">
        <f>IFERROR((VLOOKUP(B103,INSCRITOS!A:B,2,0)),"")</f>
        <v>104060</v>
      </c>
      <c r="D103" s="3" t="str">
        <f>IFERROR((VLOOKUP(B103,INSCRITOS!A:C,3,0)),"")</f>
        <v>JUV</v>
      </c>
      <c r="E103" s="8" t="str">
        <f>IFERROR((VLOOKUP(B103,INSCRITOS!A:D,4,0)),"")</f>
        <v>Vasco Nunes</v>
      </c>
      <c r="F103" s="3" t="str">
        <f>IFERROR((VLOOKUP(B103,INSCRITOS!A:F,6,0)),"")</f>
        <v>M</v>
      </c>
      <c r="G103" s="8" t="str">
        <f>IFERROR((VLOOKUP(B103,INSCRITOS!A:H,8,0)),"")</f>
        <v>Clube Natação do Cartaxo</v>
      </c>
      <c r="H103" s="4">
        <v>94</v>
      </c>
    </row>
    <row r="104" spans="1:8" ht="18" customHeight="1" x14ac:dyDescent="0.25">
      <c r="A104" s="3">
        <f t="shared" si="0"/>
        <v>8</v>
      </c>
      <c r="B104" s="1">
        <v>706</v>
      </c>
      <c r="C104" s="3">
        <f>IFERROR((VLOOKUP(B104,INSCRITOS!A:B,2,0)),"")</f>
        <v>101621</v>
      </c>
      <c r="D104" s="3" t="str">
        <f>IFERROR((VLOOKUP(B104,INSCRITOS!A:C,3,0)),"")</f>
        <v>JUV</v>
      </c>
      <c r="E104" s="8" t="str">
        <f>IFERROR((VLOOKUP(B104,INSCRITOS!A:D,4,0)),"")</f>
        <v>Martim Salvador</v>
      </c>
      <c r="F104" s="3" t="str">
        <f>IFERROR((VLOOKUP(B104,INSCRITOS!A:F,6,0)),"")</f>
        <v>M</v>
      </c>
      <c r="G104" s="8" t="str">
        <f>IFERROR((VLOOKUP(B104,INSCRITOS!A:H,8,0)),"")</f>
        <v>Clube de Natação de Torres Novas</v>
      </c>
      <c r="H104" s="4">
        <v>93</v>
      </c>
    </row>
    <row r="105" spans="1:8" ht="18" customHeight="1" x14ac:dyDescent="0.25">
      <c r="A105" s="3">
        <f t="shared" si="0"/>
        <v>9</v>
      </c>
      <c r="B105" s="1">
        <v>87</v>
      </c>
      <c r="C105" s="3">
        <f>IFERROR((VLOOKUP(B105,INSCRITOS!A:B,2,0)),"")</f>
        <v>104093</v>
      </c>
      <c r="D105" s="3" t="str">
        <f>IFERROR((VLOOKUP(B105,INSCRITOS!A:C,3,0)),"")</f>
        <v>JUV</v>
      </c>
      <c r="E105" s="8" t="str">
        <f>IFERROR((VLOOKUP(B105,INSCRITOS!A:D,4,0)),"")</f>
        <v>Dinis Santos</v>
      </c>
      <c r="F105" s="3" t="str">
        <f>IFERROR((VLOOKUP(B105,INSCRITOS!A:F,6,0)),"")</f>
        <v>M</v>
      </c>
      <c r="G105" s="8" t="str">
        <f>IFERROR((VLOOKUP(B105,INSCRITOS!A:H,8,0)),"")</f>
        <v>FET-Fátima Escola de Triatlo</v>
      </c>
      <c r="H105" s="4">
        <v>92</v>
      </c>
    </row>
    <row r="106" spans="1:8" ht="18" customHeight="1" x14ac:dyDescent="0.25">
      <c r="A106" s="3">
        <f t="shared" si="0"/>
        <v>10</v>
      </c>
      <c r="B106" s="1">
        <v>820</v>
      </c>
      <c r="C106" s="3">
        <f>IFERROR((VLOOKUP(B106,INSCRITOS!A:B,2,0)),"")</f>
        <v>101581</v>
      </c>
      <c r="D106" s="3" t="str">
        <f>IFERROR((VLOOKUP(B106,INSCRITOS!A:C,3,0)),"")</f>
        <v>JUV</v>
      </c>
      <c r="E106" s="8" t="str">
        <f>IFERROR((VLOOKUP(B106,INSCRITOS!A:D,4,0)),"")</f>
        <v>André Neves</v>
      </c>
      <c r="F106" s="3" t="str">
        <f>IFERROR((VLOOKUP(B106,INSCRITOS!A:F,6,0)),"")</f>
        <v>M</v>
      </c>
      <c r="G106" s="8" t="str">
        <f>IFERROR((VLOOKUP(B106,INSCRITOS!A:H,8,0)),"")</f>
        <v>Clube de Natação de Torres Novas</v>
      </c>
      <c r="H106" s="4">
        <v>91</v>
      </c>
    </row>
    <row r="107" spans="1:8" ht="18" customHeight="1" x14ac:dyDescent="0.25">
      <c r="A107" s="3">
        <f t="shared" si="0"/>
        <v>11</v>
      </c>
      <c r="B107" s="1">
        <v>436</v>
      </c>
      <c r="C107" s="3">
        <f>IFERROR((VLOOKUP(B107,INSCRITOS!A:B,2,0)),"")</f>
        <v>103058</v>
      </c>
      <c r="D107" s="3" t="str">
        <f>IFERROR((VLOOKUP(B107,INSCRITOS!A:C,3,0)),"")</f>
        <v>JUV</v>
      </c>
      <c r="E107" s="8" t="str">
        <f>IFERROR((VLOOKUP(B107,INSCRITOS!A:D,4,0)),"")</f>
        <v>Tiago Carvalho</v>
      </c>
      <c r="F107" s="3" t="str">
        <f>IFERROR((VLOOKUP(B107,INSCRITOS!A:F,6,0)),"")</f>
        <v>M</v>
      </c>
      <c r="G107" s="8" t="str">
        <f>IFERROR((VLOOKUP(B107,INSCRITOS!A:H,8,0)),"")</f>
        <v>Clube Natação do Cartaxo</v>
      </c>
      <c r="H107" s="4">
        <v>90</v>
      </c>
    </row>
    <row r="108" spans="1:8" ht="18" customHeight="1" x14ac:dyDescent="0.25">
      <c r="A108" s="3">
        <f t="shared" si="0"/>
        <v>12</v>
      </c>
      <c r="B108" s="1">
        <v>765</v>
      </c>
      <c r="C108" s="3">
        <f>IFERROR((VLOOKUP(B108,INSCRITOS!A:B,2,0)),"")</f>
        <v>103775</v>
      </c>
      <c r="D108" s="3" t="str">
        <f>IFERROR((VLOOKUP(B108,INSCRITOS!A:C,3,0)),"")</f>
        <v>JUV</v>
      </c>
      <c r="E108" s="8" t="str">
        <f>IFERROR((VLOOKUP(B108,INSCRITOS!A:D,4,0)),"")</f>
        <v>Francisco Borges</v>
      </c>
      <c r="F108" s="3" t="str">
        <f>IFERROR((VLOOKUP(B108,INSCRITOS!A:F,6,0)),"")</f>
        <v>M</v>
      </c>
      <c r="G108" s="8" t="str">
        <f>IFERROR((VLOOKUP(B108,INSCRITOS!A:H,8,0)),"")</f>
        <v>Clube de Natação de Torres Novas</v>
      </c>
      <c r="H108" s="4">
        <v>89</v>
      </c>
    </row>
    <row r="109" spans="1:8" ht="18" customHeight="1" x14ac:dyDescent="0.25">
      <c r="A109" s="3">
        <f t="shared" si="0"/>
        <v>13</v>
      </c>
      <c r="B109" s="1">
        <v>158</v>
      </c>
      <c r="C109" s="3">
        <f>IFERROR((VLOOKUP(B109,INSCRITOS!A:B,2,0)),"")</f>
        <v>104777</v>
      </c>
      <c r="D109" s="3" t="str">
        <f>IFERROR((VLOOKUP(B109,INSCRITOS!A:C,3,0)),"")</f>
        <v>JUV</v>
      </c>
      <c r="E109" s="8" t="str">
        <f>IFERROR((VLOOKUP(B109,INSCRITOS!A:D,4,0)),"")</f>
        <v>Francisco Martim</v>
      </c>
      <c r="F109" s="3" t="str">
        <f>IFERROR((VLOOKUP(B109,INSCRITOS!A:F,6,0)),"")</f>
        <v>M</v>
      </c>
      <c r="G109" s="8" t="str">
        <f>IFERROR((VLOOKUP(B109,INSCRITOS!A:H,8,0)),"")</f>
        <v>FET-Fátima Escola de Triatlo/ Não federado</v>
      </c>
      <c r="H109" s="4"/>
    </row>
    <row r="110" spans="1:8" ht="18" customHeight="1" x14ac:dyDescent="0.25">
      <c r="A110" s="3">
        <f t="shared" si="0"/>
        <v>14</v>
      </c>
      <c r="B110" s="1">
        <v>957</v>
      </c>
      <c r="C110" s="3">
        <f>IFERROR((VLOOKUP(B110,INSCRITOS!A:B,2,0)),"")</f>
        <v>104065</v>
      </c>
      <c r="D110" s="3" t="str">
        <f>IFERROR((VLOOKUP(B110,INSCRITOS!A:C,3,0)),"")</f>
        <v>JUV</v>
      </c>
      <c r="E110" s="8" t="str">
        <f>IFERROR((VLOOKUP(B110,INSCRITOS!A:D,4,0)),"")</f>
        <v>João Bandarra</v>
      </c>
      <c r="F110" s="3" t="str">
        <f>IFERROR((VLOOKUP(B110,INSCRITOS!A:F,6,0)),"")</f>
        <v>M</v>
      </c>
      <c r="G110" s="8" t="str">
        <f>IFERROR((VLOOKUP(B110,INSCRITOS!A:H,8,0)),"")</f>
        <v>Clube Triatlo de Abrantes</v>
      </c>
      <c r="H110" s="3">
        <v>88</v>
      </c>
    </row>
    <row r="111" spans="1:8" ht="18" customHeight="1" x14ac:dyDescent="0.25">
      <c r="A111" s="3">
        <f t="shared" si="0"/>
        <v>15</v>
      </c>
      <c r="B111" s="1">
        <v>1143</v>
      </c>
      <c r="C111" s="3">
        <f>IFERROR((VLOOKUP(B111,INSCRITOS!A:B,2,0)),"")</f>
        <v>105977</v>
      </c>
      <c r="D111" s="3" t="str">
        <f>IFERROR((VLOOKUP(B111,INSCRITOS!A:C,3,0)),"")</f>
        <v>JUV</v>
      </c>
      <c r="E111" s="8" t="str">
        <f>IFERROR((VLOOKUP(B111,INSCRITOS!A:D,4,0)),"")</f>
        <v>Rui Marques</v>
      </c>
      <c r="F111" s="3" t="str">
        <f>IFERROR((VLOOKUP(B111,INSCRITOS!A:F,6,0)),"")</f>
        <v>M</v>
      </c>
      <c r="G111" s="8" t="str">
        <f>IFERROR((VLOOKUP(B111,INSCRITOS!A:H,8,0)),"")</f>
        <v>Clube de Triatlo do Fundão</v>
      </c>
      <c r="H111" s="4">
        <v>87</v>
      </c>
    </row>
    <row r="112" spans="1:8" ht="18" customHeight="1" x14ac:dyDescent="0.25">
      <c r="A112" s="3">
        <f t="shared" si="0"/>
        <v>16</v>
      </c>
      <c r="B112" s="1">
        <v>780</v>
      </c>
      <c r="C112" s="3">
        <f>IFERROR((VLOOKUP(B112,INSCRITOS!A:B,2,0)),"")</f>
        <v>102362</v>
      </c>
      <c r="D112" s="3" t="str">
        <f>IFERROR((VLOOKUP(B112,INSCRITOS!A:C,3,0)),"")</f>
        <v>JUV</v>
      </c>
      <c r="E112" s="8" t="str">
        <f>IFERROR((VLOOKUP(B112,INSCRITOS!A:D,4,0)),"")</f>
        <v>Vasco Santos</v>
      </c>
      <c r="F112" s="3" t="str">
        <f>IFERROR((VLOOKUP(B112,INSCRITOS!A:F,6,0)),"")</f>
        <v>M</v>
      </c>
      <c r="G112" s="8" t="str">
        <f>IFERROR((VLOOKUP(B112,INSCRITOS!A:H,8,0)),"")</f>
        <v>Clube de Natação de Torres Novas</v>
      </c>
      <c r="H112" s="4">
        <v>86</v>
      </c>
    </row>
    <row r="113" spans="1:8" ht="18" customHeight="1" x14ac:dyDescent="0.25">
      <c r="A113" s="3">
        <f t="shared" si="0"/>
        <v>17</v>
      </c>
      <c r="B113" s="1">
        <v>91</v>
      </c>
      <c r="C113" s="3">
        <f>IFERROR((VLOOKUP(B113,INSCRITOS!A:B,2,0)),"")</f>
        <v>101574</v>
      </c>
      <c r="D113" s="3" t="str">
        <f>IFERROR((VLOOKUP(B113,INSCRITOS!A:C,3,0)),"")</f>
        <v>JUV</v>
      </c>
      <c r="E113" s="8" t="str">
        <f>IFERROR((VLOOKUP(B113,INSCRITOS!A:D,4,0)),"")</f>
        <v>Afonso Mourão</v>
      </c>
      <c r="F113" s="3" t="str">
        <f>IFERROR((VLOOKUP(B113,INSCRITOS!A:F,6,0)),"")</f>
        <v>M</v>
      </c>
      <c r="G113" s="8" t="str">
        <f>IFERROR((VLOOKUP(B113,INSCRITOS!A:H,8,0)),"")</f>
        <v>Clube de Natação de Torres Novas</v>
      </c>
      <c r="H113" s="4">
        <v>85</v>
      </c>
    </row>
    <row r="114" spans="1:8" s="9" customFormat="1" ht="18" customHeight="1" x14ac:dyDescent="0.25">
      <c r="A114" s="5"/>
      <c r="B114" s="43"/>
      <c r="C114" s="5"/>
      <c r="D114" s="5"/>
      <c r="F114" s="5"/>
      <c r="H114" s="5"/>
    </row>
    <row r="115" spans="1:8" s="9" customFormat="1" ht="18" customHeight="1" x14ac:dyDescent="0.25">
      <c r="A115" s="5"/>
      <c r="B115" s="43"/>
      <c r="C115" s="5"/>
      <c r="D115" s="5"/>
      <c r="F115" s="5"/>
      <c r="H115" s="13"/>
    </row>
    <row r="116" spans="1:8" ht="18" customHeight="1" x14ac:dyDescent="0.25">
      <c r="A116" s="45" t="s">
        <v>18</v>
      </c>
      <c r="B116" s="45"/>
      <c r="C116" s="45"/>
      <c r="D116" s="45"/>
      <c r="E116" s="45"/>
      <c r="F116" s="45"/>
      <c r="G116" s="45"/>
      <c r="H116" s="45"/>
    </row>
    <row r="117" spans="1:8" ht="18" customHeight="1" x14ac:dyDescent="0.25">
      <c r="A117" s="7" t="s">
        <v>9</v>
      </c>
      <c r="B117" s="40" t="s">
        <v>10</v>
      </c>
      <c r="C117" s="7" t="s">
        <v>1</v>
      </c>
      <c r="D117" s="7" t="s">
        <v>2</v>
      </c>
      <c r="E117" s="7" t="s">
        <v>3</v>
      </c>
      <c r="F117" s="7" t="s">
        <v>5</v>
      </c>
      <c r="G117" s="7" t="s">
        <v>7</v>
      </c>
      <c r="H117" s="7" t="s">
        <v>11</v>
      </c>
    </row>
    <row r="118" spans="1:8" ht="18" customHeight="1" x14ac:dyDescent="0.25">
      <c r="A118" s="3">
        <v>1</v>
      </c>
      <c r="B118" s="44">
        <v>773</v>
      </c>
      <c r="C118" s="3">
        <f>IFERROR((VLOOKUP(B118,INSCRITOS!A:B,2,0)),"")</f>
        <v>100515</v>
      </c>
      <c r="D118" s="3" t="str">
        <f>IFERROR((VLOOKUP(B118,INSCRITOS!A:C,3,0)),"")</f>
        <v>JUV</v>
      </c>
      <c r="E118" s="8" t="str">
        <f>IFERROR((VLOOKUP(B118,INSCRITOS!A:D,4,0)),"")</f>
        <v>Rafaela Cananó Silva</v>
      </c>
      <c r="F118" s="3" t="str">
        <f>IFERROR((VLOOKUP(B118,INSCRITOS!A:F,6,0)),"")</f>
        <v>F</v>
      </c>
      <c r="G118" s="8" t="str">
        <f>IFERROR((VLOOKUP(B118,INSCRITOS!A:H,8,0)),"")</f>
        <v>Clube Natação do Cartaxo</v>
      </c>
      <c r="H118" s="4">
        <v>100</v>
      </c>
    </row>
    <row r="119" spans="1:8" ht="18" customHeight="1" x14ac:dyDescent="0.25">
      <c r="A119" s="3">
        <v>2</v>
      </c>
      <c r="B119" s="44">
        <v>656</v>
      </c>
      <c r="C119" s="3">
        <f>IFERROR((VLOOKUP(B119,INSCRITOS!A:B,2,0)),"")</f>
        <v>100502</v>
      </c>
      <c r="D119" s="3" t="str">
        <f>IFERROR((VLOOKUP(B119,INSCRITOS!A:C,3,0)),"")</f>
        <v>JUV</v>
      </c>
      <c r="E119" s="8" t="str">
        <f>IFERROR((VLOOKUP(B119,INSCRITOS!A:D,4,0)),"")</f>
        <v>Beatriz Boal</v>
      </c>
      <c r="F119" s="3" t="str">
        <f>IFERROR((VLOOKUP(B119,INSCRITOS!A:F,6,0)),"")</f>
        <v>F</v>
      </c>
      <c r="G119" s="8" t="str">
        <f>IFERROR((VLOOKUP(B119,INSCRITOS!A:H,8,0)),"")</f>
        <v>Clube Natação do Cartaxo</v>
      </c>
      <c r="H119" s="4">
        <v>99</v>
      </c>
    </row>
    <row r="120" spans="1:8" x14ac:dyDescent="0.25">
      <c r="A120" s="3">
        <v>3</v>
      </c>
      <c r="B120" s="44">
        <v>847</v>
      </c>
      <c r="C120" s="3">
        <f>IFERROR((VLOOKUP(B120,INSCRITOS!A:B,2,0)),"")</f>
        <v>102342</v>
      </c>
      <c r="D120" s="3" t="str">
        <f>IFERROR((VLOOKUP(B120,INSCRITOS!A:C,3,0)),"")</f>
        <v>JUV</v>
      </c>
      <c r="E120" s="8" t="str">
        <f>IFERROR((VLOOKUP(B120,INSCRITOS!A:D,4,0)),"")</f>
        <v>Rita Matos</v>
      </c>
      <c r="F120" s="3" t="str">
        <f>IFERROR((VLOOKUP(B120,INSCRITOS!A:F,6,0)),"")</f>
        <v>F</v>
      </c>
      <c r="G120" s="8" t="str">
        <f>IFERROR((VLOOKUP(B120,INSCRITOS!A:H,8,0)),"")</f>
        <v>Clube de Triatlo do Fundão</v>
      </c>
      <c r="H120" s="4">
        <v>98</v>
      </c>
    </row>
    <row r="121" spans="1:8" x14ac:dyDescent="0.25">
      <c r="A121" s="3">
        <v>4</v>
      </c>
      <c r="B121" s="44">
        <v>163</v>
      </c>
      <c r="C121" s="3">
        <f>IFERROR((VLOOKUP(B121,INSCRITOS!A:B,2,0)),"")</f>
        <v>104885</v>
      </c>
      <c r="D121" s="3" t="str">
        <f>IFERROR((VLOOKUP(B121,INSCRITOS!A:C,3,0)),"")</f>
        <v>JUV</v>
      </c>
      <c r="E121" s="8" t="str">
        <f>IFERROR((VLOOKUP(B121,INSCRITOS!A:D,4,0)),"")</f>
        <v>Maria João Bartolomeu</v>
      </c>
      <c r="F121" s="3" t="str">
        <f>IFERROR((VLOOKUP(B121,INSCRITOS!A:F,6,0)),"")</f>
        <v>F</v>
      </c>
      <c r="G121" s="8" t="str">
        <f>IFERROR((VLOOKUP(B121,INSCRITOS!A:H,8,0)),"")</f>
        <v>FET-Fátima Escola de Triatlo</v>
      </c>
      <c r="H121" s="4">
        <v>97</v>
      </c>
    </row>
    <row r="122" spans="1:8" x14ac:dyDescent="0.25">
      <c r="A122" s="3">
        <v>5</v>
      </c>
      <c r="B122" s="44">
        <v>863</v>
      </c>
      <c r="C122" s="3">
        <f>IFERROR((VLOOKUP(B122,INSCRITOS!A:B,2,0)),"")</f>
        <v>103917</v>
      </c>
      <c r="D122" s="3" t="str">
        <f>IFERROR((VLOOKUP(B122,INSCRITOS!A:C,3,0)),"")</f>
        <v>JUV</v>
      </c>
      <c r="E122" s="8" t="str">
        <f>IFERROR((VLOOKUP(B122,INSCRITOS!A:D,4,0)),"")</f>
        <v>Joana Silva</v>
      </c>
      <c r="F122" s="3" t="str">
        <f>IFERROR((VLOOKUP(B122,INSCRITOS!A:F,6,0)),"")</f>
        <v>F</v>
      </c>
      <c r="G122" s="8" t="str">
        <f>IFERROR((VLOOKUP(B122,INSCRITOS!A:H,8,0)),"")</f>
        <v>Clube de Natação de Torres Novas</v>
      </c>
      <c r="H122" s="4">
        <v>96</v>
      </c>
    </row>
    <row r="123" spans="1:8" x14ac:dyDescent="0.25">
      <c r="A123" s="3">
        <v>6</v>
      </c>
      <c r="B123" s="44">
        <v>845</v>
      </c>
      <c r="C123" s="3">
        <f>IFERROR((VLOOKUP(B123,INSCRITOS!A:B,2,0)),"")</f>
        <v>103910</v>
      </c>
      <c r="D123" s="3" t="str">
        <f>IFERROR((VLOOKUP(B123,INSCRITOS!A:C,3,0)),"")</f>
        <v>JUV</v>
      </c>
      <c r="E123" s="8" t="str">
        <f>IFERROR((VLOOKUP(B123,INSCRITOS!A:D,4,0)),"")</f>
        <v>Natércia Carvalho</v>
      </c>
      <c r="F123" s="3" t="str">
        <f>IFERROR((VLOOKUP(B123,INSCRITOS!A:F,6,0)),"")</f>
        <v>F</v>
      </c>
      <c r="G123" s="8" t="str">
        <f>IFERROR((VLOOKUP(B123,INSCRITOS!A:H,8,0)),"")</f>
        <v>Clube de Natação de Torres Novas</v>
      </c>
      <c r="H123" s="4">
        <v>95</v>
      </c>
    </row>
    <row r="124" spans="1:8" x14ac:dyDescent="0.25">
      <c r="A124" s="3">
        <v>7</v>
      </c>
      <c r="B124" s="44">
        <v>838</v>
      </c>
      <c r="C124" s="3">
        <f>IFERROR((VLOOKUP(B124,INSCRITOS!A:B,2,0)),"")</f>
        <v>103906</v>
      </c>
      <c r="D124" s="3" t="str">
        <f>IFERROR((VLOOKUP(B124,INSCRITOS!A:C,3,0)),"")</f>
        <v>JUV</v>
      </c>
      <c r="E124" s="8" t="str">
        <f>IFERROR((VLOOKUP(B124,INSCRITOS!A:D,4,0)),"")</f>
        <v>Constança Manuel Martins</v>
      </c>
      <c r="F124" s="3" t="str">
        <f>IFERROR((VLOOKUP(B124,INSCRITOS!A:F,6,0)),"")</f>
        <v>F</v>
      </c>
      <c r="G124" s="8" t="str">
        <f>IFERROR((VLOOKUP(B124,INSCRITOS!A:H,8,0)),"")</f>
        <v>Clube de Natação de Torres Novas</v>
      </c>
      <c r="H124" s="4">
        <v>94</v>
      </c>
    </row>
    <row r="125" spans="1:8" x14ac:dyDescent="0.25">
      <c r="A125" s="3">
        <v>8</v>
      </c>
      <c r="B125" s="44">
        <v>580</v>
      </c>
      <c r="C125" s="3">
        <f>IFERROR((VLOOKUP(B125,INSCRITOS!A:B,2,0)),"")</f>
        <v>103637</v>
      </c>
      <c r="D125" s="3" t="str">
        <f>IFERROR((VLOOKUP(B125,INSCRITOS!A:C,3,0)),"")</f>
        <v>JUV</v>
      </c>
      <c r="E125" s="8" t="str">
        <f>IFERROR((VLOOKUP(B125,INSCRITOS!A:D,4,0)),"")</f>
        <v>Beatriz Amoreira</v>
      </c>
      <c r="F125" s="3" t="str">
        <f>IFERROR((VLOOKUP(B125,INSCRITOS!A:F,6,0)),"")</f>
        <v>F</v>
      </c>
      <c r="G125" s="8" t="str">
        <f>IFERROR((VLOOKUP(B125,INSCRITOS!A:H,8,0)),"")</f>
        <v>Clube de Triatlo do Fundão</v>
      </c>
      <c r="H125" s="4">
        <v>93</v>
      </c>
    </row>
    <row r="126" spans="1:8" x14ac:dyDescent="0.25">
      <c r="A126" s="3">
        <v>9</v>
      </c>
      <c r="B126" s="44">
        <v>400</v>
      </c>
      <c r="C126" s="3">
        <f>IFERROR((VLOOKUP(B126,INSCRITOS!A:B,2,0)),"")</f>
        <v>102724</v>
      </c>
      <c r="D126" s="3" t="str">
        <f>IFERROR((VLOOKUP(B126,INSCRITOS!A:C,3,0)),"")</f>
        <v>JUV</v>
      </c>
      <c r="E126" s="8" t="str">
        <f>IFERROR((VLOOKUP(B126,INSCRITOS!A:D,4,0)),"")</f>
        <v>Maria Pires</v>
      </c>
      <c r="F126" s="3" t="str">
        <f>IFERROR((VLOOKUP(B126,INSCRITOS!A:F,6,0)),"")</f>
        <v>F</v>
      </c>
      <c r="G126" s="8" t="str">
        <f>IFERROR((VLOOKUP(B126,INSCRITOS!A:H,8,0)),"")</f>
        <v>Clube 4 Estilos</v>
      </c>
      <c r="H126" s="4">
        <v>92</v>
      </c>
    </row>
    <row r="127" spans="1:8" x14ac:dyDescent="0.25">
      <c r="A127" s="3">
        <v>10</v>
      </c>
      <c r="B127" s="44">
        <v>1056</v>
      </c>
      <c r="C127" s="3">
        <f>IFERROR((VLOOKUP(B127,INSCRITOS!A:B,2,0)),"")</f>
        <v>105805</v>
      </c>
      <c r="D127" s="3" t="str">
        <f>IFERROR((VLOOKUP(B127,INSCRITOS!A:C,3,0)),"")</f>
        <v>JUV</v>
      </c>
      <c r="E127" s="8" t="str">
        <f>IFERROR((VLOOKUP(B127,INSCRITOS!A:D,4,0)),"")</f>
        <v>Maria Rafaela Santos</v>
      </c>
      <c r="F127" s="3" t="str">
        <f>IFERROR((VLOOKUP(B127,INSCRITOS!A:F,6,0)),"")</f>
        <v>F</v>
      </c>
      <c r="G127" s="8" t="str">
        <f>IFERROR((VLOOKUP(B127,INSCRITOS!A:H,8,0)),"")</f>
        <v>Rio Maior Triatlo</v>
      </c>
      <c r="H127" s="4">
        <v>91</v>
      </c>
    </row>
    <row r="128" spans="1:8" x14ac:dyDescent="0.25">
      <c r="A128" s="5"/>
      <c r="C128" s="5"/>
      <c r="D128" s="5"/>
      <c r="F128" s="5"/>
      <c r="H128" s="38"/>
    </row>
    <row r="129" spans="1:8" x14ac:dyDescent="0.25">
      <c r="A129" s="5"/>
      <c r="C129" s="5"/>
      <c r="D129" s="5"/>
      <c r="F129" s="5"/>
      <c r="H129" s="38"/>
    </row>
    <row r="130" spans="1:8" x14ac:dyDescent="0.25">
      <c r="A130" s="45" t="s">
        <v>27</v>
      </c>
      <c r="B130" s="45"/>
      <c r="C130" s="45"/>
      <c r="D130" s="45"/>
      <c r="E130" s="45"/>
      <c r="F130" s="45"/>
      <c r="G130" s="45"/>
      <c r="H130" s="45"/>
    </row>
    <row r="131" spans="1:8" x14ac:dyDescent="0.25">
      <c r="A131" s="7" t="s">
        <v>9</v>
      </c>
      <c r="B131" s="40" t="s">
        <v>0</v>
      </c>
      <c r="C131" s="7" t="s">
        <v>1</v>
      </c>
      <c r="D131" s="7" t="s">
        <v>2</v>
      </c>
      <c r="E131" s="7" t="s">
        <v>3</v>
      </c>
      <c r="F131" s="7" t="s">
        <v>5</v>
      </c>
      <c r="G131" s="7" t="s">
        <v>7</v>
      </c>
      <c r="H131" s="7" t="s">
        <v>11</v>
      </c>
    </row>
    <row r="132" spans="1:8" x14ac:dyDescent="0.25">
      <c r="A132" s="3">
        <v>1</v>
      </c>
      <c r="B132" s="1">
        <v>1600</v>
      </c>
      <c r="C132" s="3">
        <f>IFERROR((VLOOKUP(B132,INSCRITOS!A:B,2,0)),"")</f>
        <v>104092</v>
      </c>
      <c r="D132" s="3" t="str">
        <f>IFERROR((VLOOKUP(B132,INSCRITOS!A:C,3,0)),"")</f>
        <v>CAD</v>
      </c>
      <c r="E132" s="8" t="str">
        <f>IFERROR((VLOOKUP(B132,INSCRITOS!A:D,4,0)),"")</f>
        <v>Tiago Dias Santos</v>
      </c>
      <c r="F132" s="3" t="str">
        <f>IFERROR((VLOOKUP(B132,INSCRITOS!A:F,6,0)),"")</f>
        <v>M</v>
      </c>
      <c r="G132" s="8" t="str">
        <f>IFERROR((VLOOKUP(B132,INSCRITOS!A:H,8,0)),"")</f>
        <v>FET-Fátima Escola de Triatlo</v>
      </c>
      <c r="H132" s="4">
        <v>100</v>
      </c>
    </row>
    <row r="133" spans="1:8" x14ac:dyDescent="0.25">
      <c r="A133" s="3">
        <v>2</v>
      </c>
      <c r="B133" s="1">
        <v>1541</v>
      </c>
      <c r="C133" s="3">
        <f>IFERROR((VLOOKUP(B133,INSCRITOS!A:B,2,0)),"")</f>
        <v>102224</v>
      </c>
      <c r="D133" s="3" t="str">
        <f>IFERROR((VLOOKUP(B133,INSCRITOS!A:C,3,0)),"")</f>
        <v>CAD</v>
      </c>
      <c r="E133" s="8" t="str">
        <f>IFERROR((VLOOKUP(B133,INSCRITOS!A:D,4,0)),"")</f>
        <v>Simão Roseiro</v>
      </c>
      <c r="F133" s="3" t="str">
        <f>IFERROR((VLOOKUP(B133,INSCRITOS!A:F,6,0)),"")</f>
        <v>M</v>
      </c>
      <c r="G133" s="8" t="str">
        <f>IFERROR((VLOOKUP(B133,INSCRITOS!A:H,8,0)),"")</f>
        <v>Clube Triatlo de Abrantes</v>
      </c>
      <c r="H133" s="4">
        <v>99</v>
      </c>
    </row>
    <row r="134" spans="1:8" x14ac:dyDescent="0.25">
      <c r="A134" s="3">
        <v>3</v>
      </c>
      <c r="B134" s="1">
        <v>1686</v>
      </c>
      <c r="C134" s="3">
        <f>IFERROR((VLOOKUP(B134,INSCRITOS!A:B,2,0)),"")</f>
        <v>105867</v>
      </c>
      <c r="D134" s="3" t="str">
        <f>IFERROR((VLOOKUP(B134,INSCRITOS!A:C,3,0)),"")</f>
        <v>CAD</v>
      </c>
      <c r="E134" s="8" t="str">
        <f>IFERROR((VLOOKUP(B134,INSCRITOS!A:D,4,0)),"")</f>
        <v>José Francisco Arco</v>
      </c>
      <c r="F134" s="3" t="str">
        <f>IFERROR((VLOOKUP(B134,INSCRITOS!A:F,6,0)),"")</f>
        <v>M</v>
      </c>
      <c r="G134" s="8" t="str">
        <f>IFERROR((VLOOKUP(B134,INSCRITOS!A:H,8,0)),"")</f>
        <v>Clube 4 Estilos</v>
      </c>
      <c r="H134" s="4">
        <v>98</v>
      </c>
    </row>
    <row r="135" spans="1:8" x14ac:dyDescent="0.25">
      <c r="A135" s="3">
        <v>4</v>
      </c>
      <c r="B135" s="1">
        <v>1655</v>
      </c>
      <c r="C135" s="3">
        <f>IFERROR((VLOOKUP(B135,INSCRITOS!A:B,2,0)),"")</f>
        <v>103918</v>
      </c>
      <c r="D135" s="3" t="str">
        <f>IFERROR((VLOOKUP(B135,INSCRITOS!A:C,3,0)),"")</f>
        <v>CAD</v>
      </c>
      <c r="E135" s="8" t="str">
        <f>IFERROR((VLOOKUP(B135,INSCRITOS!A:D,4,0)),"")</f>
        <v>Bruno Proença</v>
      </c>
      <c r="F135" s="3" t="str">
        <f>IFERROR((VLOOKUP(B135,INSCRITOS!A:F,6,0)),"")</f>
        <v>M</v>
      </c>
      <c r="G135" s="8" t="str">
        <f>IFERROR((VLOOKUP(B135,INSCRITOS!A:H,8,0)),"")</f>
        <v>Clube de Natação de Torres Novas</v>
      </c>
      <c r="H135" s="4">
        <v>97</v>
      </c>
    </row>
    <row r="136" spans="1:8" x14ac:dyDescent="0.25">
      <c r="A136" s="5"/>
      <c r="C136" s="5"/>
      <c r="D136" s="5"/>
      <c r="F136" s="5"/>
    </row>
    <row r="137" spans="1:8" x14ac:dyDescent="0.25">
      <c r="A137" s="5"/>
      <c r="C137" s="5"/>
      <c r="D137" s="5"/>
      <c r="F137" s="5"/>
      <c r="H137" s="13"/>
    </row>
    <row r="138" spans="1:8" x14ac:dyDescent="0.25">
      <c r="A138" s="45" t="s">
        <v>28</v>
      </c>
      <c r="B138" s="45"/>
      <c r="C138" s="45"/>
      <c r="D138" s="45"/>
      <c r="E138" s="45"/>
      <c r="F138" s="45"/>
      <c r="G138" s="45"/>
      <c r="H138" s="45"/>
    </row>
    <row r="139" spans="1:8" x14ac:dyDescent="0.25">
      <c r="A139" s="7" t="s">
        <v>9</v>
      </c>
      <c r="B139" s="40" t="s">
        <v>0</v>
      </c>
      <c r="C139" s="7" t="s">
        <v>1</v>
      </c>
      <c r="D139" s="7" t="s">
        <v>2</v>
      </c>
      <c r="E139" s="7" t="s">
        <v>3</v>
      </c>
      <c r="F139" s="7" t="s">
        <v>5</v>
      </c>
      <c r="G139" s="7" t="s">
        <v>7</v>
      </c>
      <c r="H139" s="7" t="s">
        <v>11</v>
      </c>
    </row>
    <row r="140" spans="1:8" x14ac:dyDescent="0.25">
      <c r="A140" s="3">
        <v>1</v>
      </c>
      <c r="B140" s="44">
        <v>1684</v>
      </c>
      <c r="C140" s="3">
        <f>IFERROR((VLOOKUP(B140,INSCRITOS!A:B,2,0)),"")</f>
        <v>102722</v>
      </c>
      <c r="D140" s="3" t="str">
        <f>IFERROR((VLOOKUP(B140,INSCRITOS!A:C,3,0)),"")</f>
        <v>CAD</v>
      </c>
      <c r="E140" s="8" t="str">
        <f>IFERROR((VLOOKUP(B140,INSCRITOS!A:D,4,0)),"")</f>
        <v>Helena Feiteira</v>
      </c>
      <c r="F140" s="3" t="str">
        <f>IFERROR((VLOOKUP(B140,INSCRITOS!A:F,6,0)),"")</f>
        <v>F</v>
      </c>
      <c r="G140" s="8" t="str">
        <f>IFERROR((VLOOKUP(B140,INSCRITOS!A:H,8,0)),"")</f>
        <v>Clube 4 Estilos</v>
      </c>
      <c r="H140" s="4">
        <v>100</v>
      </c>
    </row>
    <row r="141" spans="1:8" x14ac:dyDescent="0.25">
      <c r="A141" s="3">
        <v>2</v>
      </c>
      <c r="B141" s="44">
        <v>1588</v>
      </c>
      <c r="C141" s="3">
        <f>IFERROR((VLOOKUP(B141,INSCRITOS!A:B,2,0)),"")</f>
        <v>103905</v>
      </c>
      <c r="D141" s="3" t="str">
        <f>IFERROR((VLOOKUP(B141,INSCRITOS!A:C,3,0)),"")</f>
        <v>CAD</v>
      </c>
      <c r="E141" s="8" t="str">
        <f>IFERROR((VLOOKUP(B141,INSCRITOS!A:D,4,0)),"")</f>
        <v>Carlota Francisca Martins</v>
      </c>
      <c r="F141" s="3" t="str">
        <f>IFERROR((VLOOKUP(B141,INSCRITOS!A:F,6,0)),"")</f>
        <v>F</v>
      </c>
      <c r="G141" s="8" t="str">
        <f>IFERROR((VLOOKUP(B141,INSCRITOS!A:H,8,0)),"")</f>
        <v>Clube de Natação de Torres Novas</v>
      </c>
      <c r="H141" s="4">
        <v>99</v>
      </c>
    </row>
    <row r="142" spans="1:8" x14ac:dyDescent="0.25">
      <c r="A142" s="3">
        <v>3</v>
      </c>
      <c r="B142" s="44">
        <v>1698</v>
      </c>
      <c r="C142" s="3">
        <f>IFERROR((VLOOKUP(B142,INSCRITOS!A:B,2,0)),"")</f>
        <v>105994</v>
      </c>
      <c r="D142" s="3" t="str">
        <f>IFERROR((VLOOKUP(B142,INSCRITOS!A:C,3,0)),"")</f>
        <v>CAD</v>
      </c>
      <c r="E142" s="8" t="str">
        <f>IFERROR((VLOOKUP(B142,INSCRITOS!A:D,4,0)),"")</f>
        <v>Sofia Lima</v>
      </c>
      <c r="F142" s="3" t="str">
        <f>IFERROR((VLOOKUP(B142,INSCRITOS!A:F,6,0)),"")</f>
        <v>F</v>
      </c>
      <c r="G142" s="8" t="str">
        <f>IFERROR((VLOOKUP(B142,INSCRITOS!A:H,8,0)),"")</f>
        <v>Clube 4 Estilos</v>
      </c>
      <c r="H142" s="4">
        <v>98</v>
      </c>
    </row>
    <row r="143" spans="1:8" x14ac:dyDescent="0.25">
      <c r="A143" s="5"/>
      <c r="C143" s="5"/>
      <c r="D143" s="5"/>
      <c r="F143" s="5"/>
      <c r="H143" s="38"/>
    </row>
    <row r="145" spans="4:6" x14ac:dyDescent="0.25">
      <c r="D145" s="72" t="s">
        <v>19</v>
      </c>
      <c r="E145" s="73"/>
      <c r="F145" s="74"/>
    </row>
    <row r="147" spans="4:6" x14ac:dyDescent="0.25">
      <c r="D147" s="34" t="s">
        <v>26</v>
      </c>
      <c r="E147" s="34" t="s">
        <v>7</v>
      </c>
      <c r="F147" s="34" t="s">
        <v>11</v>
      </c>
    </row>
    <row r="148" spans="4:6" x14ac:dyDescent="0.25">
      <c r="D148" s="35">
        <v>1</v>
      </c>
      <c r="E148" s="70" t="s">
        <v>127</v>
      </c>
      <c r="F148" s="35">
        <v>3313</v>
      </c>
    </row>
    <row r="149" spans="4:6" x14ac:dyDescent="0.25">
      <c r="D149" s="35">
        <v>2</v>
      </c>
      <c r="E149" s="36" t="s">
        <v>67</v>
      </c>
      <c r="F149" s="35">
        <v>1537</v>
      </c>
    </row>
    <row r="150" spans="4:6" x14ac:dyDescent="0.25">
      <c r="D150" s="35">
        <v>3</v>
      </c>
      <c r="E150" s="36" t="s">
        <v>102</v>
      </c>
      <c r="F150" s="35">
        <v>963</v>
      </c>
    </row>
    <row r="151" spans="4:6" x14ac:dyDescent="0.25">
      <c r="D151" s="35">
        <v>4</v>
      </c>
      <c r="E151" s="36" t="s">
        <v>113</v>
      </c>
      <c r="F151" s="35">
        <v>930</v>
      </c>
    </row>
    <row r="152" spans="4:6" x14ac:dyDescent="0.25">
      <c r="D152" s="35">
        <v>5</v>
      </c>
      <c r="E152" s="36" t="s">
        <v>87</v>
      </c>
      <c r="F152" s="35">
        <v>774</v>
      </c>
    </row>
    <row r="153" spans="4:6" x14ac:dyDescent="0.25">
      <c r="D153" s="35">
        <v>6</v>
      </c>
      <c r="E153" s="36" t="s">
        <v>53</v>
      </c>
      <c r="F153" s="35">
        <v>681</v>
      </c>
    </row>
    <row r="154" spans="4:6" x14ac:dyDescent="0.25">
      <c r="D154" s="35">
        <v>7</v>
      </c>
      <c r="E154" s="36" t="s">
        <v>99</v>
      </c>
      <c r="F154" s="35">
        <v>91</v>
      </c>
    </row>
  </sheetData>
  <autoFilter ref="G1:G163"/>
  <sortState ref="D282:F296">
    <sortCondition descending="1" ref="F282:F296"/>
  </sortState>
  <mergeCells count="1">
    <mergeCell ref="D145:F145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0" firstPageNumber="0" fitToHeight="0" orientation="portrait" r:id="rId1"/>
  <rowBreaks count="7" manualBreakCount="7">
    <brk id="16" max="7" man="1"/>
    <brk id="31" max="7" man="1"/>
    <brk id="45" max="7" man="1"/>
    <brk id="63" max="7" man="1"/>
    <brk id="79" max="7" man="1"/>
    <brk id="94" max="7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2019-02-16T18:26:39Z</cp:lastPrinted>
  <dcterms:created xsi:type="dcterms:W3CDTF">2016-04-26T14:30:14Z</dcterms:created>
  <dcterms:modified xsi:type="dcterms:W3CDTF">2019-02-18T18:14:39Z</dcterms:modified>
  <dc:language>pt-PT</dc:language>
</cp:coreProperties>
</file>