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8\REGIÕES\CENTRO INTERIOR - SANTARÉM_CASTELO BRANCO_PORTALEGRE\2018_11_17 Aquatlo de Coruche\INSCRIÇÕES E RESULTADOS\"/>
    </mc:Choice>
  </mc:AlternateContent>
  <bookViews>
    <workbookView xWindow="0" yWindow="0" windowWidth="16380" windowHeight="8190" tabRatio="500" firstSheet="1" activeTab="1"/>
  </bookViews>
  <sheets>
    <sheet name="INSCRITOS" sheetId="1" state="hidden" r:id="rId1"/>
    <sheet name="Escalões Jov" sheetId="2" r:id="rId2"/>
  </sheets>
  <definedNames>
    <definedName name="_xlnm._FilterDatabase" localSheetId="1">'Escalões Jov'!$A$6:$H$6</definedName>
    <definedName name="_xlnm._FilterDatabase" localSheetId="0">INSCRITOS!$A$1:$J$80</definedName>
    <definedName name="_xlnm.Print_Area" localSheetId="1">'Escalões Jov'!$A$1:$H$102</definedName>
    <definedName name="_xlnm.Print_Area" localSheetId="0">INSCRITOS!$A$1:$J$80</definedName>
    <definedName name="Print_Titles_0" localSheetId="1">'Escalões Jov'!$1:$2</definedName>
    <definedName name="Print_Titles_0_0" localSheetId="1">'Escalões Jov'!$1:$2</definedName>
    <definedName name="Print_Titles_0_0_0" localSheetId="1">'Escalões Jov'!$1:$2</definedName>
    <definedName name="Print_Titles_0_0_0_0" localSheetId="1">'Escalões Jov'!$1:$2</definedName>
    <definedName name="Print_Titles_0_0_0_0_0" localSheetId="1">'Escalões Jov'!$1:$2</definedName>
    <definedName name="Print_Titles_0_0_0_0_0_0" localSheetId="1">'Escalões Jov'!$1:$2</definedName>
    <definedName name="Print_Titles_0_0_0_0_0_0_0" localSheetId="1">'Escalões Jov'!$1:$2</definedName>
    <definedName name="Print_Titles_0_0_0_0_0_0_0_0" localSheetId="1">'Escalões Jov'!$1:$2</definedName>
    <definedName name="Print_Titles_0_0_0_0_0_0_0_0_0" localSheetId="1">'Escalões Jov'!$1:$2</definedName>
    <definedName name="_xlnm.Print_Titles" localSheetId="1">'Escalões Jov'!$1:$2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1" i="2" l="1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8" i="2"/>
  <c r="F8" i="2"/>
  <c r="E8" i="2"/>
  <c r="D8" i="2"/>
  <c r="C8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<sst xmlns="http://schemas.openxmlformats.org/spreadsheetml/2006/main" count="493" uniqueCount="120">
  <si>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</si>
  <si>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</si>
  <si>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</si>
  <si>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</si>
  <si>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</si>
  <si>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</si>
  <si>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</si>
  <si>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</si>
  <si>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Pagar seguro</t>
  </si>
  <si>
    <t>JUV</t>
  </si>
  <si>
    <t>Diogo Almeida</t>
  </si>
  <si>
    <t>M</t>
  </si>
  <si>
    <t>VAL</t>
  </si>
  <si>
    <t>Clube 4 Estilos</t>
  </si>
  <si>
    <t>INF</t>
  </si>
  <si>
    <t>Diogo Cabral</t>
  </si>
  <si>
    <t>Helena Feiteira</t>
  </si>
  <si>
    <t>F</t>
  </si>
  <si>
    <t>Inês Azeitona</t>
  </si>
  <si>
    <t>INV</t>
  </si>
  <si>
    <t>João Guilherme</t>
  </si>
  <si>
    <t>INI</t>
  </si>
  <si>
    <t>Maria Pires</t>
  </si>
  <si>
    <t>Atestado médico inválido</t>
  </si>
  <si>
    <t>Matilde Bilé</t>
  </si>
  <si>
    <t>MATILDE CARDOSO</t>
  </si>
  <si>
    <t>Simone Lopes Fernandes</t>
  </si>
  <si>
    <t>Ana Raposo</t>
  </si>
  <si>
    <t>André Neves</t>
  </si>
  <si>
    <t>Clube de Natação de Torres Novas</t>
  </si>
  <si>
    <t>Bruno Proença</t>
  </si>
  <si>
    <t>Cláudia Orvalho</t>
  </si>
  <si>
    <t>Constança Manuel Martins</t>
  </si>
  <si>
    <t>Duarte Santos</t>
  </si>
  <si>
    <t>Francisco Borges</t>
  </si>
  <si>
    <t>Gustavo do Canto</t>
  </si>
  <si>
    <t>Joana Silva</t>
  </si>
  <si>
    <t>João Coutinho</t>
  </si>
  <si>
    <t>João Nuno Batista</t>
  </si>
  <si>
    <t>Mafalda Leirião</t>
  </si>
  <si>
    <t>Guilherme da Silva Neves</t>
  </si>
  <si>
    <t>Margarida Cancela</t>
  </si>
  <si>
    <t>Margarida Inácio</t>
  </si>
  <si>
    <t xml:space="preserve">NOA ARAUJO GABRIEL </t>
  </si>
  <si>
    <t>Matilde Moita</t>
  </si>
  <si>
    <t>Natércia Carvalho</t>
  </si>
  <si>
    <t>Pedro Afonso Razões</t>
  </si>
  <si>
    <t>Rita Martins</t>
  </si>
  <si>
    <t>Mateus Nascimento</t>
  </si>
  <si>
    <t>BEN</t>
  </si>
  <si>
    <t>Leonor Gonçalves</t>
  </si>
  <si>
    <t>Francisca Leirião</t>
  </si>
  <si>
    <t>Beatriz Mesquita</t>
  </si>
  <si>
    <t>Clube de Triatlo do Fundão</t>
  </si>
  <si>
    <t>Ema Maria</t>
  </si>
  <si>
    <t>Jéssica Santos</t>
  </si>
  <si>
    <t>Leonardo Oliveira</t>
  </si>
  <si>
    <t>Maria Gonçalves</t>
  </si>
  <si>
    <t>Beatriz Amoreira</t>
  </si>
  <si>
    <t>Inês Mesquita</t>
  </si>
  <si>
    <t>Oriana Guedes</t>
  </si>
  <si>
    <t>Rita Matos</t>
  </si>
  <si>
    <t>Afonso Seco</t>
  </si>
  <si>
    <t>Clube Natação do Cartaxo</t>
  </si>
  <si>
    <t>Alícia Pereira</t>
  </si>
  <si>
    <t>Bernardo Boal</t>
  </si>
  <si>
    <t>Bárbara Rações</t>
  </si>
  <si>
    <t>João Nobre</t>
  </si>
  <si>
    <t>Maria Carolina Gomes</t>
  </si>
  <si>
    <t>Pedro Silva</t>
  </si>
  <si>
    <t>Rafaela Cananó Silva</t>
  </si>
  <si>
    <t>Rodrigo Azevedo</t>
  </si>
  <si>
    <t>Sofia Corrêa</t>
  </si>
  <si>
    <t>Tiago Carvalho</t>
  </si>
  <si>
    <t>Tomás Nobre</t>
  </si>
  <si>
    <t>Vasco Nunes</t>
  </si>
  <si>
    <t>Beatriz Boal</t>
  </si>
  <si>
    <t>David Fernandes</t>
  </si>
  <si>
    <t>Clube Triatlo de Abrantes</t>
  </si>
  <si>
    <t>Francisco Pires</t>
  </si>
  <si>
    <t>João Bandarra</t>
  </si>
  <si>
    <t>João Mendes</t>
  </si>
  <si>
    <t>Raquel Vital</t>
  </si>
  <si>
    <t>Renato Pires</t>
  </si>
  <si>
    <t xml:space="preserve">José Pedro Marques Ribeiro </t>
  </si>
  <si>
    <t>Não Federados</t>
  </si>
  <si>
    <t>Zofie Pacheco</t>
  </si>
  <si>
    <t>Peniche A. C./ Outra região</t>
  </si>
  <si>
    <t xml:space="preserve">Sebastian Pacheco </t>
  </si>
  <si>
    <t>Tiago Madeira</t>
  </si>
  <si>
    <t>Tomás Moreno</t>
  </si>
  <si>
    <t>REPSOL TRIATLO/ Outra região</t>
  </si>
  <si>
    <t>Tomás Fernandes</t>
  </si>
  <si>
    <t>Vanda Stanislavskiy</t>
  </si>
  <si>
    <t>Íris Pratas</t>
  </si>
  <si>
    <t>Dinis Shevchun</t>
  </si>
  <si>
    <t>Hugo Nunes</t>
  </si>
  <si>
    <t>João Gonçalves</t>
  </si>
  <si>
    <t>Martim Maquinista</t>
  </si>
  <si>
    <t>Nicole Rosário</t>
  </si>
  <si>
    <t>Pedro Matias</t>
  </si>
  <si>
    <t>Guilherme Lúcio</t>
  </si>
  <si>
    <t>Rio Maior Triatlo</t>
  </si>
  <si>
    <t>Mauro Carreira</t>
  </si>
  <si>
    <t>Salvador Montez</t>
  </si>
  <si>
    <t>AQUATLO DE CORUCHE - Prova de preparação Região Centro Interior - 3ª Etapa</t>
  </si>
  <si>
    <t>17 DE NOVEMBRO DE 2018</t>
  </si>
  <si>
    <t>BENJAMINS MASCULINOS</t>
  </si>
  <si>
    <t>Pos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</si>
  <si>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</si>
  <si>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</si>
  <si>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</si>
  <si>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</si>
  <si>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</si>
  <si>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</si>
  <si>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</si>
  <si>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</si>
  <si>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</si>
  <si>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Catarina Roque</t>
  </si>
  <si>
    <t>Posição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</si>
</sst>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816];\-#,##0.00\ [$€-816]"/>
  </numFmts>
  <fonts count="9" x14ac:knownFonts="1"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164" fontId="2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64" fontId="0" fillId="0" borderId="2" xfId="0" applyNumberFormat="1" applyBorder="1"/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0" fillId="0" borderId="2" xfId="0" applyNumberForma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5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5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0"/>
  <sheetViews>
    <sheetView view="pageBreakPreview" topLeftCell="A62" zoomScaleNormal="100" workbookViewId="0">
      <selection activeCell="F28" sqref="F28"/>
    </sheetView>
  </sheetViews>
  <sheetFormatPr defaultRowHeight="15.75" x14ac:dyDescent="0.25"/>
  <cols>
    <col min="1" max="1" width="7" style="1" customWidth="1"/>
    <col min="2" max="2" width="12.5703125" style="1" customWidth="1"/>
    <col min="3" max="3" width="7.7109375" style="1" customWidth="1"/>
    <col min="4" max="4" width="25" style="2" customWidth="1"/>
    <col min="5" max="5" width="14" style="1" customWidth="1"/>
    <col min="6" max="6" width="7.7109375" style="1" customWidth="1"/>
    <col min="7" max="7" width="11.5703125" style="1" hidden="1"/>
    <col min="8" max="8" width="32.140625" style="3" customWidth="1"/>
    <col min="9" max="9" width="13.28515625" style="4" customWidth="1"/>
    <col min="10" max="10" width="23.85546875" style="5" customWidth="1"/>
    <col min="11" max="1025" width="8.5703125" style="5" customWidth="1"/>
  </cols>
  <sheetData>
    <row r="1" spans="1:10" ht="18" customHeight="1" x14ac:dyDescent="0.25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8" t="s">
        <v>7</v>
      </c>
      <c r="I1" s="9" t="s">
        <v>8</v>
      </c>
      <c r="J1" s="10"/>
    </row>
    <row r="2" spans="1:10" ht="18" customHeight="1" x14ac:dyDescent="0.25">
      <c r="A2" s="11">
        <v>943</v>
      </c>
      <c r="B2" s="11">
        <v>104059</v>
      </c>
      <c r="C2" s="11" t="s">
        <v>14</v>
      </c>
      <c r="D2" s="12" t="s">
        <v>62</v>
      </c>
      <c r="E2" s="13">
        <v>39305</v>
      </c>
      <c r="F2" s="11" t="s">
        <v>11</v>
      </c>
      <c r="G2" s="11" t="s">
        <v>12</v>
      </c>
      <c r="H2" s="12" t="s">
        <v>63</v>
      </c>
      <c r="I2" s="14"/>
      <c r="J2" s="10"/>
    </row>
    <row r="3" spans="1:10" ht="18" customHeight="1" x14ac:dyDescent="0.25">
      <c r="A3" s="11">
        <v>172</v>
      </c>
      <c r="B3" s="11">
        <v>104175</v>
      </c>
      <c r="C3" s="11" t="s">
        <v>21</v>
      </c>
      <c r="D3" s="12" t="s">
        <v>64</v>
      </c>
      <c r="E3" s="13">
        <v>38387</v>
      </c>
      <c r="F3" s="11" t="s">
        <v>17</v>
      </c>
      <c r="G3" s="11" t="s">
        <v>12</v>
      </c>
      <c r="H3" s="12" t="s">
        <v>63</v>
      </c>
      <c r="I3" s="14"/>
      <c r="J3" s="10"/>
    </row>
    <row r="4" spans="1:10" ht="18" customHeight="1" x14ac:dyDescent="0.25">
      <c r="A4" s="11">
        <v>411</v>
      </c>
      <c r="B4" s="11">
        <v>102954</v>
      </c>
      <c r="C4" s="11" t="s">
        <v>21</v>
      </c>
      <c r="D4" s="12" t="s">
        <v>27</v>
      </c>
      <c r="E4" s="13">
        <v>38614</v>
      </c>
      <c r="F4" s="11" t="s">
        <v>17</v>
      </c>
      <c r="G4" s="11" t="s">
        <v>19</v>
      </c>
      <c r="H4" s="12" t="s">
        <v>13</v>
      </c>
      <c r="I4" s="14"/>
      <c r="J4" s="10"/>
    </row>
    <row r="5" spans="1:10" ht="18" customHeight="1" x14ac:dyDescent="0.25">
      <c r="A5" s="11">
        <v>820</v>
      </c>
      <c r="B5" s="11">
        <v>101581</v>
      </c>
      <c r="C5" s="11" t="s">
        <v>21</v>
      </c>
      <c r="D5" s="12" t="s">
        <v>28</v>
      </c>
      <c r="E5" s="13">
        <v>38617</v>
      </c>
      <c r="F5" s="11" t="s">
        <v>11</v>
      </c>
      <c r="G5" s="11" t="s">
        <v>12</v>
      </c>
      <c r="H5" s="12" t="s">
        <v>29</v>
      </c>
      <c r="I5" s="14"/>
      <c r="J5" s="10"/>
    </row>
    <row r="6" spans="1:10" ht="18" customHeight="1" x14ac:dyDescent="0.25">
      <c r="A6" s="11">
        <v>1021</v>
      </c>
      <c r="B6" s="11">
        <v>105572</v>
      </c>
      <c r="C6" s="11" t="s">
        <v>14</v>
      </c>
      <c r="D6" s="12" t="s">
        <v>66</v>
      </c>
      <c r="E6" s="13">
        <v>39739</v>
      </c>
      <c r="F6" s="11" t="s">
        <v>17</v>
      </c>
      <c r="G6" s="11" t="s">
        <v>12</v>
      </c>
      <c r="H6" s="12" t="s">
        <v>63</v>
      </c>
      <c r="I6" s="14"/>
      <c r="J6" s="10"/>
    </row>
    <row r="7" spans="1:10" ht="18" customHeight="1" x14ac:dyDescent="0.25">
      <c r="A7" s="11">
        <v>580</v>
      </c>
      <c r="B7" s="11">
        <v>103637</v>
      </c>
      <c r="C7" s="11" t="s">
        <v>21</v>
      </c>
      <c r="D7" s="12" t="s">
        <v>58</v>
      </c>
      <c r="E7" s="13">
        <v>38426</v>
      </c>
      <c r="F7" s="11" t="s">
        <v>17</v>
      </c>
      <c r="G7" s="11" t="s">
        <v>12</v>
      </c>
      <c r="H7" s="12" t="s">
        <v>53</v>
      </c>
      <c r="I7" s="15">
        <v>2.5</v>
      </c>
      <c r="J7" s="16" t="s">
        <v>23</v>
      </c>
    </row>
    <row r="8" spans="1:10" ht="18" customHeight="1" x14ac:dyDescent="0.25">
      <c r="A8" s="11">
        <v>656</v>
      </c>
      <c r="B8" s="11">
        <v>100502</v>
      </c>
      <c r="C8" s="11" t="s">
        <v>21</v>
      </c>
      <c r="D8" s="12" t="s">
        <v>76</v>
      </c>
      <c r="E8" s="13">
        <v>38422</v>
      </c>
      <c r="F8" s="11" t="s">
        <v>17</v>
      </c>
      <c r="G8" s="11" t="s">
        <v>12</v>
      </c>
      <c r="H8" s="12" t="s">
        <v>63</v>
      </c>
      <c r="I8" s="14"/>
      <c r="J8" s="10"/>
    </row>
    <row r="9" spans="1:10" ht="18" customHeight="1" x14ac:dyDescent="0.25">
      <c r="A9" s="11">
        <v>8</v>
      </c>
      <c r="B9" s="11">
        <v>102931</v>
      </c>
      <c r="C9" s="11" t="s">
        <v>21</v>
      </c>
      <c r="D9" s="12" t="s">
        <v>52</v>
      </c>
      <c r="E9" s="13">
        <v>38953</v>
      </c>
      <c r="F9" s="11" t="s">
        <v>17</v>
      </c>
      <c r="G9" s="11" t="s">
        <v>19</v>
      </c>
      <c r="H9" s="12" t="s">
        <v>53</v>
      </c>
      <c r="I9" s="14"/>
      <c r="J9" s="10"/>
    </row>
    <row r="10" spans="1:10" ht="18" customHeight="1" x14ac:dyDescent="0.25">
      <c r="A10" s="11">
        <v>368</v>
      </c>
      <c r="B10" s="11">
        <v>100503</v>
      </c>
      <c r="C10" s="11" t="s">
        <v>9</v>
      </c>
      <c r="D10" s="12" t="s">
        <v>65</v>
      </c>
      <c r="E10" s="13">
        <v>38063</v>
      </c>
      <c r="F10" s="11" t="s">
        <v>11</v>
      </c>
      <c r="G10" s="11" t="s">
        <v>12</v>
      </c>
      <c r="H10" s="12" t="s">
        <v>63</v>
      </c>
      <c r="I10" s="14"/>
      <c r="J10" s="10"/>
    </row>
    <row r="11" spans="1:10" ht="18" customHeight="1" x14ac:dyDescent="0.25">
      <c r="A11" s="11">
        <v>868</v>
      </c>
      <c r="B11" s="11">
        <v>103918</v>
      </c>
      <c r="C11" s="11" t="s">
        <v>9</v>
      </c>
      <c r="D11" s="12" t="s">
        <v>30</v>
      </c>
      <c r="E11" s="13">
        <v>37969</v>
      </c>
      <c r="F11" s="11" t="s">
        <v>11</v>
      </c>
      <c r="G11" s="11" t="s">
        <v>12</v>
      </c>
      <c r="H11" s="12" t="s">
        <v>29</v>
      </c>
      <c r="I11" s="15">
        <v>2.5</v>
      </c>
      <c r="J11" s="16" t="s">
        <v>23</v>
      </c>
    </row>
    <row r="12" spans="1:10" ht="18" customHeight="1" x14ac:dyDescent="0.25">
      <c r="A12" s="11">
        <v>979</v>
      </c>
      <c r="B12" s="11">
        <v>104698</v>
      </c>
      <c r="C12" s="11" t="s">
        <v>21</v>
      </c>
      <c r="D12" s="12" t="s">
        <v>31</v>
      </c>
      <c r="E12" s="13">
        <v>38843</v>
      </c>
      <c r="F12" s="11" t="s">
        <v>17</v>
      </c>
      <c r="G12" s="11" t="s">
        <v>12</v>
      </c>
      <c r="H12" s="12" t="s">
        <v>29</v>
      </c>
      <c r="I12" s="14"/>
      <c r="J12" s="10"/>
    </row>
    <row r="13" spans="1:10" ht="18" customHeight="1" x14ac:dyDescent="0.25">
      <c r="A13" s="11">
        <v>838</v>
      </c>
      <c r="B13" s="11">
        <v>103906</v>
      </c>
      <c r="C13" s="11" t="s">
        <v>9</v>
      </c>
      <c r="D13" s="12" t="s">
        <v>32</v>
      </c>
      <c r="E13" s="13">
        <v>38341</v>
      </c>
      <c r="F13" s="11" t="s">
        <v>17</v>
      </c>
      <c r="G13" s="11" t="s">
        <v>12</v>
      </c>
      <c r="H13" s="12" t="s">
        <v>29</v>
      </c>
      <c r="I13" s="14"/>
      <c r="J13" s="10"/>
    </row>
    <row r="14" spans="1:10" ht="18" customHeight="1" x14ac:dyDescent="0.25">
      <c r="A14" s="11">
        <v>216</v>
      </c>
      <c r="B14" s="11">
        <v>103335</v>
      </c>
      <c r="C14" s="11" t="s">
        <v>21</v>
      </c>
      <c r="D14" s="12" t="s">
        <v>77</v>
      </c>
      <c r="E14" s="13">
        <v>38457</v>
      </c>
      <c r="F14" s="11" t="s">
        <v>11</v>
      </c>
      <c r="G14" s="11" t="s">
        <v>12</v>
      </c>
      <c r="H14" s="12" t="s">
        <v>78</v>
      </c>
      <c r="I14" s="14"/>
      <c r="J14" s="10"/>
    </row>
    <row r="15" spans="1:10" ht="18" customHeight="1" x14ac:dyDescent="0.25">
      <c r="A15" s="11">
        <v>851</v>
      </c>
      <c r="B15" s="11">
        <v>102043</v>
      </c>
      <c r="C15" s="11" t="s">
        <v>9</v>
      </c>
      <c r="D15" s="12" t="s">
        <v>95</v>
      </c>
      <c r="E15" s="13">
        <v>38202</v>
      </c>
      <c r="F15" s="11" t="s">
        <v>11</v>
      </c>
      <c r="G15" s="11" t="s">
        <v>12</v>
      </c>
      <c r="H15" s="12" t="s">
        <v>91</v>
      </c>
      <c r="I15" s="14"/>
      <c r="J15" s="10"/>
    </row>
    <row r="16" spans="1:10" ht="18" customHeight="1" x14ac:dyDescent="0.25">
      <c r="A16" s="11">
        <v>389</v>
      </c>
      <c r="B16" s="11">
        <v>102777</v>
      </c>
      <c r="C16" s="11" t="s">
        <v>9</v>
      </c>
      <c r="D16" s="12" t="s">
        <v>10</v>
      </c>
      <c r="E16" s="13">
        <v>37639</v>
      </c>
      <c r="F16" s="11" t="s">
        <v>11</v>
      </c>
      <c r="G16" s="11" t="s">
        <v>12</v>
      </c>
      <c r="H16" s="12" t="s">
        <v>13</v>
      </c>
      <c r="I16" s="14"/>
      <c r="J16" s="10"/>
    </row>
    <row r="17" spans="1:10" ht="18" customHeight="1" x14ac:dyDescent="0.25">
      <c r="A17" s="11">
        <v>75</v>
      </c>
      <c r="B17" s="11">
        <v>104910</v>
      </c>
      <c r="C17" s="11" t="s">
        <v>14</v>
      </c>
      <c r="D17" s="12" t="s">
        <v>15</v>
      </c>
      <c r="E17" s="13">
        <v>39249</v>
      </c>
      <c r="F17" s="11" t="s">
        <v>11</v>
      </c>
      <c r="G17" s="11" t="s">
        <v>12</v>
      </c>
      <c r="H17" s="12" t="s">
        <v>13</v>
      </c>
      <c r="I17" s="14"/>
      <c r="J17" s="10"/>
    </row>
    <row r="18" spans="1:10" ht="18" customHeight="1" x14ac:dyDescent="0.25">
      <c r="A18" s="11">
        <v>556</v>
      </c>
      <c r="B18" s="11">
        <v>101590</v>
      </c>
      <c r="C18" s="11" t="s">
        <v>9</v>
      </c>
      <c r="D18" s="12" t="s">
        <v>33</v>
      </c>
      <c r="E18" s="13">
        <v>37826</v>
      </c>
      <c r="F18" s="11" t="s">
        <v>11</v>
      </c>
      <c r="G18" s="11" t="s">
        <v>12</v>
      </c>
      <c r="H18" s="12" t="s">
        <v>29</v>
      </c>
      <c r="I18" s="14"/>
      <c r="J18" s="10"/>
    </row>
    <row r="19" spans="1:10" ht="18" customHeight="1" x14ac:dyDescent="0.25">
      <c r="A19" s="11">
        <v>235</v>
      </c>
      <c r="B19" s="11">
        <v>103342</v>
      </c>
      <c r="C19" s="11" t="s">
        <v>49</v>
      </c>
      <c r="D19" s="12" t="s">
        <v>54</v>
      </c>
      <c r="E19" s="13">
        <v>40131</v>
      </c>
      <c r="F19" s="11" t="s">
        <v>17</v>
      </c>
      <c r="G19" s="11" t="s">
        <v>12</v>
      </c>
      <c r="H19" s="12" t="s">
        <v>53</v>
      </c>
      <c r="I19" s="14"/>
      <c r="J19" s="10"/>
    </row>
    <row r="20" spans="1:10" ht="18" customHeight="1" x14ac:dyDescent="0.25">
      <c r="A20" s="11">
        <v>879</v>
      </c>
      <c r="B20" s="11">
        <v>103919</v>
      </c>
      <c r="C20" s="11" t="s">
        <v>49</v>
      </c>
      <c r="D20" s="12" t="s">
        <v>51</v>
      </c>
      <c r="E20" s="13">
        <v>40116</v>
      </c>
      <c r="F20" s="11" t="s">
        <v>17</v>
      </c>
      <c r="G20" s="11" t="s">
        <v>12</v>
      </c>
      <c r="H20" s="12" t="s">
        <v>29</v>
      </c>
      <c r="I20" s="14"/>
      <c r="J20" s="10"/>
    </row>
    <row r="21" spans="1:10" ht="18" customHeight="1" x14ac:dyDescent="0.25">
      <c r="A21" s="11">
        <v>765</v>
      </c>
      <c r="B21" s="11">
        <v>103775</v>
      </c>
      <c r="C21" s="11" t="s">
        <v>21</v>
      </c>
      <c r="D21" s="12" t="s">
        <v>34</v>
      </c>
      <c r="E21" s="13">
        <v>38538</v>
      </c>
      <c r="F21" s="11" t="s">
        <v>11</v>
      </c>
      <c r="G21" s="11" t="s">
        <v>12</v>
      </c>
      <c r="H21" s="12" t="s">
        <v>29</v>
      </c>
      <c r="I21" s="14"/>
      <c r="J21" s="10"/>
    </row>
    <row r="22" spans="1:10" ht="18" customHeight="1" x14ac:dyDescent="0.25">
      <c r="A22" s="11">
        <v>759</v>
      </c>
      <c r="B22" s="11">
        <v>102391</v>
      </c>
      <c r="C22" s="11" t="s">
        <v>21</v>
      </c>
      <c r="D22" s="12" t="s">
        <v>79</v>
      </c>
      <c r="E22" s="13">
        <v>38753</v>
      </c>
      <c r="F22" s="11" t="s">
        <v>11</v>
      </c>
      <c r="G22" s="11" t="s">
        <v>12</v>
      </c>
      <c r="H22" s="12" t="s">
        <v>78</v>
      </c>
      <c r="I22" s="14"/>
      <c r="J22" s="10"/>
    </row>
    <row r="23" spans="1:10" ht="18" customHeight="1" x14ac:dyDescent="0.25">
      <c r="A23" s="11">
        <v>255</v>
      </c>
      <c r="B23" s="11">
        <v>102643</v>
      </c>
      <c r="C23" s="11" t="s">
        <v>14</v>
      </c>
      <c r="D23" s="12" t="s">
        <v>40</v>
      </c>
      <c r="E23" s="13">
        <v>39328</v>
      </c>
      <c r="F23" s="11" t="s">
        <v>11</v>
      </c>
      <c r="G23" s="11" t="s">
        <v>12</v>
      </c>
      <c r="H23" s="12" t="s">
        <v>29</v>
      </c>
      <c r="I23" s="14"/>
      <c r="J23" s="10"/>
    </row>
    <row r="24" spans="1:10" ht="18" customHeight="1" x14ac:dyDescent="0.25">
      <c r="A24" s="11">
        <v>618</v>
      </c>
      <c r="B24" s="11">
        <v>102906</v>
      </c>
      <c r="C24" s="11" t="s">
        <v>9</v>
      </c>
      <c r="D24" s="12" t="s">
        <v>101</v>
      </c>
      <c r="E24" s="13">
        <v>37796</v>
      </c>
      <c r="F24" s="11" t="s">
        <v>11</v>
      </c>
      <c r="G24" s="11" t="s">
        <v>12</v>
      </c>
      <c r="H24" s="12" t="s">
        <v>102</v>
      </c>
      <c r="I24" s="15">
        <v>2.5</v>
      </c>
      <c r="J24" s="16" t="s">
        <v>23</v>
      </c>
    </row>
    <row r="25" spans="1:10" ht="18" customHeight="1" x14ac:dyDescent="0.25">
      <c r="A25" s="11">
        <v>281</v>
      </c>
      <c r="B25" s="11">
        <v>100380</v>
      </c>
      <c r="C25" s="11" t="s">
        <v>9</v>
      </c>
      <c r="D25" s="12" t="s">
        <v>35</v>
      </c>
      <c r="E25" s="13">
        <v>38145</v>
      </c>
      <c r="F25" s="11" t="s">
        <v>11</v>
      </c>
      <c r="G25" s="11" t="s">
        <v>12</v>
      </c>
      <c r="H25" s="12" t="s">
        <v>29</v>
      </c>
      <c r="I25" s="14"/>
      <c r="J25" s="10"/>
    </row>
    <row r="26" spans="1:10" ht="18" customHeight="1" x14ac:dyDescent="0.25">
      <c r="A26" s="11">
        <v>390</v>
      </c>
      <c r="B26" s="11">
        <v>102722</v>
      </c>
      <c r="C26" s="11" t="s">
        <v>9</v>
      </c>
      <c r="D26" s="17" t="s">
        <v>16</v>
      </c>
      <c r="E26" s="13">
        <v>37740</v>
      </c>
      <c r="F26" s="11" t="s">
        <v>17</v>
      </c>
      <c r="G26" s="11" t="s">
        <v>12</v>
      </c>
      <c r="H26" s="12" t="s">
        <v>13</v>
      </c>
      <c r="I26" s="14"/>
      <c r="J26" s="10"/>
    </row>
    <row r="27" spans="1:10" ht="18" customHeight="1" x14ac:dyDescent="0.25">
      <c r="A27" s="11">
        <v>1337</v>
      </c>
      <c r="B27" s="11">
        <v>105409</v>
      </c>
      <c r="C27" s="11" t="s">
        <v>21</v>
      </c>
      <c r="D27" s="12" t="s">
        <v>96</v>
      </c>
      <c r="E27" s="13">
        <v>38422</v>
      </c>
      <c r="F27" s="11" t="s">
        <v>11</v>
      </c>
      <c r="G27" s="11" t="s">
        <v>12</v>
      </c>
      <c r="H27" s="12" t="s">
        <v>91</v>
      </c>
      <c r="I27" s="14"/>
      <c r="J27" s="10"/>
    </row>
    <row r="28" spans="1:10" ht="18" customHeight="1" x14ac:dyDescent="0.25">
      <c r="A28" s="11">
        <v>602</v>
      </c>
      <c r="B28" s="11">
        <v>103668</v>
      </c>
      <c r="C28" s="11" t="s">
        <v>14</v>
      </c>
      <c r="D28" s="12" t="s">
        <v>18</v>
      </c>
      <c r="E28" s="13">
        <v>39709</v>
      </c>
      <c r="F28" s="11" t="s">
        <v>17</v>
      </c>
      <c r="G28" s="11" t="s">
        <v>19</v>
      </c>
      <c r="H28" s="12" t="s">
        <v>13</v>
      </c>
      <c r="I28" s="14"/>
      <c r="J28" s="10"/>
    </row>
    <row r="29" spans="1:10" ht="18" customHeight="1" x14ac:dyDescent="0.25">
      <c r="A29" s="11">
        <v>909</v>
      </c>
      <c r="B29" s="11">
        <v>105270</v>
      </c>
      <c r="C29" s="11" t="s">
        <v>49</v>
      </c>
      <c r="D29" s="12" t="s">
        <v>59</v>
      </c>
      <c r="E29" s="13">
        <v>40163</v>
      </c>
      <c r="F29" s="11" t="s">
        <v>17</v>
      </c>
      <c r="G29" s="11" t="s">
        <v>12</v>
      </c>
      <c r="H29" s="12" t="s">
        <v>53</v>
      </c>
      <c r="I29" s="14"/>
      <c r="J29" s="10"/>
    </row>
    <row r="30" spans="1:10" ht="18" customHeight="1" x14ac:dyDescent="0.25">
      <c r="A30" s="11">
        <v>1012</v>
      </c>
      <c r="B30" s="11">
        <v>105555</v>
      </c>
      <c r="C30" s="11" t="s">
        <v>14</v>
      </c>
      <c r="D30" s="12" t="s">
        <v>94</v>
      </c>
      <c r="E30" s="13">
        <v>39224</v>
      </c>
      <c r="F30" s="11" t="s">
        <v>17</v>
      </c>
      <c r="G30" s="11" t="s">
        <v>12</v>
      </c>
      <c r="H30" s="12" t="s">
        <v>91</v>
      </c>
      <c r="I30" s="14"/>
      <c r="J30" s="10"/>
    </row>
    <row r="31" spans="1:10" ht="18" customHeight="1" x14ac:dyDescent="0.25">
      <c r="A31" s="11">
        <v>1325</v>
      </c>
      <c r="B31" s="11">
        <v>105407</v>
      </c>
      <c r="C31" s="11" t="s">
        <v>49</v>
      </c>
      <c r="D31" s="17" t="s">
        <v>55</v>
      </c>
      <c r="E31" s="13">
        <v>39924</v>
      </c>
      <c r="F31" s="11" t="s">
        <v>17</v>
      </c>
      <c r="G31" s="11" t="s">
        <v>12</v>
      </c>
      <c r="H31" s="12" t="s">
        <v>53</v>
      </c>
      <c r="I31" s="14"/>
      <c r="J31" s="10"/>
    </row>
    <row r="32" spans="1:10" ht="18" customHeight="1" x14ac:dyDescent="0.25">
      <c r="A32" s="11">
        <v>863</v>
      </c>
      <c r="B32" s="11">
        <v>103917</v>
      </c>
      <c r="C32" s="11" t="s">
        <v>21</v>
      </c>
      <c r="D32" s="12" t="s">
        <v>36</v>
      </c>
      <c r="E32" s="13">
        <v>38457</v>
      </c>
      <c r="F32" s="11" t="s">
        <v>17</v>
      </c>
      <c r="G32" s="11" t="s">
        <v>12</v>
      </c>
      <c r="H32" s="12" t="s">
        <v>29</v>
      </c>
      <c r="I32" s="14"/>
      <c r="J32" s="10"/>
    </row>
    <row r="33" spans="1:10" ht="18" customHeight="1" x14ac:dyDescent="0.25">
      <c r="A33" s="11">
        <v>957</v>
      </c>
      <c r="B33" s="11">
        <v>104065</v>
      </c>
      <c r="C33" s="11" t="s">
        <v>21</v>
      </c>
      <c r="D33" s="12" t="s">
        <v>80</v>
      </c>
      <c r="E33" s="13">
        <v>38479</v>
      </c>
      <c r="F33" s="11" t="s">
        <v>11</v>
      </c>
      <c r="G33" s="11" t="s">
        <v>12</v>
      </c>
      <c r="H33" s="12" t="s">
        <v>78</v>
      </c>
      <c r="I33" s="19"/>
      <c r="J33" s="16"/>
    </row>
    <row r="34" spans="1:10" ht="18" customHeight="1" x14ac:dyDescent="0.25">
      <c r="A34" s="11">
        <v>1307</v>
      </c>
      <c r="B34" s="11">
        <v>105339</v>
      </c>
      <c r="C34" s="11" t="s">
        <v>21</v>
      </c>
      <c r="D34" s="12" t="s">
        <v>37</v>
      </c>
      <c r="E34" s="13">
        <v>38933</v>
      </c>
      <c r="F34" s="11" t="s">
        <v>11</v>
      </c>
      <c r="G34" s="11" t="s">
        <v>12</v>
      </c>
      <c r="H34" s="12" t="s">
        <v>29</v>
      </c>
      <c r="I34" s="15">
        <v>2.5</v>
      </c>
      <c r="J34" s="16" t="s">
        <v>23</v>
      </c>
    </row>
    <row r="35" spans="1:10" ht="18" customHeight="1" x14ac:dyDescent="0.25">
      <c r="A35" s="11">
        <v>2547</v>
      </c>
      <c r="B35" s="11">
        <v>105108</v>
      </c>
      <c r="C35" s="11" t="s">
        <v>21</v>
      </c>
      <c r="D35" s="12" t="s">
        <v>97</v>
      </c>
      <c r="E35" s="13">
        <v>38852</v>
      </c>
      <c r="F35" s="11" t="s">
        <v>11</v>
      </c>
      <c r="G35" s="11" t="s">
        <v>12</v>
      </c>
      <c r="H35" s="12" t="s">
        <v>91</v>
      </c>
      <c r="I35" s="14"/>
      <c r="J35" s="10"/>
    </row>
    <row r="36" spans="1:10" ht="18" customHeight="1" x14ac:dyDescent="0.25">
      <c r="A36" s="11">
        <v>730</v>
      </c>
      <c r="B36" s="11">
        <v>105175</v>
      </c>
      <c r="C36" s="11" t="s">
        <v>9</v>
      </c>
      <c r="D36" s="12" t="s">
        <v>20</v>
      </c>
      <c r="E36" s="13">
        <v>38124</v>
      </c>
      <c r="F36" s="11" t="s">
        <v>11</v>
      </c>
      <c r="G36" s="11" t="s">
        <v>12</v>
      </c>
      <c r="H36" s="12" t="s">
        <v>13</v>
      </c>
      <c r="I36" s="14"/>
      <c r="J36" s="10"/>
    </row>
    <row r="37" spans="1:10" ht="18" customHeight="1" x14ac:dyDescent="0.25">
      <c r="A37" s="11">
        <v>131</v>
      </c>
      <c r="B37" s="11">
        <v>102204</v>
      </c>
      <c r="C37" s="11" t="s">
        <v>21</v>
      </c>
      <c r="D37" s="12" t="s">
        <v>81</v>
      </c>
      <c r="E37" s="13">
        <v>38447</v>
      </c>
      <c r="F37" s="11" t="s">
        <v>11</v>
      </c>
      <c r="G37" s="11" t="s">
        <v>12</v>
      </c>
      <c r="H37" s="12" t="s">
        <v>78</v>
      </c>
      <c r="I37" s="14"/>
      <c r="J37" s="10"/>
    </row>
    <row r="38" spans="1:10" ht="18" customHeight="1" x14ac:dyDescent="0.25">
      <c r="A38" s="11">
        <v>396</v>
      </c>
      <c r="B38" s="11">
        <v>103433</v>
      </c>
      <c r="C38" s="11" t="s">
        <v>9</v>
      </c>
      <c r="D38" s="12" t="s">
        <v>67</v>
      </c>
      <c r="E38" s="13">
        <v>38348</v>
      </c>
      <c r="F38" s="11" t="s">
        <v>11</v>
      </c>
      <c r="G38" s="11" t="s">
        <v>12</v>
      </c>
      <c r="H38" s="12" t="s">
        <v>63</v>
      </c>
      <c r="I38" s="14"/>
      <c r="J38" s="10"/>
    </row>
    <row r="39" spans="1:10" ht="18" customHeight="1" x14ac:dyDescent="0.25">
      <c r="A39" s="11">
        <v>239</v>
      </c>
      <c r="B39" s="11">
        <v>101609</v>
      </c>
      <c r="C39" s="11" t="s">
        <v>21</v>
      </c>
      <c r="D39" s="12" t="s">
        <v>38</v>
      </c>
      <c r="E39" s="13">
        <v>38705</v>
      </c>
      <c r="F39" s="11" t="s">
        <v>11</v>
      </c>
      <c r="G39" s="11" t="s">
        <v>12</v>
      </c>
      <c r="H39" s="12" t="s">
        <v>29</v>
      </c>
      <c r="I39" s="14"/>
      <c r="J39" s="10"/>
    </row>
    <row r="40" spans="1:10" ht="18" customHeight="1" x14ac:dyDescent="0.25">
      <c r="A40" s="11">
        <v>2513</v>
      </c>
      <c r="B40" s="11"/>
      <c r="C40" s="11" t="s">
        <v>49</v>
      </c>
      <c r="D40" s="38" t="s">
        <v>84</v>
      </c>
      <c r="E40" s="13">
        <v>41200</v>
      </c>
      <c r="F40" s="11" t="s">
        <v>11</v>
      </c>
      <c r="G40" s="11"/>
      <c r="H40" s="12" t="s">
        <v>78</v>
      </c>
      <c r="I40" s="14"/>
      <c r="J40" s="10"/>
    </row>
    <row r="41" spans="1:10" ht="18" customHeight="1" x14ac:dyDescent="0.25">
      <c r="A41" s="11">
        <v>157</v>
      </c>
      <c r="B41" s="11">
        <v>103300</v>
      </c>
      <c r="C41" s="11" t="s">
        <v>21</v>
      </c>
      <c r="D41" s="12" t="s">
        <v>56</v>
      </c>
      <c r="E41" s="13">
        <v>38836</v>
      </c>
      <c r="F41" s="11" t="s">
        <v>11</v>
      </c>
      <c r="G41" s="11" t="s">
        <v>12</v>
      </c>
      <c r="H41" s="12" t="s">
        <v>53</v>
      </c>
      <c r="I41" s="15">
        <v>2.5</v>
      </c>
      <c r="J41" s="16" t="s">
        <v>23</v>
      </c>
    </row>
    <row r="42" spans="1:10" ht="18" customHeight="1" x14ac:dyDescent="0.25">
      <c r="A42" s="11">
        <v>2506</v>
      </c>
      <c r="B42" s="11">
        <v>105569</v>
      </c>
      <c r="C42" s="11" t="s">
        <v>49</v>
      </c>
      <c r="D42" s="12" t="s">
        <v>50</v>
      </c>
      <c r="E42" s="13">
        <v>40285</v>
      </c>
      <c r="F42" s="11" t="s">
        <v>17</v>
      </c>
      <c r="G42" s="11" t="s">
        <v>12</v>
      </c>
      <c r="H42" s="12" t="s">
        <v>29</v>
      </c>
      <c r="I42" s="14"/>
      <c r="J42" s="10"/>
    </row>
    <row r="43" spans="1:10" ht="18" customHeight="1" x14ac:dyDescent="0.25">
      <c r="A43" s="11">
        <v>715</v>
      </c>
      <c r="B43" s="11">
        <v>104550</v>
      </c>
      <c r="C43" s="11" t="s">
        <v>21</v>
      </c>
      <c r="D43" s="12" t="s">
        <v>39</v>
      </c>
      <c r="E43" s="13">
        <v>38937</v>
      </c>
      <c r="F43" s="11" t="s">
        <v>17</v>
      </c>
      <c r="G43" s="11" t="s">
        <v>12</v>
      </c>
      <c r="H43" s="12" t="s">
        <v>29</v>
      </c>
      <c r="I43" s="14"/>
      <c r="J43" s="10"/>
    </row>
    <row r="44" spans="1:10" ht="18" customHeight="1" x14ac:dyDescent="0.25">
      <c r="A44" s="11">
        <v>1027</v>
      </c>
      <c r="B44" s="11">
        <v>105579</v>
      </c>
      <c r="C44" s="11" t="s">
        <v>21</v>
      </c>
      <c r="D44" s="12" t="s">
        <v>41</v>
      </c>
      <c r="E44" s="13">
        <v>38820</v>
      </c>
      <c r="F44" s="11" t="s">
        <v>17</v>
      </c>
      <c r="G44" s="11" t="s">
        <v>19</v>
      </c>
      <c r="H44" s="12" t="s">
        <v>29</v>
      </c>
      <c r="I44" s="14"/>
      <c r="J44" s="10"/>
    </row>
    <row r="45" spans="1:10" ht="18" customHeight="1" x14ac:dyDescent="0.25">
      <c r="A45" s="11">
        <v>74</v>
      </c>
      <c r="B45" s="11">
        <v>100180</v>
      </c>
      <c r="C45" s="11" t="s">
        <v>14</v>
      </c>
      <c r="D45" s="12" t="s">
        <v>42</v>
      </c>
      <c r="E45" s="13">
        <v>39423</v>
      </c>
      <c r="F45" s="11" t="s">
        <v>17</v>
      </c>
      <c r="G45" s="11" t="s">
        <v>12</v>
      </c>
      <c r="H45" s="12" t="s">
        <v>29</v>
      </c>
      <c r="I45" s="14"/>
      <c r="J45" s="10"/>
    </row>
    <row r="46" spans="1:10" ht="18" customHeight="1" x14ac:dyDescent="0.25">
      <c r="A46" s="11">
        <v>939</v>
      </c>
      <c r="B46" s="11">
        <v>104058</v>
      </c>
      <c r="C46" s="11" t="s">
        <v>14</v>
      </c>
      <c r="D46" s="12" t="s">
        <v>68</v>
      </c>
      <c r="E46" s="13">
        <v>39540</v>
      </c>
      <c r="F46" s="11" t="s">
        <v>17</v>
      </c>
      <c r="G46" s="11" t="s">
        <v>12</v>
      </c>
      <c r="H46" s="12" t="s">
        <v>63</v>
      </c>
      <c r="I46" s="14"/>
      <c r="J46" s="10"/>
    </row>
    <row r="47" spans="1:10" ht="18" customHeight="1" x14ac:dyDescent="0.25">
      <c r="A47" s="11">
        <v>28</v>
      </c>
      <c r="B47" s="11">
        <v>104085</v>
      </c>
      <c r="C47" s="11" t="s">
        <v>9</v>
      </c>
      <c r="D47" s="12" t="s">
        <v>57</v>
      </c>
      <c r="E47" s="13">
        <v>38221</v>
      </c>
      <c r="F47" s="11" t="s">
        <v>17</v>
      </c>
      <c r="G47" s="11" t="s">
        <v>12</v>
      </c>
      <c r="H47" s="12" t="s">
        <v>53</v>
      </c>
      <c r="I47" s="14"/>
      <c r="J47" s="10"/>
    </row>
    <row r="48" spans="1:10" ht="18" customHeight="1" x14ac:dyDescent="0.25">
      <c r="A48" s="11">
        <v>400</v>
      </c>
      <c r="B48" s="11">
        <v>102724</v>
      </c>
      <c r="C48" s="11" t="s">
        <v>21</v>
      </c>
      <c r="D48" s="12" t="s">
        <v>22</v>
      </c>
      <c r="E48" s="13">
        <v>38656</v>
      </c>
      <c r="F48" s="11" t="s">
        <v>17</v>
      </c>
      <c r="G48" s="11" t="s">
        <v>19</v>
      </c>
      <c r="H48" s="12" t="s">
        <v>13</v>
      </c>
      <c r="I48" s="14"/>
      <c r="J48" s="10"/>
    </row>
    <row r="49" spans="1:10" ht="18" customHeight="1" x14ac:dyDescent="0.25">
      <c r="A49" s="11">
        <v>167</v>
      </c>
      <c r="B49" s="11">
        <v>103871</v>
      </c>
      <c r="C49" s="11" t="s">
        <v>14</v>
      </c>
      <c r="D49" s="12" t="s">
        <v>98</v>
      </c>
      <c r="E49" s="13">
        <v>39515</v>
      </c>
      <c r="F49" s="11" t="s">
        <v>11</v>
      </c>
      <c r="G49" s="11" t="s">
        <v>12</v>
      </c>
      <c r="H49" s="12" t="s">
        <v>91</v>
      </c>
      <c r="I49" s="14"/>
      <c r="J49" s="10"/>
    </row>
    <row r="50" spans="1:10" ht="18" customHeight="1" x14ac:dyDescent="0.25">
      <c r="A50" s="18">
        <v>844</v>
      </c>
      <c r="B50" s="18">
        <v>103909</v>
      </c>
      <c r="C50" s="11" t="s">
        <v>14</v>
      </c>
      <c r="D50" s="12" t="s">
        <v>48</v>
      </c>
      <c r="E50" s="13">
        <v>39476</v>
      </c>
      <c r="F50" s="11" t="s">
        <v>11</v>
      </c>
      <c r="G50" s="11" t="s">
        <v>12</v>
      </c>
      <c r="H50" s="12" t="s">
        <v>29</v>
      </c>
      <c r="I50" s="14"/>
      <c r="J50" s="10"/>
    </row>
    <row r="51" spans="1:10" ht="18" customHeight="1" x14ac:dyDescent="0.25">
      <c r="A51" s="11">
        <v>600</v>
      </c>
      <c r="B51" s="11">
        <v>103667</v>
      </c>
      <c r="C51" s="11" t="s">
        <v>14</v>
      </c>
      <c r="D51" s="12" t="s">
        <v>24</v>
      </c>
      <c r="E51" s="13">
        <v>39498</v>
      </c>
      <c r="F51" s="11" t="s">
        <v>17</v>
      </c>
      <c r="G51" s="11" t="s">
        <v>12</v>
      </c>
      <c r="H51" s="12" t="s">
        <v>13</v>
      </c>
      <c r="I51" s="14"/>
      <c r="J51" s="10"/>
    </row>
    <row r="52" spans="1:10" ht="18" customHeight="1" x14ac:dyDescent="0.25">
      <c r="A52" s="11">
        <v>679</v>
      </c>
      <c r="B52" s="11">
        <v>103705</v>
      </c>
      <c r="C52" s="11" t="s">
        <v>14</v>
      </c>
      <c r="D52" s="12" t="s">
        <v>25</v>
      </c>
      <c r="E52" s="13">
        <v>39559</v>
      </c>
      <c r="F52" s="11" t="s">
        <v>17</v>
      </c>
      <c r="G52" s="11" t="s">
        <v>12</v>
      </c>
      <c r="H52" s="12" t="s">
        <v>13</v>
      </c>
      <c r="I52" s="14"/>
      <c r="J52" s="10"/>
    </row>
    <row r="53" spans="1:10" ht="18" customHeight="1" x14ac:dyDescent="0.25">
      <c r="A53" s="11">
        <v>787</v>
      </c>
      <c r="B53" s="11">
        <v>103813</v>
      </c>
      <c r="C53" s="11" t="s">
        <v>21</v>
      </c>
      <c r="D53" s="12" t="s">
        <v>44</v>
      </c>
      <c r="E53" s="13">
        <v>39051</v>
      </c>
      <c r="F53" s="11" t="s">
        <v>17</v>
      </c>
      <c r="G53" s="11" t="s">
        <v>12</v>
      </c>
      <c r="H53" s="12" t="s">
        <v>29</v>
      </c>
      <c r="I53" s="14"/>
      <c r="J53" s="10"/>
    </row>
    <row r="54" spans="1:10" ht="18" customHeight="1" x14ac:dyDescent="0.25">
      <c r="A54" s="11">
        <v>171</v>
      </c>
      <c r="B54" s="11">
        <v>104174</v>
      </c>
      <c r="C54" s="11" t="s">
        <v>9</v>
      </c>
      <c r="D54" s="12" t="s">
        <v>103</v>
      </c>
      <c r="E54" s="13">
        <v>37745</v>
      </c>
      <c r="F54" s="11" t="s">
        <v>11</v>
      </c>
      <c r="G54" s="11" t="s">
        <v>12</v>
      </c>
      <c r="H54" s="12" t="s">
        <v>102</v>
      </c>
      <c r="I54" s="14"/>
      <c r="J54" s="10"/>
    </row>
    <row r="55" spans="1:10" ht="18" customHeight="1" x14ac:dyDescent="0.25">
      <c r="A55" s="11">
        <v>845</v>
      </c>
      <c r="B55" s="11">
        <v>103910</v>
      </c>
      <c r="C55" s="11" t="s">
        <v>21</v>
      </c>
      <c r="D55" s="12" t="s">
        <v>45</v>
      </c>
      <c r="E55" s="13">
        <v>38619</v>
      </c>
      <c r="F55" s="11" t="s">
        <v>17</v>
      </c>
      <c r="G55" s="11" t="s">
        <v>12</v>
      </c>
      <c r="H55" s="12" t="s">
        <v>29</v>
      </c>
      <c r="I55" s="14"/>
      <c r="J55" s="10"/>
    </row>
    <row r="56" spans="1:10" ht="18" customHeight="1" x14ac:dyDescent="0.25">
      <c r="A56" s="11">
        <v>1361</v>
      </c>
      <c r="B56" s="11">
        <v>105469</v>
      </c>
      <c r="C56" s="11" t="s">
        <v>14</v>
      </c>
      <c r="D56" s="12" t="s">
        <v>99</v>
      </c>
      <c r="E56" s="13">
        <v>39721</v>
      </c>
      <c r="F56" s="11" t="s">
        <v>17</v>
      </c>
      <c r="G56" s="11" t="s">
        <v>12</v>
      </c>
      <c r="H56" s="12" t="s">
        <v>91</v>
      </c>
      <c r="I56" s="14"/>
      <c r="J56" s="10"/>
    </row>
    <row r="57" spans="1:10" ht="18" customHeight="1" x14ac:dyDescent="0.25">
      <c r="A57" s="11">
        <v>2518</v>
      </c>
      <c r="B57" s="11">
        <v>105250</v>
      </c>
      <c r="C57" s="11" t="s">
        <v>14</v>
      </c>
      <c r="D57" s="12" t="s">
        <v>43</v>
      </c>
      <c r="E57" s="13">
        <v>39203</v>
      </c>
      <c r="F57" s="11" t="s">
        <v>17</v>
      </c>
      <c r="G57" s="11" t="s">
        <v>12</v>
      </c>
      <c r="H57" s="12" t="s">
        <v>29</v>
      </c>
      <c r="I57" s="14"/>
      <c r="J57" s="10"/>
    </row>
    <row r="58" spans="1:10" ht="18" customHeight="1" x14ac:dyDescent="0.25">
      <c r="A58" s="11">
        <v>793</v>
      </c>
      <c r="B58" s="11">
        <v>104584</v>
      </c>
      <c r="C58" s="11" t="s">
        <v>21</v>
      </c>
      <c r="D58" s="12" t="s">
        <v>60</v>
      </c>
      <c r="E58" s="13">
        <v>39006</v>
      </c>
      <c r="F58" s="11" t="s">
        <v>17</v>
      </c>
      <c r="G58" s="11" t="s">
        <v>19</v>
      </c>
      <c r="H58" s="12" t="s">
        <v>53</v>
      </c>
      <c r="I58" s="14"/>
      <c r="J58" s="10"/>
    </row>
    <row r="59" spans="1:10" ht="18" customHeight="1" x14ac:dyDescent="0.25">
      <c r="A59" s="11">
        <v>241</v>
      </c>
      <c r="B59" s="11">
        <v>101627</v>
      </c>
      <c r="C59" s="11" t="s">
        <v>21</v>
      </c>
      <c r="D59" s="12" t="s">
        <v>46</v>
      </c>
      <c r="E59" s="13">
        <v>38649</v>
      </c>
      <c r="F59" s="11" t="s">
        <v>11</v>
      </c>
      <c r="G59" s="11" t="s">
        <v>12</v>
      </c>
      <c r="H59" s="12" t="s">
        <v>29</v>
      </c>
      <c r="I59" s="14"/>
      <c r="J59" s="10"/>
    </row>
    <row r="60" spans="1:10" ht="18" customHeight="1" x14ac:dyDescent="0.25">
      <c r="A60" s="11">
        <v>555</v>
      </c>
      <c r="B60" s="11">
        <v>104439</v>
      </c>
      <c r="C60" s="11" t="s">
        <v>9</v>
      </c>
      <c r="D60" s="12" t="s">
        <v>100</v>
      </c>
      <c r="E60" s="13">
        <v>37985</v>
      </c>
      <c r="F60" s="11" t="s">
        <v>11</v>
      </c>
      <c r="G60" s="11" t="s">
        <v>12</v>
      </c>
      <c r="H60" s="12" t="s">
        <v>91</v>
      </c>
      <c r="I60" s="14"/>
      <c r="J60" s="10"/>
    </row>
    <row r="61" spans="1:10" ht="18" customHeight="1" x14ac:dyDescent="0.25">
      <c r="A61" s="11">
        <v>920</v>
      </c>
      <c r="B61" s="11">
        <v>104033</v>
      </c>
      <c r="C61" s="11" t="s">
        <v>14</v>
      </c>
      <c r="D61" s="12" t="s">
        <v>69</v>
      </c>
      <c r="E61" s="13">
        <v>39441</v>
      </c>
      <c r="F61" s="11" t="s">
        <v>11</v>
      </c>
      <c r="G61" s="11" t="s">
        <v>12</v>
      </c>
      <c r="H61" s="12" t="s">
        <v>63</v>
      </c>
      <c r="I61" s="14"/>
      <c r="J61" s="10"/>
    </row>
    <row r="62" spans="1:10" ht="18" customHeight="1" x14ac:dyDescent="0.25">
      <c r="A62" s="11">
        <v>773</v>
      </c>
      <c r="B62" s="11">
        <v>100515</v>
      </c>
      <c r="C62" s="11" t="s">
        <v>9</v>
      </c>
      <c r="D62" s="12" t="s">
        <v>70</v>
      </c>
      <c r="E62" s="13">
        <v>38105</v>
      </c>
      <c r="F62" s="11" t="s">
        <v>17</v>
      </c>
      <c r="G62" s="11" t="s">
        <v>12</v>
      </c>
      <c r="H62" s="12" t="s">
        <v>63</v>
      </c>
      <c r="I62" s="15">
        <v>2.5</v>
      </c>
      <c r="J62" s="16" t="s">
        <v>23</v>
      </c>
    </row>
    <row r="63" spans="1:10" ht="18" customHeight="1" x14ac:dyDescent="0.25">
      <c r="A63" s="11">
        <v>115</v>
      </c>
      <c r="B63" s="11">
        <v>102221</v>
      </c>
      <c r="C63" s="11" t="s">
        <v>21</v>
      </c>
      <c r="D63" s="17" t="s">
        <v>82</v>
      </c>
      <c r="E63" s="13">
        <v>39050</v>
      </c>
      <c r="F63" s="11" t="s">
        <v>17</v>
      </c>
      <c r="G63" s="11" t="s">
        <v>12</v>
      </c>
      <c r="H63" s="12" t="s">
        <v>78</v>
      </c>
      <c r="I63" s="15">
        <v>2.5</v>
      </c>
      <c r="J63" s="16" t="s">
        <v>85</v>
      </c>
    </row>
    <row r="64" spans="1:10" ht="18" customHeight="1" x14ac:dyDescent="0.25">
      <c r="A64" s="11">
        <v>645</v>
      </c>
      <c r="B64" s="11">
        <v>105136</v>
      </c>
      <c r="C64" s="11" t="s">
        <v>21</v>
      </c>
      <c r="D64" s="12" t="s">
        <v>83</v>
      </c>
      <c r="E64" s="13">
        <v>38621</v>
      </c>
      <c r="F64" s="11" t="s">
        <v>11</v>
      </c>
      <c r="G64" s="11" t="s">
        <v>19</v>
      </c>
      <c r="H64" s="12" t="s">
        <v>78</v>
      </c>
      <c r="I64" s="20"/>
      <c r="J64" s="10"/>
    </row>
    <row r="65" spans="1:10" ht="18" customHeight="1" x14ac:dyDescent="0.25">
      <c r="A65" s="11">
        <v>97</v>
      </c>
      <c r="B65" s="11">
        <v>104808</v>
      </c>
      <c r="C65" s="11" t="s">
        <v>21</v>
      </c>
      <c r="D65" s="17" t="s">
        <v>47</v>
      </c>
      <c r="E65" s="13">
        <v>38412</v>
      </c>
      <c r="F65" s="11" t="s">
        <v>17</v>
      </c>
      <c r="G65" s="11" t="s">
        <v>12</v>
      </c>
      <c r="H65" s="12" t="s">
        <v>29</v>
      </c>
      <c r="I65" s="15">
        <v>2.5</v>
      </c>
      <c r="J65" s="16" t="s">
        <v>85</v>
      </c>
    </row>
    <row r="66" spans="1:10" ht="18" customHeight="1" x14ac:dyDescent="0.25">
      <c r="A66" s="11">
        <v>847</v>
      </c>
      <c r="B66" s="11">
        <v>102342</v>
      </c>
      <c r="C66" s="11" t="s">
        <v>9</v>
      </c>
      <c r="D66" s="12" t="s">
        <v>61</v>
      </c>
      <c r="E66" s="13">
        <v>38320</v>
      </c>
      <c r="F66" s="11" t="s">
        <v>17</v>
      </c>
      <c r="G66" s="11" t="s">
        <v>12</v>
      </c>
      <c r="H66" s="12" t="s">
        <v>53</v>
      </c>
      <c r="I66" s="15">
        <v>2.5</v>
      </c>
      <c r="J66" s="16" t="s">
        <v>85</v>
      </c>
    </row>
    <row r="67" spans="1:10" ht="18" customHeight="1" x14ac:dyDescent="0.25">
      <c r="A67" s="11">
        <v>137</v>
      </c>
      <c r="B67" s="11">
        <v>104811</v>
      </c>
      <c r="C67" s="11" t="s">
        <v>9</v>
      </c>
      <c r="D67" s="12" t="s">
        <v>71</v>
      </c>
      <c r="E67" s="13">
        <v>37869</v>
      </c>
      <c r="F67" s="11" t="s">
        <v>11</v>
      </c>
      <c r="G67" s="11" t="s">
        <v>12</v>
      </c>
      <c r="H67" s="12" t="s">
        <v>63</v>
      </c>
      <c r="I67" s="19"/>
      <c r="J67" s="16"/>
    </row>
    <row r="68" spans="1:10" ht="18" customHeight="1" x14ac:dyDescent="0.25">
      <c r="A68" s="11">
        <v>303</v>
      </c>
      <c r="B68" s="11">
        <v>104957</v>
      </c>
      <c r="C68" s="11" t="s">
        <v>9</v>
      </c>
      <c r="D68" s="12" t="s">
        <v>104</v>
      </c>
      <c r="E68" s="13">
        <v>38003</v>
      </c>
      <c r="F68" s="11" t="s">
        <v>11</v>
      </c>
      <c r="G68" s="11" t="s">
        <v>12</v>
      </c>
      <c r="H68" s="12" t="s">
        <v>102</v>
      </c>
      <c r="I68" s="19"/>
      <c r="J68" s="16"/>
    </row>
    <row r="69" spans="1:10" ht="18" customHeight="1" x14ac:dyDescent="0.25">
      <c r="A69" s="11">
        <v>2508</v>
      </c>
      <c r="B69" s="11"/>
      <c r="C69" s="11" t="s">
        <v>49</v>
      </c>
      <c r="D69" s="38" t="s">
        <v>88</v>
      </c>
      <c r="E69" s="13">
        <v>41068</v>
      </c>
      <c r="F69" s="11" t="s">
        <v>11</v>
      </c>
      <c r="G69" s="11"/>
      <c r="H69" s="12" t="s">
        <v>87</v>
      </c>
      <c r="I69" s="19"/>
      <c r="J69" s="16"/>
    </row>
    <row r="70" spans="1:10" ht="18" customHeight="1" x14ac:dyDescent="0.25">
      <c r="A70" s="11">
        <v>376</v>
      </c>
      <c r="B70" s="11">
        <v>102739</v>
      </c>
      <c r="C70" s="11" t="s">
        <v>21</v>
      </c>
      <c r="D70" s="12" t="s">
        <v>26</v>
      </c>
      <c r="E70" s="13">
        <v>38964</v>
      </c>
      <c r="F70" s="11" t="s">
        <v>17</v>
      </c>
      <c r="G70" s="11" t="s">
        <v>19</v>
      </c>
      <c r="H70" s="12" t="s">
        <v>13</v>
      </c>
      <c r="I70" s="19"/>
      <c r="J70" s="16"/>
    </row>
    <row r="71" spans="1:10" ht="18" customHeight="1" x14ac:dyDescent="0.25">
      <c r="A71" s="11">
        <v>673</v>
      </c>
      <c r="B71" s="11">
        <v>103703</v>
      </c>
      <c r="C71" s="11" t="s">
        <v>21</v>
      </c>
      <c r="D71" s="12" t="s">
        <v>72</v>
      </c>
      <c r="E71" s="13">
        <v>38812</v>
      </c>
      <c r="F71" s="11" t="s">
        <v>17</v>
      </c>
      <c r="G71" s="11" t="s">
        <v>12</v>
      </c>
      <c r="H71" s="12" t="s">
        <v>63</v>
      </c>
      <c r="I71" s="19"/>
      <c r="J71" s="16"/>
    </row>
    <row r="72" spans="1:10" ht="18" customHeight="1" x14ac:dyDescent="0.25">
      <c r="A72" s="11">
        <v>436</v>
      </c>
      <c r="B72" s="11">
        <v>103058</v>
      </c>
      <c r="C72" s="11" t="s">
        <v>21</v>
      </c>
      <c r="D72" s="12" t="s">
        <v>73</v>
      </c>
      <c r="E72" s="13">
        <v>38685</v>
      </c>
      <c r="F72" s="11" t="s">
        <v>11</v>
      </c>
      <c r="G72" s="11" t="s">
        <v>12</v>
      </c>
      <c r="H72" s="12" t="s">
        <v>63</v>
      </c>
      <c r="I72" s="19"/>
      <c r="J72" s="16"/>
    </row>
    <row r="73" spans="1:10" ht="18" customHeight="1" x14ac:dyDescent="0.25">
      <c r="A73" s="11">
        <v>2507</v>
      </c>
      <c r="B73" s="11"/>
      <c r="C73" s="11" t="s">
        <v>49</v>
      </c>
      <c r="D73" s="12" t="s">
        <v>89</v>
      </c>
      <c r="E73" s="13">
        <v>39962</v>
      </c>
      <c r="F73" s="11" t="s">
        <v>11</v>
      </c>
      <c r="G73" s="11"/>
      <c r="H73" s="12" t="s">
        <v>87</v>
      </c>
      <c r="I73" s="19"/>
      <c r="J73" s="16"/>
    </row>
    <row r="74" spans="1:10" ht="18" customHeight="1" x14ac:dyDescent="0.25">
      <c r="A74" s="11">
        <v>1013</v>
      </c>
      <c r="B74" s="11">
        <v>105556</v>
      </c>
      <c r="C74" s="11" t="s">
        <v>9</v>
      </c>
      <c r="D74" s="12" t="s">
        <v>92</v>
      </c>
      <c r="E74" s="13">
        <v>38335</v>
      </c>
      <c r="F74" s="11" t="s">
        <v>11</v>
      </c>
      <c r="G74" s="11" t="s">
        <v>12</v>
      </c>
      <c r="H74" s="12" t="s">
        <v>91</v>
      </c>
      <c r="I74" s="19"/>
      <c r="J74" s="16"/>
    </row>
    <row r="75" spans="1:10" ht="18" customHeight="1" x14ac:dyDescent="0.25">
      <c r="A75" s="11">
        <v>457</v>
      </c>
      <c r="B75" s="11">
        <v>104342</v>
      </c>
      <c r="C75" s="11" t="s">
        <v>21</v>
      </c>
      <c r="D75" s="12" t="s">
        <v>90</v>
      </c>
      <c r="E75" s="13">
        <v>38369</v>
      </c>
      <c r="F75" s="11" t="s">
        <v>11</v>
      </c>
      <c r="G75" s="11" t="s">
        <v>12</v>
      </c>
      <c r="H75" s="12" t="s">
        <v>91</v>
      </c>
      <c r="I75" s="19"/>
      <c r="J75" s="16"/>
    </row>
    <row r="76" spans="1:10" ht="18" customHeight="1" x14ac:dyDescent="0.25">
      <c r="A76" s="11">
        <v>401</v>
      </c>
      <c r="B76" s="11">
        <v>103434</v>
      </c>
      <c r="C76" s="11" t="s">
        <v>14</v>
      </c>
      <c r="D76" s="12" t="s">
        <v>74</v>
      </c>
      <c r="E76" s="13">
        <v>39155</v>
      </c>
      <c r="F76" s="11" t="s">
        <v>11</v>
      </c>
      <c r="G76" s="11" t="s">
        <v>12</v>
      </c>
      <c r="H76" s="12" t="s">
        <v>63</v>
      </c>
      <c r="I76" s="19"/>
      <c r="J76" s="16"/>
    </row>
    <row r="77" spans="1:10" ht="18" customHeight="1" x14ac:dyDescent="0.25">
      <c r="A77" s="11">
        <v>143</v>
      </c>
      <c r="B77" s="11">
        <v>103274</v>
      </c>
      <c r="C77" s="11" t="s">
        <v>9</v>
      </c>
      <c r="D77" s="12" t="s">
        <v>93</v>
      </c>
      <c r="E77" s="13">
        <v>38165</v>
      </c>
      <c r="F77" s="11" t="s">
        <v>17</v>
      </c>
      <c r="G77" s="11" t="s">
        <v>12</v>
      </c>
      <c r="H77" s="12" t="s">
        <v>91</v>
      </c>
      <c r="I77" s="14"/>
      <c r="J77" s="10"/>
    </row>
    <row r="78" spans="1:10" ht="18" customHeight="1" x14ac:dyDescent="0.25">
      <c r="A78" s="11">
        <v>951</v>
      </c>
      <c r="B78" s="11">
        <v>104060</v>
      </c>
      <c r="C78" s="11" t="s">
        <v>21</v>
      </c>
      <c r="D78" s="12" t="s">
        <v>75</v>
      </c>
      <c r="E78" s="13">
        <v>38674</v>
      </c>
      <c r="F78" s="11" t="s">
        <v>11</v>
      </c>
      <c r="G78" s="11" t="s">
        <v>12</v>
      </c>
      <c r="H78" s="12" t="s">
        <v>63</v>
      </c>
      <c r="I78" s="14"/>
      <c r="J78" s="10"/>
    </row>
    <row r="79" spans="1:10" ht="18" customHeight="1" x14ac:dyDescent="0.25">
      <c r="A79" s="11">
        <v>563</v>
      </c>
      <c r="B79" s="11"/>
      <c r="C79" s="11" t="s">
        <v>14</v>
      </c>
      <c r="D79" s="37" t="s">
        <v>118</v>
      </c>
      <c r="E79" s="13"/>
      <c r="F79" s="11" t="s">
        <v>17</v>
      </c>
      <c r="G79" s="11"/>
      <c r="H79" s="12" t="s">
        <v>53</v>
      </c>
      <c r="I79" s="14"/>
      <c r="J79" s="10"/>
    </row>
    <row r="80" spans="1:10" ht="18" customHeight="1" x14ac:dyDescent="0.25">
      <c r="A80" s="11">
        <v>364</v>
      </c>
      <c r="B80" s="11">
        <v>104274</v>
      </c>
      <c r="C80" s="11" t="s">
        <v>49</v>
      </c>
      <c r="D80" s="12" t="s">
        <v>86</v>
      </c>
      <c r="E80" s="13">
        <v>39936</v>
      </c>
      <c r="F80" s="11" t="s">
        <v>17</v>
      </c>
      <c r="G80" s="11" t="s">
        <v>12</v>
      </c>
      <c r="H80" s="12" t="s">
        <v>87</v>
      </c>
      <c r="I80" s="14"/>
      <c r="J80" s="10"/>
    </row>
  </sheetData>
  <autoFilter ref="A1:H80">
    <sortState ref="A2:H79">
      <sortCondition ref="D1:D79"/>
    </sortState>
  </autoFilter>
  <printOptions horizontalCentered="1"/>
  <pageMargins left="0.15763888888888899" right="0.15763888888888899" top="0.35416666666666702" bottom="0.15763888888888899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2"/>
  <sheetViews>
    <sheetView tabSelected="1" view="pageBreakPreview" zoomScaleNormal="100" workbookViewId="0">
      <selection activeCell="A10" sqref="A10:H10"/>
    </sheetView>
  </sheetViews>
  <sheetFormatPr defaultRowHeight="15.75" x14ac:dyDescent="0.25"/>
  <cols>
    <col min="1" max="1" width="4.85546875" style="21" customWidth="1"/>
    <col min="2" max="2" width="7.28515625" style="47" customWidth="1"/>
    <col min="3" max="3" width="7.28515625" style="21" customWidth="1"/>
    <col min="4" max="4" width="7.7109375" style="21" customWidth="1"/>
    <col min="5" max="5" width="46.5703125" style="21" customWidth="1"/>
    <col min="6" max="6" width="7.7109375" style="21" customWidth="1"/>
    <col min="7" max="7" width="31.7109375" style="21" bestFit="1" customWidth="1"/>
    <col min="8" max="8" width="7.85546875" style="22" bestFit="1" customWidth="1"/>
    <col min="9" max="1020" width="8.42578125" style="21" customWidth="1"/>
    <col min="1021" max="1025" width="8.5703125" style="23" customWidth="1"/>
  </cols>
  <sheetData>
    <row r="1" spans="1:1024" ht="18" customHeight="1" x14ac:dyDescent="0.25">
      <c r="A1" s="24" t="s">
        <v>105</v>
      </c>
      <c r="B1" s="48"/>
      <c r="C1" s="25"/>
      <c r="D1" s="25"/>
      <c r="E1" s="24"/>
      <c r="F1" s="24"/>
      <c r="G1" s="26"/>
      <c r="H1" s="2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8" customHeight="1" x14ac:dyDescent="0.25">
      <c r="A2" s="24" t="s">
        <v>106</v>
      </c>
      <c r="B2" s="48"/>
      <c r="C2" s="25"/>
      <c r="D2" s="25"/>
      <c r="E2" s="26"/>
      <c r="F2" s="26"/>
      <c r="G2" s="26"/>
      <c r="H2" s="2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8" customHeight="1" x14ac:dyDescent="0.25">
      <c r="A3" s="27"/>
      <c r="B3" s="44"/>
      <c r="C3" s="27"/>
      <c r="D3" s="27"/>
      <c r="E3" s="27"/>
      <c r="F3" s="29"/>
      <c r="G3"/>
      <c r="H3" s="27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8" customHeight="1" x14ac:dyDescent="0.25">
      <c r="A4" s="39" t="s">
        <v>107</v>
      </c>
      <c r="B4" s="39"/>
      <c r="C4" s="39"/>
      <c r="D4" s="39"/>
      <c r="E4" s="39"/>
      <c r="F4" s="39"/>
      <c r="G4" s="39"/>
      <c r="H4" s="3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8" customHeight="1" x14ac:dyDescent="0.25">
      <c r="A5" s="23"/>
      <c r="B5" s="49"/>
      <c r="C5" s="23"/>
      <c r="D5" s="23"/>
      <c r="E5" s="23"/>
      <c r="F5" s="23"/>
      <c r="G5" s="23"/>
      <c r="H5" s="3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8" customHeight="1" x14ac:dyDescent="0.25">
      <c r="A6" s="31" t="s">
        <v>108</v>
      </c>
      <c r="B6" s="45" t="s">
        <v>0</v>
      </c>
      <c r="C6" s="31" t="s">
        <v>1</v>
      </c>
      <c r="D6" s="31" t="s">
        <v>2</v>
      </c>
      <c r="E6" s="31" t="s">
        <v>3</v>
      </c>
      <c r="F6" s="31" t="s">
        <v>5</v>
      </c>
      <c r="G6" s="31" t="s">
        <v>7</v>
      </c>
      <c r="H6" s="31" t="s">
        <v>109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8" customHeight="1" x14ac:dyDescent="0.25">
      <c r="A7" s="18">
        <v>1</v>
      </c>
      <c r="B7" s="46">
        <v>2513</v>
      </c>
      <c r="C7" s="18">
        <f>IFERROR((VLOOKUP(B7,INSCRITOS!A:B,2,0)),"")</f>
        <v>0</v>
      </c>
      <c r="D7" s="18" t="str">
        <f>IFERROR((VLOOKUP(B7,INSCRITOS!A:C,3,0)),"")</f>
        <v>BEN</v>
      </c>
      <c r="E7" s="32" t="str">
        <f>IFERROR((VLOOKUP(B7,INSCRITOS!A:D,4,0)),"")</f>
        <v xml:space="preserve">José Pedro Marques Ribeiro </v>
      </c>
      <c r="F7" s="18" t="str">
        <f>IFERROR((VLOOKUP(B7,INSCRITOS!A:F,6,0)),"")</f>
        <v>M</v>
      </c>
      <c r="G7" s="32" t="str">
        <f>IFERROR((VLOOKUP(B7,INSCRITOS!A:H,8,0)),"")</f>
        <v>Clube Triatlo de Abrantes</v>
      </c>
      <c r="H7" s="33">
        <v>100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8" customHeight="1" x14ac:dyDescent="0.25">
      <c r="A8" s="18">
        <v>2</v>
      </c>
      <c r="B8" s="46">
        <v>2508</v>
      </c>
      <c r="C8" s="18">
        <f>IFERROR((VLOOKUP(B8,INSCRITOS!A:B,2,0)),"")</f>
        <v>0</v>
      </c>
      <c r="D8" s="18" t="str">
        <f>IFERROR((VLOOKUP(B8,INSCRITOS!A:C,3,0)),"")</f>
        <v>BEN</v>
      </c>
      <c r="E8" s="32" t="str">
        <f>IFERROR((VLOOKUP(B8,INSCRITOS!A:D,4,0)),"")</f>
        <v xml:space="preserve">Sebastian Pacheco </v>
      </c>
      <c r="F8" s="18" t="str">
        <f>IFERROR((VLOOKUP(B8,INSCRITOS!A:F,6,0)),"")</f>
        <v>M</v>
      </c>
      <c r="G8" s="32" t="str">
        <f>IFERROR((VLOOKUP(B8,INSCRITOS!A:H,8,0)),"")</f>
        <v>Peniche A. C./ Outra região</v>
      </c>
      <c r="H8" s="3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8" customHeight="1" x14ac:dyDescent="0.25">
      <c r="A9" s="22"/>
      <c r="C9" s="22"/>
      <c r="D9" s="22"/>
      <c r="E9"/>
      <c r="F9" s="22"/>
      <c r="G9"/>
      <c r="H9" s="2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8" customHeight="1" x14ac:dyDescent="0.25">
      <c r="A10" s="39" t="s">
        <v>110</v>
      </c>
      <c r="B10" s="39"/>
      <c r="C10" s="39"/>
      <c r="D10" s="39"/>
      <c r="E10" s="39"/>
      <c r="F10" s="39"/>
      <c r="G10" s="39"/>
      <c r="H10" s="3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8" customHeight="1" x14ac:dyDescent="0.25">
      <c r="A11" s="22"/>
      <c r="B11" s="50"/>
      <c r="C11" s="22"/>
      <c r="D11" s="22"/>
      <c r="E11"/>
      <c r="F11" s="2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8" customHeight="1" x14ac:dyDescent="0.25">
      <c r="A12" s="31" t="s">
        <v>108</v>
      </c>
      <c r="B12" s="45" t="s">
        <v>0</v>
      </c>
      <c r="C12" s="31" t="s">
        <v>1</v>
      </c>
      <c r="D12" s="31" t="s">
        <v>2</v>
      </c>
      <c r="E12" s="31" t="s">
        <v>3</v>
      </c>
      <c r="F12" s="31" t="s">
        <v>5</v>
      </c>
      <c r="G12" s="31" t="s">
        <v>7</v>
      </c>
      <c r="H12" s="31" t="s">
        <v>109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8" customHeight="1" x14ac:dyDescent="0.25">
      <c r="A13" s="34">
        <v>1</v>
      </c>
      <c r="B13" s="46">
        <v>879</v>
      </c>
      <c r="C13" s="18">
        <f>IFERROR((VLOOKUP(B13,INSCRITOS!A:B,2,0)),"")</f>
        <v>103919</v>
      </c>
      <c r="D13" s="18" t="str">
        <f>IFERROR((VLOOKUP(B13,INSCRITOS!A:C,3,0)),"")</f>
        <v>BEN</v>
      </c>
      <c r="E13" s="32" t="str">
        <f>IFERROR((VLOOKUP(B13,INSCRITOS!A:D,4,0)),"")</f>
        <v>Francisca Leirião</v>
      </c>
      <c r="F13" s="18" t="str">
        <f>IFERROR((VLOOKUP(B13,INSCRITOS!A:F,6,0)),"")</f>
        <v>F</v>
      </c>
      <c r="G13" s="32" t="str">
        <f>IFERROR((VLOOKUP(B13,INSCRITOS!A:H,8,0)),"")</f>
        <v>Clube de Natação de Torres Novas</v>
      </c>
      <c r="H13" s="33">
        <v>100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8" customHeight="1" x14ac:dyDescent="0.25">
      <c r="A14" s="34">
        <v>2</v>
      </c>
      <c r="B14" s="46">
        <v>364</v>
      </c>
      <c r="C14" s="18">
        <f>IFERROR((VLOOKUP(B14,INSCRITOS!A:B,2,0)),"")</f>
        <v>104274</v>
      </c>
      <c r="D14" s="18" t="str">
        <f>IFERROR((VLOOKUP(B14,INSCRITOS!A:C,3,0)),"")</f>
        <v>BEN</v>
      </c>
      <c r="E14" s="32" t="str">
        <f>IFERROR((VLOOKUP(B14,INSCRITOS!A:D,4,0)),"")</f>
        <v>Zofie Pacheco</v>
      </c>
      <c r="F14" s="18" t="str">
        <f>IFERROR((VLOOKUP(B14,INSCRITOS!A:F,6,0)),"")</f>
        <v>F</v>
      </c>
      <c r="G14" s="32" t="str">
        <f>IFERROR((VLOOKUP(B14,INSCRITOS!A:H,8,0)),"")</f>
        <v>Peniche A. C./ Outra região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8" customHeight="1" x14ac:dyDescent="0.25">
      <c r="A15" s="34">
        <v>3</v>
      </c>
      <c r="B15" s="46">
        <v>235</v>
      </c>
      <c r="C15" s="18">
        <f>IFERROR((VLOOKUP(B15,INSCRITOS!A:B,2,0)),"")</f>
        <v>103342</v>
      </c>
      <c r="D15" s="18" t="str">
        <f>IFERROR((VLOOKUP(B15,INSCRITOS!A:C,3,0)),"")</f>
        <v>BEN</v>
      </c>
      <c r="E15" s="32" t="str">
        <f>IFERROR((VLOOKUP(B15,INSCRITOS!A:D,4,0)),"")</f>
        <v>Ema Maria</v>
      </c>
      <c r="F15" s="18" t="str">
        <f>IFERROR((VLOOKUP(B15,INSCRITOS!A:F,6,0)),"")</f>
        <v>F</v>
      </c>
      <c r="G15" s="32" t="str">
        <f>IFERROR((VLOOKUP(B15,INSCRITOS!A:H,8,0)),"")</f>
        <v>Clube de Triatlo do Fundão</v>
      </c>
      <c r="H15" s="33">
        <v>90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8" customHeight="1" x14ac:dyDescent="0.25">
      <c r="A16" s="34">
        <v>4</v>
      </c>
      <c r="B16" s="46">
        <v>909</v>
      </c>
      <c r="C16" s="18">
        <f>IFERROR((VLOOKUP(B16,INSCRITOS!A:B,2,0)),"")</f>
        <v>105270</v>
      </c>
      <c r="D16" s="18" t="str">
        <f>IFERROR((VLOOKUP(B16,INSCRITOS!A:C,3,0)),"")</f>
        <v>BEN</v>
      </c>
      <c r="E16" s="32" t="str">
        <f>IFERROR((VLOOKUP(B16,INSCRITOS!A:D,4,0)),"")</f>
        <v>Inês Mesquita</v>
      </c>
      <c r="F16" s="18" t="str">
        <f>IFERROR((VLOOKUP(B16,INSCRITOS!A:F,6,0)),"")</f>
        <v>F</v>
      </c>
      <c r="G16" s="32" t="str">
        <f>IFERROR((VLOOKUP(B16,INSCRITOS!A:H,8,0)),"")</f>
        <v>Clube de Triatlo do Fundão</v>
      </c>
      <c r="H16" s="33">
        <v>80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8" customHeight="1" x14ac:dyDescent="0.25">
      <c r="A17" s="34">
        <v>5</v>
      </c>
      <c r="B17" s="46">
        <v>2506</v>
      </c>
      <c r="C17" s="18">
        <f>IFERROR((VLOOKUP(B17,INSCRITOS!A:B,2,0)),"")</f>
        <v>105569</v>
      </c>
      <c r="D17" s="18" t="str">
        <f>IFERROR((VLOOKUP(B17,INSCRITOS!A:C,3,0)),"")</f>
        <v>BEN</v>
      </c>
      <c r="E17" s="32" t="str">
        <f>IFERROR((VLOOKUP(B17,INSCRITOS!A:D,4,0)),"")</f>
        <v>Leonor Gonçalves</v>
      </c>
      <c r="F17" s="18" t="str">
        <f>IFERROR((VLOOKUP(B17,INSCRITOS!A:F,6,0)),"")</f>
        <v>F</v>
      </c>
      <c r="G17" s="32" t="str">
        <f>IFERROR((VLOOKUP(B17,INSCRITOS!A:H,8,0)),"")</f>
        <v>Clube de Natação de Torres Novas</v>
      </c>
      <c r="H17" s="33">
        <v>70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8" customHeight="1" x14ac:dyDescent="0.25">
      <c r="A18" s="1"/>
      <c r="C18" s="22"/>
      <c r="D18" s="22"/>
      <c r="E18"/>
      <c r="F18" s="22"/>
      <c r="G18"/>
      <c r="H18" s="33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8" customHeight="1" x14ac:dyDescent="0.25">
      <c r="A19" s="39" t="s">
        <v>111</v>
      </c>
      <c r="B19" s="39"/>
      <c r="C19" s="39"/>
      <c r="D19" s="39"/>
      <c r="E19" s="39"/>
      <c r="F19" s="39"/>
      <c r="G19" s="39"/>
      <c r="H19" s="3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8" customHeight="1" x14ac:dyDescent="0.25">
      <c r="A20" s="23"/>
      <c r="B20" s="49"/>
      <c r="C20" s="23"/>
      <c r="D20" s="23"/>
      <c r="E20" s="23"/>
      <c r="F20" s="23"/>
      <c r="G20" s="23"/>
      <c r="H20" s="3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8" customHeight="1" x14ac:dyDescent="0.25">
      <c r="A21" s="31" t="s">
        <v>108</v>
      </c>
      <c r="B21" s="45" t="s">
        <v>0</v>
      </c>
      <c r="C21" s="31" t="s">
        <v>1</v>
      </c>
      <c r="D21" s="31" t="s">
        <v>2</v>
      </c>
      <c r="E21" s="31" t="s">
        <v>3</v>
      </c>
      <c r="F21" s="31" t="s">
        <v>5</v>
      </c>
      <c r="G21" s="31" t="s">
        <v>7</v>
      </c>
      <c r="H21" s="31" t="s">
        <v>109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8" customHeight="1" x14ac:dyDescent="0.25">
      <c r="A22" s="18">
        <v>1</v>
      </c>
      <c r="B22" s="46">
        <v>255</v>
      </c>
      <c r="C22" s="18">
        <f>IFERROR((VLOOKUP(B22,INSCRITOS!A:B,2,0)),"")</f>
        <v>102643</v>
      </c>
      <c r="D22" s="18" t="str">
        <f>IFERROR((VLOOKUP(B22,INSCRITOS!A:C,3,0)),"")</f>
        <v>INF</v>
      </c>
      <c r="E22" s="32" t="str">
        <f>IFERROR((VLOOKUP(B22,INSCRITOS!A:D,4,0)),"")</f>
        <v>Guilherme da Silva Neves</v>
      </c>
      <c r="F22" s="18" t="str">
        <f>IFERROR((VLOOKUP(B22,INSCRITOS!A:F,6,0)),"")</f>
        <v>M</v>
      </c>
      <c r="G22" s="32" t="str">
        <f>IFERROR((VLOOKUP(B22,INSCRITOS!A:H,8,0)),"")</f>
        <v>Clube de Natação de Torres Novas</v>
      </c>
      <c r="H22" s="33">
        <v>100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8" customHeight="1" x14ac:dyDescent="0.25">
      <c r="A23" s="18">
        <v>2</v>
      </c>
      <c r="B23" s="46">
        <v>943</v>
      </c>
      <c r="C23" s="18">
        <f>IFERROR((VLOOKUP(B23,INSCRITOS!A:B,2,0)),"")</f>
        <v>104059</v>
      </c>
      <c r="D23" s="18" t="str">
        <f>IFERROR((VLOOKUP(B23,INSCRITOS!A:C,3,0)),"")</f>
        <v>INF</v>
      </c>
      <c r="E23" s="32" t="str">
        <f>IFERROR((VLOOKUP(B23,INSCRITOS!A:D,4,0)),"")</f>
        <v>Afonso Seco</v>
      </c>
      <c r="F23" s="18" t="str">
        <f>IFERROR((VLOOKUP(B23,INSCRITOS!A:F,6,0)),"")</f>
        <v>M</v>
      </c>
      <c r="G23" s="32" t="str">
        <f>IFERROR((VLOOKUP(B23,INSCRITOS!A:H,8,0)),"")</f>
        <v>Clube Natação do Cartaxo</v>
      </c>
      <c r="H23" s="33">
        <v>90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8" customHeight="1" x14ac:dyDescent="0.25">
      <c r="A24" s="18">
        <v>3</v>
      </c>
      <c r="B24" s="46">
        <v>75</v>
      </c>
      <c r="C24" s="18">
        <f>IFERROR((VLOOKUP(B24,INSCRITOS!A:B,2,0)),"")</f>
        <v>104910</v>
      </c>
      <c r="D24" s="18" t="str">
        <f>IFERROR((VLOOKUP(B24,INSCRITOS!A:C,3,0)),"")</f>
        <v>INF</v>
      </c>
      <c r="E24" s="32" t="str">
        <f>IFERROR((VLOOKUP(B24,INSCRITOS!A:D,4,0)),"")</f>
        <v>Diogo Cabral</v>
      </c>
      <c r="F24" s="18" t="str">
        <f>IFERROR((VLOOKUP(B24,INSCRITOS!A:F,6,0)),"")</f>
        <v>M</v>
      </c>
      <c r="G24" s="32" t="str">
        <f>IFERROR((VLOOKUP(B24,INSCRITOS!A:H,8,0)),"")</f>
        <v>Clube 4 Estilos</v>
      </c>
      <c r="H24" s="33">
        <v>80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8" customHeight="1" x14ac:dyDescent="0.25">
      <c r="A25" s="18">
        <v>4</v>
      </c>
      <c r="B25" s="46">
        <v>920</v>
      </c>
      <c r="C25" s="18">
        <f>IFERROR((VLOOKUP(B25,INSCRITOS!A:B,2,0)),"")</f>
        <v>104033</v>
      </c>
      <c r="D25" s="18" t="str">
        <f>IFERROR((VLOOKUP(B25,INSCRITOS!A:C,3,0)),"")</f>
        <v>INF</v>
      </c>
      <c r="E25" s="32" t="str">
        <f>IFERROR((VLOOKUP(B25,INSCRITOS!A:D,4,0)),"")</f>
        <v>Pedro Silva</v>
      </c>
      <c r="F25" s="18" t="str">
        <f>IFERROR((VLOOKUP(B25,INSCRITOS!A:F,6,0)),"")</f>
        <v>M</v>
      </c>
      <c r="G25" s="32" t="str">
        <f>IFERROR((VLOOKUP(B25,INSCRITOS!A:H,8,0)),"")</f>
        <v>Clube Natação do Cartaxo</v>
      </c>
      <c r="H25" s="33">
        <v>70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8" customHeight="1" x14ac:dyDescent="0.25">
      <c r="A26" s="18">
        <v>5</v>
      </c>
      <c r="B26" s="46">
        <v>167</v>
      </c>
      <c r="C26" s="18">
        <f>IFERROR((VLOOKUP(B26,INSCRITOS!A:B,2,0)),"")</f>
        <v>103871</v>
      </c>
      <c r="D26" s="18" t="str">
        <f>IFERROR((VLOOKUP(B26,INSCRITOS!A:C,3,0)),"")</f>
        <v>INF</v>
      </c>
      <c r="E26" s="32" t="str">
        <f>IFERROR((VLOOKUP(B26,INSCRITOS!A:D,4,0)),"")</f>
        <v>Martim Maquinista</v>
      </c>
      <c r="F26" s="18" t="str">
        <f>IFERROR((VLOOKUP(B26,INSCRITOS!A:F,6,0)),"")</f>
        <v>M</v>
      </c>
      <c r="G26" s="32" t="str">
        <f>IFERROR((VLOOKUP(B26,INSCRITOS!A:H,8,0)),"")</f>
        <v>REPSOL TRIATLO/ Outra região</v>
      </c>
      <c r="H26" s="33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8" customHeight="1" x14ac:dyDescent="0.25">
      <c r="A27" s="22"/>
      <c r="C27" s="22"/>
      <c r="D27" s="22"/>
      <c r="F27" s="22"/>
      <c r="H27" s="4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8" customHeight="1" x14ac:dyDescent="0.25">
      <c r="A28" s="22"/>
      <c r="B28" s="50"/>
      <c r="C28" s="22"/>
      <c r="D28" s="22"/>
      <c r="E28"/>
      <c r="F28" s="22"/>
      <c r="G28"/>
      <c r="H28" s="35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8" customHeight="1" x14ac:dyDescent="0.25">
      <c r="A29" s="39" t="s">
        <v>112</v>
      </c>
      <c r="B29" s="39"/>
      <c r="C29" s="39"/>
      <c r="D29" s="39"/>
      <c r="E29" s="39"/>
      <c r="F29" s="39"/>
      <c r="G29" s="39"/>
      <c r="H29" s="3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8" customHeight="1" x14ac:dyDescent="0.25">
      <c r="A30" s="22"/>
      <c r="B30" s="50"/>
      <c r="C30" s="22"/>
      <c r="D30" s="22"/>
      <c r="E30"/>
      <c r="F30" s="22"/>
      <c r="G30"/>
      <c r="H30" s="36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8" customHeight="1" x14ac:dyDescent="0.25">
      <c r="A31" s="31" t="s">
        <v>108</v>
      </c>
      <c r="B31" s="45" t="s">
        <v>0</v>
      </c>
      <c r="C31" s="31" t="s">
        <v>1</v>
      </c>
      <c r="D31" s="31" t="s">
        <v>2</v>
      </c>
      <c r="E31" s="31" t="s">
        <v>3</v>
      </c>
      <c r="F31" s="31" t="s">
        <v>5</v>
      </c>
      <c r="G31" s="31" t="s">
        <v>7</v>
      </c>
      <c r="H31" s="31" t="s">
        <v>109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8" customHeight="1" x14ac:dyDescent="0.25">
      <c r="A32" s="18">
        <v>1</v>
      </c>
      <c r="B32" s="46">
        <v>600</v>
      </c>
      <c r="C32" s="18">
        <f>IFERROR((VLOOKUP(B32,INSCRITOS!A:B,2,0)),"")</f>
        <v>103667</v>
      </c>
      <c r="D32" s="18" t="str">
        <f>IFERROR((VLOOKUP(B32,INSCRITOS!A:C,3,0)),"")</f>
        <v>INF</v>
      </c>
      <c r="E32" s="32" t="str">
        <f>IFERROR((VLOOKUP(B32,INSCRITOS!A:D,4,0)),"")</f>
        <v>Matilde Bilé</v>
      </c>
      <c r="F32" s="18" t="str">
        <f>IFERROR((VLOOKUP(B32,INSCRITOS!A:F,6,0)),"")</f>
        <v>F</v>
      </c>
      <c r="G32" s="32" t="str">
        <f>IFERROR((VLOOKUP(B32,INSCRITOS!A:H,8,0)),"")</f>
        <v>Clube 4 Estilos</v>
      </c>
      <c r="H32" s="33">
        <v>100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8" customHeight="1" x14ac:dyDescent="0.25">
      <c r="A33" s="18">
        <v>2</v>
      </c>
      <c r="B33" s="46">
        <v>74</v>
      </c>
      <c r="C33" s="18">
        <f>IFERROR((VLOOKUP(B33,INSCRITOS!A:B,2,0)),"")</f>
        <v>100180</v>
      </c>
      <c r="D33" s="18" t="str">
        <f>IFERROR((VLOOKUP(B33,INSCRITOS!A:C,3,0)),"")</f>
        <v>INF</v>
      </c>
      <c r="E33" s="32" t="str">
        <f>IFERROR((VLOOKUP(B33,INSCRITOS!A:D,4,0)),"")</f>
        <v>Margarida Inácio</v>
      </c>
      <c r="F33" s="18" t="str">
        <f>IFERROR((VLOOKUP(B33,INSCRITOS!A:F,6,0)),"")</f>
        <v>F</v>
      </c>
      <c r="G33" s="32" t="str">
        <f>IFERROR((VLOOKUP(B33,INSCRITOS!A:H,8,0)),"")</f>
        <v>Clube de Natação de Torres Novas</v>
      </c>
      <c r="H33" s="33">
        <v>90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8" customHeight="1" x14ac:dyDescent="0.25">
      <c r="A34" s="18">
        <v>3</v>
      </c>
      <c r="B34" s="46">
        <v>2518</v>
      </c>
      <c r="C34" s="18">
        <f>IFERROR((VLOOKUP(B34,INSCRITOS!A:B,2,0)),"")</f>
        <v>105250</v>
      </c>
      <c r="D34" s="18" t="str">
        <f>IFERROR((VLOOKUP(B34,INSCRITOS!A:C,3,0)),"")</f>
        <v>INF</v>
      </c>
      <c r="E34" s="32" t="str">
        <f>IFERROR((VLOOKUP(B34,INSCRITOS!A:D,4,0)),"")</f>
        <v xml:space="preserve">NOA ARAUJO GABRIEL </v>
      </c>
      <c r="F34" s="18" t="str">
        <f>IFERROR((VLOOKUP(B34,INSCRITOS!A:F,6,0)),"")</f>
        <v>F</v>
      </c>
      <c r="G34" s="32" t="str">
        <f>IFERROR((VLOOKUP(B34,INSCRITOS!A:H,8,0)),"")</f>
        <v>Clube de Natação de Torres Novas</v>
      </c>
      <c r="H34" s="33">
        <v>80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8" customHeight="1" x14ac:dyDescent="0.25">
      <c r="A35" s="18">
        <v>4</v>
      </c>
      <c r="B35" s="46">
        <v>679</v>
      </c>
      <c r="C35" s="18">
        <f>IFERROR((VLOOKUP(B35,INSCRITOS!A:B,2,0)),"")</f>
        <v>103705</v>
      </c>
      <c r="D35" s="18" t="str">
        <f>IFERROR((VLOOKUP(B35,INSCRITOS!A:C,3,0)),"")</f>
        <v>INF</v>
      </c>
      <c r="E35" s="32" t="str">
        <f>IFERROR((VLOOKUP(B35,INSCRITOS!A:D,4,0)),"")</f>
        <v>MATILDE CARDOSO</v>
      </c>
      <c r="F35" s="18" t="str">
        <f>IFERROR((VLOOKUP(B35,INSCRITOS!A:F,6,0)),"")</f>
        <v>F</v>
      </c>
      <c r="G35" s="32" t="str">
        <f>IFERROR((VLOOKUP(B35,INSCRITOS!A:H,8,0)),"")</f>
        <v>Clube 4 Estilos</v>
      </c>
      <c r="H35" s="33">
        <v>70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8" customHeight="1" x14ac:dyDescent="0.25">
      <c r="A36" s="18">
        <v>5</v>
      </c>
      <c r="B36" s="46">
        <v>563</v>
      </c>
      <c r="C36" s="18">
        <f>IFERROR((VLOOKUP(B36,INSCRITOS!A:B,2,0)),"")</f>
        <v>0</v>
      </c>
      <c r="D36" s="18" t="str">
        <f>IFERROR((VLOOKUP(B36,INSCRITOS!A:C,3,0)),"")</f>
        <v>INF</v>
      </c>
      <c r="E36" s="32" t="str">
        <f>IFERROR((VLOOKUP(B36,INSCRITOS!A:D,4,0)),"")</f>
        <v>Catarina Roque</v>
      </c>
      <c r="F36" s="18" t="str">
        <f>IFERROR((VLOOKUP(B36,INSCRITOS!A:F,6,0)),"")</f>
        <v>F</v>
      </c>
      <c r="G36" s="32" t="str">
        <f>IFERROR((VLOOKUP(B36,INSCRITOS!A:H,8,0)),"")</f>
        <v>Clube de Triatlo do Fundão</v>
      </c>
      <c r="H36" s="33">
        <v>60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8" customHeight="1" x14ac:dyDescent="0.25">
      <c r="A37" s="18">
        <v>6</v>
      </c>
      <c r="B37" s="46">
        <v>1012</v>
      </c>
      <c r="C37" s="18">
        <f>IFERROR((VLOOKUP(B37,INSCRITOS!A:B,2,0)),"")</f>
        <v>105555</v>
      </c>
      <c r="D37" s="18" t="str">
        <f>IFERROR((VLOOKUP(B37,INSCRITOS!A:C,3,0)),"")</f>
        <v>INF</v>
      </c>
      <c r="E37" s="32" t="str">
        <f>IFERROR((VLOOKUP(B37,INSCRITOS!A:D,4,0)),"")</f>
        <v>Íris Pratas</v>
      </c>
      <c r="F37" s="18" t="str">
        <f>IFERROR((VLOOKUP(B37,INSCRITOS!A:F,6,0)),"")</f>
        <v>F</v>
      </c>
      <c r="G37" s="32" t="str">
        <f>IFERROR((VLOOKUP(B37,INSCRITOS!A:H,8,0)),"")</f>
        <v>REPSOL TRIATLO/ Outra região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8" customHeight="1" x14ac:dyDescent="0.25">
      <c r="A38" s="18">
        <v>7</v>
      </c>
      <c r="B38" s="46">
        <v>939</v>
      </c>
      <c r="C38" s="18">
        <f>IFERROR((VLOOKUP(B38,INSCRITOS!A:B,2,0)),"")</f>
        <v>104058</v>
      </c>
      <c r="D38" s="18" t="str">
        <f>IFERROR((VLOOKUP(B38,INSCRITOS!A:C,3,0)),"")</f>
        <v>INF</v>
      </c>
      <c r="E38" s="32" t="str">
        <f>IFERROR((VLOOKUP(B38,INSCRITOS!A:D,4,0)),"")</f>
        <v>Maria Carolina Gomes</v>
      </c>
      <c r="F38" s="18" t="str">
        <f>IFERROR((VLOOKUP(B38,INSCRITOS!A:F,6,0)),"")</f>
        <v>F</v>
      </c>
      <c r="G38" s="32" t="str">
        <f>IFERROR((VLOOKUP(B38,INSCRITOS!A:H,8,0)),"")</f>
        <v>Clube Natação do Cartaxo</v>
      </c>
      <c r="H38" s="33">
        <v>55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5">
      <c r="A39" s="23"/>
      <c r="B39" s="49"/>
      <c r="C39" s="23"/>
      <c r="D39" s="23"/>
      <c r="E39" s="23"/>
      <c r="F39" s="23"/>
      <c r="G39" s="23"/>
      <c r="H39" s="3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8" customHeight="1" x14ac:dyDescent="0.25">
      <c r="A40" s="23"/>
      <c r="B40" s="49"/>
      <c r="C40" s="23"/>
      <c r="D40" s="23"/>
      <c r="E40" s="23"/>
      <c r="F40" s="23"/>
      <c r="G40" s="23"/>
      <c r="H40" s="3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8" customHeight="1" x14ac:dyDescent="0.25">
      <c r="A41" s="39" t="s">
        <v>113</v>
      </c>
      <c r="B41" s="39"/>
      <c r="C41" s="39"/>
      <c r="D41" s="39"/>
      <c r="E41" s="39"/>
      <c r="F41" s="39"/>
      <c r="G41" s="39"/>
      <c r="H41" s="39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8" customHeight="1" x14ac:dyDescent="0.25">
      <c r="A42" s="23"/>
      <c r="B42" s="49"/>
      <c r="C42" s="23"/>
      <c r="D42" s="23"/>
      <c r="E42" s="23"/>
      <c r="F42" s="23"/>
      <c r="G42" s="23"/>
      <c r="H42" s="36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8" customHeight="1" x14ac:dyDescent="0.25">
      <c r="A43" s="31" t="s">
        <v>108</v>
      </c>
      <c r="B43" s="45" t="s">
        <v>0</v>
      </c>
      <c r="C43" s="31" t="s">
        <v>1</v>
      </c>
      <c r="D43" s="31" t="s">
        <v>2</v>
      </c>
      <c r="E43" s="31" t="s">
        <v>3</v>
      </c>
      <c r="F43" s="31" t="s">
        <v>5</v>
      </c>
      <c r="G43" s="31" t="s">
        <v>7</v>
      </c>
      <c r="H43" s="31" t="s">
        <v>109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8" customHeight="1" x14ac:dyDescent="0.25">
      <c r="A44" s="18">
        <v>1</v>
      </c>
      <c r="B44" s="46">
        <v>239</v>
      </c>
      <c r="C44" s="18">
        <f>IFERROR((VLOOKUP(B44,INSCRITOS!A:B,2,0)),"")</f>
        <v>101609</v>
      </c>
      <c r="D44" s="18" t="str">
        <f>IFERROR((VLOOKUP(B44,INSCRITOS!A:C,3,0)),"")</f>
        <v>INI</v>
      </c>
      <c r="E44" s="32" t="str">
        <f>IFERROR((VLOOKUP(B44,INSCRITOS!A:D,4,0)),"")</f>
        <v>João Nuno Batista</v>
      </c>
      <c r="F44" s="18" t="str">
        <f>IFERROR((VLOOKUP(B44,INSCRITOS!A:F,6,0)),"")</f>
        <v>M</v>
      </c>
      <c r="G44" s="32" t="str">
        <f>IFERROR((VLOOKUP(B44,INSCRITOS!A:H,8,0)),"")</f>
        <v>Clube de Natação de Torres Novas</v>
      </c>
      <c r="H44" s="33">
        <v>100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8" customHeight="1" x14ac:dyDescent="0.25">
      <c r="A45" s="18">
        <v>2</v>
      </c>
      <c r="B45" s="46">
        <v>241</v>
      </c>
      <c r="C45" s="18">
        <f>IFERROR((VLOOKUP(B45,INSCRITOS!A:B,2,0)),"")</f>
        <v>101627</v>
      </c>
      <c r="D45" s="18" t="str">
        <f>IFERROR((VLOOKUP(B45,INSCRITOS!A:C,3,0)),"")</f>
        <v>INI</v>
      </c>
      <c r="E45" s="32" t="str">
        <f>IFERROR((VLOOKUP(B45,INSCRITOS!A:D,4,0)),"")</f>
        <v>Pedro Afonso Razões</v>
      </c>
      <c r="F45" s="18" t="str">
        <f>IFERROR((VLOOKUP(B45,INSCRITOS!A:F,6,0)),"")</f>
        <v>M</v>
      </c>
      <c r="G45" s="32" t="str">
        <f>IFERROR((VLOOKUP(B45,INSCRITOS!A:H,8,0)),"")</f>
        <v>Clube de Natação de Torres Novas</v>
      </c>
      <c r="H45" s="33">
        <v>90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8" customHeight="1" x14ac:dyDescent="0.25">
      <c r="A46" s="18">
        <v>3</v>
      </c>
      <c r="B46" s="46">
        <v>216</v>
      </c>
      <c r="C46" s="18">
        <f>IFERROR((VLOOKUP(B46,INSCRITOS!A:B,2,0)),"")</f>
        <v>103335</v>
      </c>
      <c r="D46" s="18" t="str">
        <f>IFERROR((VLOOKUP(B46,INSCRITOS!A:C,3,0)),"")</f>
        <v>INI</v>
      </c>
      <c r="E46" s="32" t="str">
        <f>IFERROR((VLOOKUP(B46,INSCRITOS!A:D,4,0)),"")</f>
        <v>David Fernandes</v>
      </c>
      <c r="F46" s="18" t="str">
        <f>IFERROR((VLOOKUP(B46,INSCRITOS!A:F,6,0)),"")</f>
        <v>M</v>
      </c>
      <c r="G46" s="32" t="str">
        <f>IFERROR((VLOOKUP(B46,INSCRITOS!A:H,8,0)),"")</f>
        <v>Clube Triatlo de Abrantes</v>
      </c>
      <c r="H46" s="33">
        <v>80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8" customHeight="1" x14ac:dyDescent="0.25">
      <c r="A47" s="18">
        <v>4</v>
      </c>
      <c r="B47" s="46">
        <v>820</v>
      </c>
      <c r="C47" s="18">
        <f>IFERROR((VLOOKUP(B47,INSCRITOS!A:B,2,0)),"")</f>
        <v>101581</v>
      </c>
      <c r="D47" s="18" t="str">
        <f>IFERROR((VLOOKUP(B47,INSCRITOS!A:C,3,0)),"")</f>
        <v>INI</v>
      </c>
      <c r="E47" s="32" t="str">
        <f>IFERROR((VLOOKUP(B47,INSCRITOS!A:D,4,0)),"")</f>
        <v>André Neves</v>
      </c>
      <c r="F47" s="18" t="str">
        <f>IFERROR((VLOOKUP(B47,INSCRITOS!A:F,6,0)),"")</f>
        <v>M</v>
      </c>
      <c r="G47" s="32" t="str">
        <f>IFERROR((VLOOKUP(B47,INSCRITOS!A:H,8,0)),"")</f>
        <v>Clube de Natação de Torres Novas</v>
      </c>
      <c r="H47" s="33">
        <v>70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8" customHeight="1" x14ac:dyDescent="0.25">
      <c r="A48" s="18">
        <v>5</v>
      </c>
      <c r="B48" s="46">
        <v>765</v>
      </c>
      <c r="C48" s="18">
        <f>IFERROR((VLOOKUP(B48,INSCRITOS!A:B,2,0)),"")</f>
        <v>103775</v>
      </c>
      <c r="D48" s="18" t="str">
        <f>IFERROR((VLOOKUP(B48,INSCRITOS!A:C,3,0)),"")</f>
        <v>INI</v>
      </c>
      <c r="E48" s="32" t="str">
        <f>IFERROR((VLOOKUP(B48,INSCRITOS!A:D,4,0)),"")</f>
        <v>Francisco Borges</v>
      </c>
      <c r="F48" s="18" t="str">
        <f>IFERROR((VLOOKUP(B48,INSCRITOS!A:F,6,0)),"")</f>
        <v>M</v>
      </c>
      <c r="G48" s="32" t="str">
        <f>IFERROR((VLOOKUP(B48,INSCRITOS!A:H,8,0)),"")</f>
        <v>Clube de Natação de Torres Novas</v>
      </c>
      <c r="H48" s="33">
        <v>60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8" customHeight="1" x14ac:dyDescent="0.25">
      <c r="A49" s="18">
        <v>6</v>
      </c>
      <c r="B49" s="46">
        <v>957</v>
      </c>
      <c r="C49" s="18">
        <f>IFERROR((VLOOKUP(B49,INSCRITOS!A:B,2,0)),"")</f>
        <v>104065</v>
      </c>
      <c r="D49" s="18" t="str">
        <f>IFERROR((VLOOKUP(B49,INSCRITOS!A:C,3,0)),"")</f>
        <v>INI</v>
      </c>
      <c r="E49" s="32" t="str">
        <f>IFERROR((VLOOKUP(B49,INSCRITOS!A:D,4,0)),"")</f>
        <v>João Bandarra</v>
      </c>
      <c r="F49" s="18" t="str">
        <f>IFERROR((VLOOKUP(B49,INSCRITOS!A:F,6,0)),"")</f>
        <v>M</v>
      </c>
      <c r="G49" s="32" t="str">
        <f>IFERROR((VLOOKUP(B49,INSCRITOS!A:H,8,0)),"")</f>
        <v>Clube Triatlo de Abrantes</v>
      </c>
      <c r="H49" s="33">
        <v>55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8" customHeight="1" x14ac:dyDescent="0.25">
      <c r="A50" s="18">
        <v>7</v>
      </c>
      <c r="B50" s="46">
        <v>457</v>
      </c>
      <c r="C50" s="18">
        <f>IFERROR((VLOOKUP(B50,INSCRITOS!A:B,2,0)),"")</f>
        <v>104342</v>
      </c>
      <c r="D50" s="18" t="str">
        <f>IFERROR((VLOOKUP(B50,INSCRITOS!A:C,3,0)),"")</f>
        <v>INI</v>
      </c>
      <c r="E50" s="32" t="str">
        <f>IFERROR((VLOOKUP(B50,INSCRITOS!A:D,4,0)),"")</f>
        <v>Tomás Moreno</v>
      </c>
      <c r="F50" s="18" t="str">
        <f>IFERROR((VLOOKUP(B50,INSCRITOS!A:F,6,0)),"")</f>
        <v>M</v>
      </c>
      <c r="G50" s="32" t="str">
        <f>IFERROR((VLOOKUP(B50,INSCRITOS!A:H,8,0)),"")</f>
        <v>REPSOL TRIATLO/ Outra região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8" customHeight="1" x14ac:dyDescent="0.25">
      <c r="A51" s="18">
        <v>8</v>
      </c>
      <c r="B51" s="46">
        <v>759</v>
      </c>
      <c r="C51" s="18">
        <f>IFERROR((VLOOKUP(B51,INSCRITOS!A:B,2,0)),"")</f>
        <v>102391</v>
      </c>
      <c r="D51" s="18" t="str">
        <f>IFERROR((VLOOKUP(B51,INSCRITOS!A:C,3,0)),"")</f>
        <v>INI</v>
      </c>
      <c r="E51" s="32" t="str">
        <f>IFERROR((VLOOKUP(B51,INSCRITOS!A:D,4,0)),"")</f>
        <v>Francisco Pires</v>
      </c>
      <c r="F51" s="18" t="str">
        <f>IFERROR((VLOOKUP(B51,INSCRITOS!A:F,6,0)),"")</f>
        <v>M</v>
      </c>
      <c r="G51" s="32" t="str">
        <f>IFERROR((VLOOKUP(B51,INSCRITOS!A:H,8,0)),"")</f>
        <v>Clube Triatlo de Abrantes</v>
      </c>
      <c r="H51" s="33">
        <v>50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8" customHeight="1" x14ac:dyDescent="0.25">
      <c r="A52" s="18">
        <v>9</v>
      </c>
      <c r="B52" s="46">
        <v>1337</v>
      </c>
      <c r="C52" s="18">
        <f>IFERROR((VLOOKUP(B52,INSCRITOS!A:B,2,0)),"")</f>
        <v>105409</v>
      </c>
      <c r="D52" s="18" t="str">
        <f>IFERROR((VLOOKUP(B52,INSCRITOS!A:C,3,0)),"")</f>
        <v>INI</v>
      </c>
      <c r="E52" s="32" t="str">
        <f>IFERROR((VLOOKUP(B52,INSCRITOS!A:D,4,0)),"")</f>
        <v>Hugo Nunes</v>
      </c>
      <c r="F52" s="18" t="str">
        <f>IFERROR((VLOOKUP(B52,INSCRITOS!A:F,6,0)),"")</f>
        <v>M</v>
      </c>
      <c r="G52" s="32" t="str">
        <f>IFERROR((VLOOKUP(B52,INSCRITOS!A:H,8,0)),"")</f>
        <v>REPSOL TRIATLO/ Outra região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8" customHeight="1" x14ac:dyDescent="0.25">
      <c r="A53" s="18">
        <v>10</v>
      </c>
      <c r="B53" s="46">
        <v>645</v>
      </c>
      <c r="C53" s="18">
        <f>IFERROR((VLOOKUP(B53,INSCRITOS!A:B,2,0)),"")</f>
        <v>105136</v>
      </c>
      <c r="D53" s="18" t="str">
        <f>IFERROR((VLOOKUP(B53,INSCRITOS!A:C,3,0)),"")</f>
        <v>INI</v>
      </c>
      <c r="E53" s="32" t="str">
        <f>IFERROR((VLOOKUP(B53,INSCRITOS!A:D,4,0)),"")</f>
        <v>Renato Pires</v>
      </c>
      <c r="F53" s="18" t="str">
        <f>IFERROR((VLOOKUP(B53,INSCRITOS!A:F,6,0)),"")</f>
        <v>M</v>
      </c>
      <c r="G53" s="32" t="str">
        <f>IFERROR((VLOOKUP(B53,INSCRITOS!A:H,8,0)),"")</f>
        <v>Clube Triatlo de Abrantes</v>
      </c>
      <c r="H53" s="33">
        <v>45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8" customHeight="1" x14ac:dyDescent="0.25">
      <c r="A54" s="18">
        <v>11</v>
      </c>
      <c r="B54" s="46">
        <v>2547</v>
      </c>
      <c r="C54" s="18">
        <f>IFERROR((VLOOKUP(B54,INSCRITOS!A:B,2,0)),"")</f>
        <v>105108</v>
      </c>
      <c r="D54" s="18" t="str">
        <f>IFERROR((VLOOKUP(B54,INSCRITOS!A:C,3,0)),"")</f>
        <v>INI</v>
      </c>
      <c r="E54" s="32" t="str">
        <f>IFERROR((VLOOKUP(B54,INSCRITOS!A:D,4,0)),"")</f>
        <v>João Gonçalves</v>
      </c>
      <c r="F54" s="18" t="str">
        <f>IFERROR((VLOOKUP(B54,INSCRITOS!A:F,6,0)),"")</f>
        <v>M</v>
      </c>
      <c r="G54" s="32" t="str">
        <f>IFERROR((VLOOKUP(B54,INSCRITOS!A:H,8,0)),"")</f>
        <v>REPSOL TRIATLO/ Outra região</v>
      </c>
      <c r="H54" s="33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x14ac:dyDescent="0.25">
      <c r="A55" s="22"/>
      <c r="B55" s="50"/>
      <c r="C55" s="22"/>
      <c r="D55" s="22"/>
      <c r="E55"/>
      <c r="F55" s="22"/>
      <c r="G55"/>
      <c r="H55" s="3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8" customHeight="1" x14ac:dyDescent="0.25">
      <c r="A56" s="22"/>
      <c r="B56" s="50"/>
      <c r="C56" s="22"/>
      <c r="D56" s="22"/>
      <c r="E56"/>
      <c r="F56" s="22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8" customHeight="1" x14ac:dyDescent="0.25">
      <c r="A57" s="39" t="s">
        <v>114</v>
      </c>
      <c r="B57" s="39"/>
      <c r="C57" s="39"/>
      <c r="D57" s="39"/>
      <c r="E57" s="39"/>
      <c r="F57" s="39"/>
      <c r="G57" s="39"/>
      <c r="H57" s="39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8" customHeight="1" x14ac:dyDescent="0.25">
      <c r="A58" s="22"/>
      <c r="B58" s="50"/>
      <c r="C58" s="22"/>
      <c r="D58" s="22"/>
      <c r="E58"/>
      <c r="F58" s="22"/>
      <c r="G58"/>
      <c r="H58" s="36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8" customHeight="1" x14ac:dyDescent="0.25">
      <c r="A59" s="31" t="s">
        <v>108</v>
      </c>
      <c r="B59" s="45" t="s">
        <v>0</v>
      </c>
      <c r="C59" s="31" t="s">
        <v>1</v>
      </c>
      <c r="D59" s="31" t="s">
        <v>2</v>
      </c>
      <c r="E59" s="31" t="s">
        <v>3</v>
      </c>
      <c r="F59" s="31" t="s">
        <v>5</v>
      </c>
      <c r="G59" s="31" t="s">
        <v>7</v>
      </c>
      <c r="H59" s="31" t="s">
        <v>109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8" customHeight="1" x14ac:dyDescent="0.25">
      <c r="A60" s="18">
        <v>1</v>
      </c>
      <c r="B60" s="46">
        <v>656</v>
      </c>
      <c r="C60" s="18">
        <f>IFERROR((VLOOKUP(B60,INSCRITOS!A:B,2,0)),"")</f>
        <v>100502</v>
      </c>
      <c r="D60" s="18" t="str">
        <f>IFERROR((VLOOKUP(B60,INSCRITOS!A:C,3,0)),"")</f>
        <v>INI</v>
      </c>
      <c r="E60" s="32" t="str">
        <f>IFERROR((VLOOKUP(B60,INSCRITOS!A:D,4,0)),"")</f>
        <v>Beatriz Boal</v>
      </c>
      <c r="F60" s="18" t="str">
        <f>IFERROR((VLOOKUP(B60,INSCRITOS!A:F,6,0)),"")</f>
        <v>F</v>
      </c>
      <c r="G60" s="32" t="str">
        <f>IFERROR((VLOOKUP(B60,INSCRITOS!A:H,8,0)),"")</f>
        <v>Clube Natação do Cartaxo</v>
      </c>
      <c r="H60" s="33">
        <v>100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8" customHeight="1" x14ac:dyDescent="0.25">
      <c r="A61" s="18">
        <v>2</v>
      </c>
      <c r="B61" s="46">
        <v>787</v>
      </c>
      <c r="C61" s="18">
        <f>IFERROR((VLOOKUP(B61,INSCRITOS!A:B,2,0)),"")</f>
        <v>103813</v>
      </c>
      <c r="D61" s="18" t="str">
        <f>IFERROR((VLOOKUP(B61,INSCRITOS!A:C,3,0)),"")</f>
        <v>INI</v>
      </c>
      <c r="E61" s="32" t="str">
        <f>IFERROR((VLOOKUP(B61,INSCRITOS!A:D,4,0)),"")</f>
        <v>Matilde Moita</v>
      </c>
      <c r="F61" s="18" t="str">
        <f>IFERROR((VLOOKUP(B61,INSCRITOS!A:F,6,0)),"")</f>
        <v>F</v>
      </c>
      <c r="G61" s="32" t="str">
        <f>IFERROR((VLOOKUP(B61,INSCRITOS!A:H,8,0)),"")</f>
        <v>Clube de Natação de Torres Novas</v>
      </c>
      <c r="H61" s="33">
        <v>90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8" customHeight="1" x14ac:dyDescent="0.25">
      <c r="A62" s="18">
        <v>3</v>
      </c>
      <c r="B62" s="46">
        <v>845</v>
      </c>
      <c r="C62" s="18">
        <f>IFERROR((VLOOKUP(B62,INSCRITOS!A:B,2,0)),"")</f>
        <v>103910</v>
      </c>
      <c r="D62" s="18" t="str">
        <f>IFERROR((VLOOKUP(B62,INSCRITOS!A:C,3,0)),"")</f>
        <v>INI</v>
      </c>
      <c r="E62" s="32" t="str">
        <f>IFERROR((VLOOKUP(B62,INSCRITOS!A:D,4,0)),"")</f>
        <v>Natércia Carvalho</v>
      </c>
      <c r="F62" s="18" t="str">
        <f>IFERROR((VLOOKUP(B62,INSCRITOS!A:F,6,0)),"")</f>
        <v>F</v>
      </c>
      <c r="G62" s="32" t="str">
        <f>IFERROR((VLOOKUP(B62,INSCRITOS!A:H,8,0)),"")</f>
        <v>Clube de Natação de Torres Novas</v>
      </c>
      <c r="H62" s="33">
        <v>80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8" customHeight="1" x14ac:dyDescent="0.25">
      <c r="A63" s="18">
        <v>4</v>
      </c>
      <c r="B63" s="46">
        <v>715</v>
      </c>
      <c r="C63" s="18">
        <f>IFERROR((VLOOKUP(B63,INSCRITOS!A:B,2,0)),"")</f>
        <v>104550</v>
      </c>
      <c r="D63" s="18" t="str">
        <f>IFERROR((VLOOKUP(B63,INSCRITOS!A:C,3,0)),"")</f>
        <v>INI</v>
      </c>
      <c r="E63" s="32" t="str">
        <f>IFERROR((VLOOKUP(B63,INSCRITOS!A:D,4,0)),"")</f>
        <v>Mafalda Leirião</v>
      </c>
      <c r="F63" s="18" t="str">
        <f>IFERROR((VLOOKUP(B63,INSCRITOS!A:F,6,0)),"")</f>
        <v>F</v>
      </c>
      <c r="G63" s="32" t="str">
        <f>IFERROR((VLOOKUP(B63,INSCRITOS!A:H,8,0)),"")</f>
        <v>Clube de Natação de Torres Novas</v>
      </c>
      <c r="H63" s="33">
        <v>70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8" customHeight="1" x14ac:dyDescent="0.25">
      <c r="A64" s="18">
        <v>5</v>
      </c>
      <c r="B64" s="46">
        <v>115</v>
      </c>
      <c r="C64" s="18">
        <f>IFERROR((VLOOKUP(B64,INSCRITOS!A:B,2,0)),"")</f>
        <v>102221</v>
      </c>
      <c r="D64" s="18" t="str">
        <f>IFERROR((VLOOKUP(B64,INSCRITOS!A:C,3,0)),"")</f>
        <v>INI</v>
      </c>
      <c r="E64" s="32" t="str">
        <f>IFERROR((VLOOKUP(B64,INSCRITOS!A:D,4,0)),"")</f>
        <v>Raquel Vital</v>
      </c>
      <c r="F64" s="18" t="str">
        <f>IFERROR((VLOOKUP(B64,INSCRITOS!A:F,6,0)),"")</f>
        <v>F</v>
      </c>
      <c r="G64" s="32" t="str">
        <f>IFERROR((VLOOKUP(B64,INSCRITOS!A:H,8,0)),"")</f>
        <v>Clube Triatlo de Abrantes</v>
      </c>
      <c r="H64" s="33">
        <v>60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8" customHeight="1" x14ac:dyDescent="0.25">
      <c r="A65" s="18">
        <v>6</v>
      </c>
      <c r="B65" s="46">
        <v>863</v>
      </c>
      <c r="C65" s="18">
        <f>IFERROR((VLOOKUP(B65,INSCRITOS!A:B,2,0)),"")</f>
        <v>103917</v>
      </c>
      <c r="D65" s="18" t="str">
        <f>IFERROR((VLOOKUP(B65,INSCRITOS!A:C,3,0)),"")</f>
        <v>INI</v>
      </c>
      <c r="E65" s="32" t="str">
        <f>IFERROR((VLOOKUP(B65,INSCRITOS!A:D,4,0)),"")</f>
        <v>Joana Silva</v>
      </c>
      <c r="F65" s="18" t="str">
        <f>IFERROR((VLOOKUP(B65,INSCRITOS!A:F,6,0)),"")</f>
        <v>F</v>
      </c>
      <c r="G65" s="32" t="str">
        <f>IFERROR((VLOOKUP(B65,INSCRITOS!A:H,8,0)),"")</f>
        <v>Clube de Natação de Torres Novas</v>
      </c>
      <c r="H65" s="33">
        <v>55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8" customHeight="1" x14ac:dyDescent="0.25">
      <c r="A66" s="18">
        <v>7</v>
      </c>
      <c r="B66" s="46">
        <v>979</v>
      </c>
      <c r="C66" s="18">
        <f>IFERROR((VLOOKUP(B66,INSCRITOS!A:B,2,0)),"")</f>
        <v>104698</v>
      </c>
      <c r="D66" s="18" t="str">
        <f>IFERROR((VLOOKUP(B66,INSCRITOS!A:C,3,0)),"")</f>
        <v>INI</v>
      </c>
      <c r="E66" s="32" t="str">
        <f>IFERROR((VLOOKUP(B66,INSCRITOS!A:D,4,0)),"")</f>
        <v>Cláudia Orvalho</v>
      </c>
      <c r="F66" s="18" t="str">
        <f>IFERROR((VLOOKUP(B66,INSCRITOS!A:F,6,0)),"")</f>
        <v>F</v>
      </c>
      <c r="G66" s="32" t="str">
        <f>IFERROR((VLOOKUP(B66,INSCRITOS!A:H,8,0)),"")</f>
        <v>Clube de Natação de Torres Novas</v>
      </c>
      <c r="H66" s="33">
        <v>50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8" customHeight="1" x14ac:dyDescent="0.25">
      <c r="A67" s="18">
        <v>8</v>
      </c>
      <c r="B67" s="46">
        <v>580</v>
      </c>
      <c r="C67" s="18">
        <f>IFERROR((VLOOKUP(B67,INSCRITOS!A:B,2,0)),"")</f>
        <v>103637</v>
      </c>
      <c r="D67" s="18" t="str">
        <f>IFERROR((VLOOKUP(B67,INSCRITOS!A:C,3,0)),"")</f>
        <v>INI</v>
      </c>
      <c r="E67" s="32" t="str">
        <f>IFERROR((VLOOKUP(B67,INSCRITOS!A:D,4,0)),"")</f>
        <v>Beatriz Amoreira</v>
      </c>
      <c r="F67" s="18" t="str">
        <f>IFERROR((VLOOKUP(B67,INSCRITOS!A:F,6,0)),"")</f>
        <v>F</v>
      </c>
      <c r="G67" s="32" t="str">
        <f>IFERROR((VLOOKUP(B67,INSCRITOS!A:H,8,0)),"")</f>
        <v>Clube de Triatlo do Fundão</v>
      </c>
      <c r="H67" s="33">
        <v>45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25">
      <c r="A68" s="22"/>
      <c r="B68" s="50"/>
      <c r="C68" s="22"/>
      <c r="D68" s="22"/>
      <c r="E68"/>
      <c r="F68" s="22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8" customHeight="1" x14ac:dyDescent="0.25">
      <c r="A69" s="22"/>
      <c r="B69" s="50"/>
      <c r="C69" s="22"/>
      <c r="D69" s="22"/>
      <c r="E69"/>
      <c r="F69" s="22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8" customHeight="1" x14ac:dyDescent="0.25">
      <c r="A70" s="39" t="s">
        <v>115</v>
      </c>
      <c r="B70" s="39"/>
      <c r="C70" s="39"/>
      <c r="D70" s="39"/>
      <c r="E70" s="39"/>
      <c r="F70" s="39"/>
      <c r="G70" s="39"/>
      <c r="H70" s="39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8" customHeight="1" x14ac:dyDescent="0.25">
      <c r="A71" s="23"/>
      <c r="B71" s="49"/>
      <c r="C71" s="23"/>
      <c r="D71" s="23"/>
      <c r="E71" s="23"/>
      <c r="F71" s="23"/>
      <c r="G71" s="23"/>
      <c r="H71" s="36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8" customHeight="1" x14ac:dyDescent="0.25">
      <c r="A72" s="31" t="s">
        <v>108</v>
      </c>
      <c r="B72" s="45" t="s">
        <v>0</v>
      </c>
      <c r="C72" s="31" t="s">
        <v>1</v>
      </c>
      <c r="D72" s="31" t="s">
        <v>2</v>
      </c>
      <c r="E72" s="31" t="s">
        <v>3</v>
      </c>
      <c r="F72" s="31" t="s">
        <v>5</v>
      </c>
      <c r="G72" s="31" t="s">
        <v>7</v>
      </c>
      <c r="H72" s="31" t="s">
        <v>109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8" customHeight="1" x14ac:dyDescent="0.25">
      <c r="A73" s="18">
        <v>1</v>
      </c>
      <c r="B73" s="46">
        <v>556</v>
      </c>
      <c r="C73" s="18">
        <f>IFERROR((VLOOKUP(B73,INSCRITOS!A:B,2,0)),"")</f>
        <v>101590</v>
      </c>
      <c r="D73" s="18" t="str">
        <f>IFERROR((VLOOKUP(B73,INSCRITOS!A:C,3,0)),"")</f>
        <v>JUV</v>
      </c>
      <c r="E73" s="32" t="str">
        <f>IFERROR((VLOOKUP(B73,INSCRITOS!A:D,4,0)),"")</f>
        <v>Duarte Santos</v>
      </c>
      <c r="F73" s="18" t="str">
        <f>IFERROR((VLOOKUP(B73,INSCRITOS!A:F,6,0)),"")</f>
        <v>M</v>
      </c>
      <c r="G73" s="32" t="str">
        <f>IFERROR((VLOOKUP(B73,INSCRITOS!A:H,8,0)),"")</f>
        <v>Clube de Natação de Torres Novas</v>
      </c>
      <c r="H73" s="33">
        <v>100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8" customHeight="1" x14ac:dyDescent="0.25">
      <c r="A74" s="18">
        <v>2</v>
      </c>
      <c r="B74" s="46">
        <v>137</v>
      </c>
      <c r="C74" s="18">
        <f>IFERROR((VLOOKUP(B74,INSCRITOS!A:B,2,0)),"")</f>
        <v>104811</v>
      </c>
      <c r="D74" s="18" t="str">
        <f>IFERROR((VLOOKUP(B74,INSCRITOS!A:C,3,0)),"")</f>
        <v>JUV</v>
      </c>
      <c r="E74" s="32" t="str">
        <f>IFERROR((VLOOKUP(B74,INSCRITOS!A:D,4,0)),"")</f>
        <v>Rodrigo Azevedo</v>
      </c>
      <c r="F74" s="18" t="str">
        <f>IFERROR((VLOOKUP(B74,INSCRITOS!A:F,6,0)),"")</f>
        <v>M</v>
      </c>
      <c r="G74" s="32" t="str">
        <f>IFERROR((VLOOKUP(B74,INSCRITOS!A:H,8,0)),"")</f>
        <v>Clube Natação do Cartaxo</v>
      </c>
      <c r="H74" s="33">
        <v>90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8" customHeight="1" x14ac:dyDescent="0.25">
      <c r="A75" s="18">
        <v>3</v>
      </c>
      <c r="B75" s="46">
        <v>281</v>
      </c>
      <c r="C75" s="18">
        <f>IFERROR((VLOOKUP(B75,INSCRITOS!A:B,2,0)),"")</f>
        <v>100380</v>
      </c>
      <c r="D75" s="18" t="str">
        <f>IFERROR((VLOOKUP(B75,INSCRITOS!A:C,3,0)),"")</f>
        <v>JUV</v>
      </c>
      <c r="E75" s="32" t="str">
        <f>IFERROR((VLOOKUP(B75,INSCRITOS!A:D,4,0)),"")</f>
        <v>Gustavo do Canto</v>
      </c>
      <c r="F75" s="18" t="str">
        <f>IFERROR((VLOOKUP(B75,INSCRITOS!A:F,6,0)),"")</f>
        <v>M</v>
      </c>
      <c r="G75" s="32" t="str">
        <f>IFERROR((VLOOKUP(B75,INSCRITOS!A:H,8,0)),"")</f>
        <v>Clube de Natação de Torres Novas</v>
      </c>
      <c r="H75" s="33">
        <v>80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8" customHeight="1" x14ac:dyDescent="0.25">
      <c r="A76" s="18">
        <v>4</v>
      </c>
      <c r="B76" s="46">
        <v>368</v>
      </c>
      <c r="C76" s="18">
        <f>IFERROR((VLOOKUP(B76,INSCRITOS!A:B,2,0)),"")</f>
        <v>100503</v>
      </c>
      <c r="D76" s="18" t="str">
        <f>IFERROR((VLOOKUP(B76,INSCRITOS!A:C,3,0)),"")</f>
        <v>JUV</v>
      </c>
      <c r="E76" s="32" t="str">
        <f>IFERROR((VLOOKUP(B76,INSCRITOS!A:D,4,0)),"")</f>
        <v>Bernardo Boal</v>
      </c>
      <c r="F76" s="18" t="str">
        <f>IFERROR((VLOOKUP(B76,INSCRITOS!A:F,6,0)),"")</f>
        <v>M</v>
      </c>
      <c r="G76" s="32" t="str">
        <f>IFERROR((VLOOKUP(B76,INSCRITOS!A:H,8,0)),"")</f>
        <v>Clube Natação do Cartaxo</v>
      </c>
      <c r="H76" s="33">
        <v>70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8" customHeight="1" x14ac:dyDescent="0.25">
      <c r="A77" s="18">
        <v>5</v>
      </c>
      <c r="B77" s="46">
        <v>303</v>
      </c>
      <c r="C77" s="18">
        <f>IFERROR((VLOOKUP(B77,INSCRITOS!A:B,2,0)),"")</f>
        <v>104957</v>
      </c>
      <c r="D77" s="18" t="str">
        <f>IFERROR((VLOOKUP(B77,INSCRITOS!A:C,3,0)),"")</f>
        <v>JUV</v>
      </c>
      <c r="E77" s="32" t="str">
        <f>IFERROR((VLOOKUP(B77,INSCRITOS!A:D,4,0)),"")</f>
        <v>Salvador Montez</v>
      </c>
      <c r="F77" s="18" t="str">
        <f>IFERROR((VLOOKUP(B77,INSCRITOS!A:F,6,0)),"")</f>
        <v>M</v>
      </c>
      <c r="G77" s="32" t="str">
        <f>IFERROR((VLOOKUP(B77,INSCRITOS!A:H,8,0)),"")</f>
        <v>Rio Maior Triatlo</v>
      </c>
      <c r="H77" s="33">
        <v>60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8" customHeight="1" x14ac:dyDescent="0.25">
      <c r="A78" s="18">
        <v>6</v>
      </c>
      <c r="B78" s="46">
        <v>396</v>
      </c>
      <c r="C78" s="18">
        <f>IFERROR((VLOOKUP(B78,INSCRITOS!A:B,2,0)),"")</f>
        <v>103433</v>
      </c>
      <c r="D78" s="18" t="str">
        <f>IFERROR((VLOOKUP(B78,INSCRITOS!A:C,3,0)),"")</f>
        <v>JUV</v>
      </c>
      <c r="E78" s="32" t="str">
        <f>IFERROR((VLOOKUP(B78,INSCRITOS!A:D,4,0)),"")</f>
        <v>João Nobre</v>
      </c>
      <c r="F78" s="18" t="str">
        <f>IFERROR((VLOOKUP(B78,INSCRITOS!A:F,6,0)),"")</f>
        <v>M</v>
      </c>
      <c r="G78" s="32" t="str">
        <f>IFERROR((VLOOKUP(B78,INSCRITOS!A:H,8,0)),"")</f>
        <v>Clube Natação do Cartaxo</v>
      </c>
      <c r="H78" s="33">
        <v>55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8" customHeight="1" x14ac:dyDescent="0.25">
      <c r="A79" s="18">
        <v>7</v>
      </c>
      <c r="B79" s="46">
        <v>868</v>
      </c>
      <c r="C79" s="18">
        <f>IFERROR((VLOOKUP(B79,INSCRITOS!A:B,2,0)),"")</f>
        <v>103918</v>
      </c>
      <c r="D79" s="18" t="str">
        <f>IFERROR((VLOOKUP(B79,INSCRITOS!A:C,3,0)),"")</f>
        <v>JUV</v>
      </c>
      <c r="E79" s="32" t="str">
        <f>IFERROR((VLOOKUP(B79,INSCRITOS!A:D,4,0)),"")</f>
        <v>Bruno Proença</v>
      </c>
      <c r="F79" s="18" t="str">
        <f>IFERROR((VLOOKUP(B79,INSCRITOS!A:F,6,0)),"")</f>
        <v>M</v>
      </c>
      <c r="G79" s="32" t="str">
        <f>IFERROR((VLOOKUP(B79,INSCRITOS!A:H,8,0)),"")</f>
        <v>Clube de Natação de Torres Novas</v>
      </c>
      <c r="H79" s="33">
        <v>50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18" customHeight="1" x14ac:dyDescent="0.25">
      <c r="A80" s="18">
        <v>8</v>
      </c>
      <c r="B80" s="46">
        <v>555</v>
      </c>
      <c r="C80" s="18">
        <f>IFERROR((VLOOKUP(B80,INSCRITOS!A:B,2,0)),"")</f>
        <v>104439</v>
      </c>
      <c r="D80" s="18" t="str">
        <f>IFERROR((VLOOKUP(B80,INSCRITOS!A:C,3,0)),"")</f>
        <v>JUV</v>
      </c>
      <c r="E80" s="32" t="str">
        <f>IFERROR((VLOOKUP(B80,INSCRITOS!A:D,4,0)),"")</f>
        <v>Pedro Matias</v>
      </c>
      <c r="F80" s="18" t="str">
        <f>IFERROR((VLOOKUP(B80,INSCRITOS!A:F,6,0)),"")</f>
        <v>M</v>
      </c>
      <c r="G80" s="32" t="str">
        <f>IFERROR((VLOOKUP(B80,INSCRITOS!A:H,8,0)),"")</f>
        <v>REPSOL TRIATLO/ Outra região</v>
      </c>
      <c r="H80" s="33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ht="18" customHeight="1" x14ac:dyDescent="0.25">
      <c r="A81" s="18">
        <v>9</v>
      </c>
      <c r="B81" s="46">
        <v>851</v>
      </c>
      <c r="C81" s="18">
        <f>IFERROR((VLOOKUP(B81,INSCRITOS!A:B,2,0)),"")</f>
        <v>102043</v>
      </c>
      <c r="D81" s="18" t="str">
        <f>IFERROR((VLOOKUP(B81,INSCRITOS!A:C,3,0)),"")</f>
        <v>JUV</v>
      </c>
      <c r="E81" s="32" t="str">
        <f>IFERROR((VLOOKUP(B81,INSCRITOS!A:D,4,0)),"")</f>
        <v>Dinis Shevchun</v>
      </c>
      <c r="F81" s="18" t="str">
        <f>IFERROR((VLOOKUP(B81,INSCRITOS!A:F,6,0)),"")</f>
        <v>M</v>
      </c>
      <c r="G81" s="32" t="str">
        <f>IFERROR((VLOOKUP(B81,INSCRITOS!A:H,8,0)),"")</f>
        <v>REPSOL TRIATLO/ Outra região</v>
      </c>
      <c r="H81" s="33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8" customHeight="1" x14ac:dyDescent="0.25">
      <c r="A82" s="22"/>
      <c r="C82" s="22"/>
      <c r="D82" s="22"/>
      <c r="F82" s="22"/>
      <c r="H82" s="40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s="21" customFormat="1" ht="18" customHeight="1" x14ac:dyDescent="0.25">
      <c r="A83" s="22"/>
      <c r="B83" s="47"/>
      <c r="C83" s="22"/>
      <c r="D83" s="22"/>
      <c r="F83" s="22"/>
      <c r="H83" s="22"/>
    </row>
    <row r="84" spans="1:1024" ht="18" customHeight="1" x14ac:dyDescent="0.25">
      <c r="A84" s="39" t="s">
        <v>116</v>
      </c>
      <c r="B84" s="39"/>
      <c r="C84" s="39"/>
      <c r="D84" s="39"/>
      <c r="E84" s="39"/>
      <c r="F84" s="39"/>
      <c r="G84" s="39"/>
      <c r="H84" s="39"/>
    </row>
    <row r="85" spans="1:1024" ht="18" customHeight="1" x14ac:dyDescent="0.25">
      <c r="A85" s="22"/>
      <c r="B85" s="50"/>
      <c r="C85" s="22"/>
      <c r="D85" s="22"/>
      <c r="E85"/>
      <c r="F85" s="22"/>
      <c r="G85"/>
      <c r="H85" s="36"/>
    </row>
    <row r="86" spans="1:1024" ht="18" customHeight="1" x14ac:dyDescent="0.25">
      <c r="A86" s="31" t="s">
        <v>108</v>
      </c>
      <c r="B86" s="45" t="s">
        <v>0</v>
      </c>
      <c r="C86" s="31" t="s">
        <v>1</v>
      </c>
      <c r="D86" s="31" t="s">
        <v>2</v>
      </c>
      <c r="E86" s="31" t="s">
        <v>3</v>
      </c>
      <c r="F86" s="31" t="s">
        <v>5</v>
      </c>
      <c r="G86" s="31" t="s">
        <v>7</v>
      </c>
      <c r="H86" s="31" t="s">
        <v>109</v>
      </c>
    </row>
    <row r="87" spans="1:1024" ht="18" customHeight="1" x14ac:dyDescent="0.25">
      <c r="A87" s="18">
        <v>1</v>
      </c>
      <c r="B87" s="46">
        <v>773</v>
      </c>
      <c r="C87" s="18">
        <f>IFERROR((VLOOKUP(B87,INSCRITOS!A:B,2,0)),"")</f>
        <v>100515</v>
      </c>
      <c r="D87" s="18" t="str">
        <f>IFERROR((VLOOKUP(B87,INSCRITOS!A:C,3,0)),"")</f>
        <v>JUV</v>
      </c>
      <c r="E87" s="32" t="str">
        <f>IFERROR((VLOOKUP(B87,INSCRITOS!A:D,4,0)),"")</f>
        <v>Rafaela Cananó Silva</v>
      </c>
      <c r="F87" s="18" t="str">
        <f>IFERROR((VLOOKUP(B87,INSCRITOS!A:F,6,0)),"")</f>
        <v>F</v>
      </c>
      <c r="G87" s="32" t="str">
        <f>IFERROR((VLOOKUP(B87,INSCRITOS!A:H,8,0)),"")</f>
        <v>Clube Natação do Cartaxo</v>
      </c>
      <c r="H87" s="33">
        <v>100</v>
      </c>
    </row>
    <row r="88" spans="1:1024" ht="18" customHeight="1" x14ac:dyDescent="0.25">
      <c r="A88" s="18">
        <v>2</v>
      </c>
      <c r="B88" s="46">
        <v>28</v>
      </c>
      <c r="C88" s="18">
        <f>IFERROR((VLOOKUP(B88,INSCRITOS!A:B,2,0)),"")</f>
        <v>104085</v>
      </c>
      <c r="D88" s="18" t="str">
        <f>IFERROR((VLOOKUP(B88,INSCRITOS!A:C,3,0)),"")</f>
        <v>JUV</v>
      </c>
      <c r="E88" s="32" t="str">
        <f>IFERROR((VLOOKUP(B88,INSCRITOS!A:D,4,0)),"")</f>
        <v>Maria Gonçalves</v>
      </c>
      <c r="F88" s="18" t="str">
        <f>IFERROR((VLOOKUP(B88,INSCRITOS!A:F,6,0)),"")</f>
        <v>F</v>
      </c>
      <c r="G88" s="32" t="str">
        <f>IFERROR((VLOOKUP(B88,INSCRITOS!A:H,8,0)),"")</f>
        <v>Clube de Triatlo do Fundão</v>
      </c>
      <c r="H88" s="33">
        <v>90</v>
      </c>
    </row>
    <row r="89" spans="1:1024" ht="18" customHeight="1" x14ac:dyDescent="0.25">
      <c r="A89" s="18">
        <v>3</v>
      </c>
      <c r="B89" s="46">
        <v>847</v>
      </c>
      <c r="C89" s="18">
        <f>IFERROR((VLOOKUP(B89,INSCRITOS!A:B,2,0)),"")</f>
        <v>102342</v>
      </c>
      <c r="D89" s="18" t="str">
        <f>IFERROR((VLOOKUP(B89,INSCRITOS!A:C,3,0)),"")</f>
        <v>JUV</v>
      </c>
      <c r="E89" s="32" t="str">
        <f>IFERROR((VLOOKUP(B89,INSCRITOS!A:D,4,0)),"")</f>
        <v>Rita Matos</v>
      </c>
      <c r="F89" s="18" t="str">
        <f>IFERROR((VLOOKUP(B89,INSCRITOS!A:F,6,0)),"")</f>
        <v>F</v>
      </c>
      <c r="G89" s="32" t="str">
        <f>IFERROR((VLOOKUP(B89,INSCRITOS!A:H,8,0)),"")</f>
        <v>Clube de Triatlo do Fundão</v>
      </c>
      <c r="H89" s="33">
        <v>80</v>
      </c>
    </row>
    <row r="90" spans="1:1024" ht="18" customHeight="1" x14ac:dyDescent="0.25">
      <c r="A90" s="18">
        <v>4</v>
      </c>
      <c r="B90" s="46">
        <v>390</v>
      </c>
      <c r="C90" s="18">
        <f>IFERROR((VLOOKUP(B90,INSCRITOS!A:B,2,0)),"")</f>
        <v>102722</v>
      </c>
      <c r="D90" s="18" t="str">
        <f>IFERROR((VLOOKUP(B90,INSCRITOS!A:C,3,0)),"")</f>
        <v>JUV</v>
      </c>
      <c r="E90" s="32" t="str">
        <f>IFERROR((VLOOKUP(B90,INSCRITOS!A:D,4,0)),"")</f>
        <v>Helena Feiteira</v>
      </c>
      <c r="F90" s="18" t="str">
        <f>IFERROR((VLOOKUP(B90,INSCRITOS!A:F,6,0)),"")</f>
        <v>F</v>
      </c>
      <c r="G90" s="32" t="str">
        <f>IFERROR((VLOOKUP(B90,INSCRITOS!A:H,8,0)),"")</f>
        <v>Clube 4 Estilos</v>
      </c>
      <c r="H90" s="33">
        <v>70</v>
      </c>
    </row>
    <row r="91" spans="1:1024" ht="18" customHeight="1" x14ac:dyDescent="0.25">
      <c r="A91" s="18">
        <v>5</v>
      </c>
      <c r="B91" s="46">
        <v>838</v>
      </c>
      <c r="C91" s="18">
        <f>IFERROR((VLOOKUP(B91,INSCRITOS!A:B,2,0)),"")</f>
        <v>103906</v>
      </c>
      <c r="D91" s="18" t="str">
        <f>IFERROR((VLOOKUP(B91,INSCRITOS!A:C,3,0)),"")</f>
        <v>JUV</v>
      </c>
      <c r="E91" s="32" t="str">
        <f>IFERROR((VLOOKUP(B91,INSCRITOS!A:D,4,0)),"")</f>
        <v>Constança Manuel Martins</v>
      </c>
      <c r="F91" s="18" t="str">
        <f>IFERROR((VLOOKUP(B91,INSCRITOS!A:F,6,0)),"")</f>
        <v>F</v>
      </c>
      <c r="G91" s="32" t="str">
        <f>IFERROR((VLOOKUP(B91,INSCRITOS!A:H,8,0)),"")</f>
        <v>Clube de Natação de Torres Novas</v>
      </c>
      <c r="H91" s="33">
        <v>60</v>
      </c>
    </row>
    <row r="94" spans="1:1024" x14ac:dyDescent="0.25">
      <c r="D94" s="43" t="s">
        <v>117</v>
      </c>
      <c r="E94" s="43"/>
      <c r="F94" s="43"/>
    </row>
    <row r="96" spans="1:1024" x14ac:dyDescent="0.25">
      <c r="D96" s="42" t="s">
        <v>119</v>
      </c>
      <c r="E96" s="42" t="s">
        <v>7</v>
      </c>
      <c r="F96" s="42" t="s">
        <v>109</v>
      </c>
    </row>
    <row r="97" spans="4:6" x14ac:dyDescent="0.25">
      <c r="D97" s="32">
        <v>1</v>
      </c>
      <c r="E97" s="32" t="s">
        <v>29</v>
      </c>
      <c r="F97" s="41">
        <v>1395</v>
      </c>
    </row>
    <row r="98" spans="4:6" x14ac:dyDescent="0.25">
      <c r="D98" s="32">
        <v>2</v>
      </c>
      <c r="E98" s="32" t="s">
        <v>63</v>
      </c>
      <c r="F98" s="41">
        <v>630</v>
      </c>
    </row>
    <row r="99" spans="4:6" x14ac:dyDescent="0.25">
      <c r="D99" s="32">
        <v>3</v>
      </c>
      <c r="E99" s="32" t="s">
        <v>53</v>
      </c>
      <c r="F99" s="41">
        <v>445</v>
      </c>
    </row>
    <row r="100" spans="4:6" x14ac:dyDescent="0.25">
      <c r="D100" s="32">
        <v>4</v>
      </c>
      <c r="E100" s="32" t="s">
        <v>78</v>
      </c>
      <c r="F100" s="41">
        <v>390</v>
      </c>
    </row>
    <row r="101" spans="4:6" x14ac:dyDescent="0.25">
      <c r="D101" s="32">
        <v>5</v>
      </c>
      <c r="E101" s="32" t="s">
        <v>13</v>
      </c>
      <c r="F101" s="41">
        <v>320</v>
      </c>
    </row>
    <row r="102" spans="4:6" x14ac:dyDescent="0.25">
      <c r="D102" s="32">
        <v>6</v>
      </c>
      <c r="E102" s="32" t="s">
        <v>102</v>
      </c>
      <c r="F102" s="41">
        <v>60</v>
      </c>
    </row>
  </sheetData>
  <sortState ref="E97:F102">
    <sortCondition descending="1" ref="F97:F102"/>
  </sortState>
  <mergeCells count="9">
    <mergeCell ref="D94:F94"/>
    <mergeCell ref="A57:H57"/>
    <mergeCell ref="A70:H70"/>
    <mergeCell ref="A84:H84"/>
    <mergeCell ref="A4:H4"/>
    <mergeCell ref="A10:H10"/>
    <mergeCell ref="A19:H19"/>
    <mergeCell ref="A29:H29"/>
    <mergeCell ref="A41:H41"/>
  </mergeCells>
  <printOptions horizontalCentered="1"/>
  <pageMargins left="0.118055555555556" right="0" top="0.55138888888888904" bottom="0.15763888888888899" header="0.51180555555555496" footer="0.51180555555555496"/>
  <pageSetup paperSize="9" firstPageNumber="0" orientation="landscape" horizontalDpi="300" verticalDpi="300" r:id="rId1"/>
  <rowBreaks count="3" manualBreakCount="3">
    <brk id="28" max="7" man="1"/>
    <brk id="56" max="7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5195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14</vt:i4>
      </vt:variant>
    </vt:vector>
  </HeadingPairs>
  <TitlesOfParts>
    <vt:vector size="16" baseType="lpstr">
      <vt:lpstr>INSCRITOS</vt:lpstr>
      <vt:lpstr>Escalões Jov</vt:lpstr>
      <vt:lpstr>'Escalões Jov'!_FiltrarBaseDados</vt:lpstr>
      <vt:lpstr>INSCRITOS!_FiltrarBaseDados</vt:lpstr>
      <vt:lpstr>'Escalões Jov'!Área_de_Impressão</vt:lpstr>
      <vt:lpstr>INSCRITOS!Área_de_Impressão</vt:lpstr>
      <vt:lpstr>'Escalões Jov'!Print_Titles_0</vt:lpstr>
      <vt:lpstr>'Escalões Jov'!Print_Titles_0_0</vt:lpstr>
      <vt:lpstr>'Escalões Jov'!Print_Titles_0_0_0</vt:lpstr>
      <vt:lpstr>'Escalões Jov'!Print_Titles_0_0_0_0</vt:lpstr>
      <vt:lpstr>'Escalões Jov'!Print_Titles_0_0_0_0_0</vt:lpstr>
      <vt:lpstr>'Escalões Jov'!Print_Titles_0_0_0_0_0_0</vt:lpstr>
      <vt:lpstr>'Escalões Jov'!Print_Titles_0_0_0_0_0_0_0</vt:lpstr>
      <vt:lpstr>'Escalões Jov'!Print_Titles_0_0_0_0_0_0_0_0</vt:lpstr>
      <vt:lpstr>'Escalões Jov'!Print_Titles_0_0_0_0_0_0_0_0_0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Artur Parreira</cp:lastModifiedBy>
  <cp:revision>25</cp:revision>
  <dcterms:created xsi:type="dcterms:W3CDTF">2016-04-26T14:30:14Z</dcterms:created>
  <dcterms:modified xsi:type="dcterms:W3CDTF">2018-11-18T00:53:06Z</dcterms:modified>
  <dc:language>pt-PT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