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CENTRO INTERIOR - SANTARÉM_CASTELO BRANCO_PORTALEGRE\2018_03_24 II Duatlo do Clube 4 Estilos de Portalegre\RESULTADOS\"/>
    </mc:Choice>
  </mc:AlternateContent>
  <bookViews>
    <workbookView xWindow="0" yWindow="0" windowWidth="20490" windowHeight="8640" tabRatio="1000" activeTab="2"/>
  </bookViews>
  <sheets>
    <sheet name="INSCRITOS" sheetId="7" r:id="rId1"/>
    <sheet name="Escalões" sheetId="14" r:id="rId2"/>
    <sheet name="Clubes Jov" sheetId="11" r:id="rId3"/>
    <sheet name="16 +" sheetId="20" r:id="rId4"/>
  </sheets>
  <definedNames>
    <definedName name="_xlnm._FilterDatabase" localSheetId="2" hidden="1">'Clubes Jov'!$A$6:$C$11</definedName>
    <definedName name="_xlnm._FilterDatabase" localSheetId="1" hidden="1">Escalões!$A$6:$H$6</definedName>
    <definedName name="_xlnm._FilterDatabase" localSheetId="0" hidden="1">INSCRITOS!$A$1:$H$59</definedName>
    <definedName name="_xlnm.Print_Area" localSheetId="2">'Clubes Jov'!$A$1:$C$8</definedName>
    <definedName name="_xlnm.Print_Area" localSheetId="1">Escalões!$A$1:$H$20</definedName>
  </definedNames>
  <calcPr calcId="152511"/>
</workbook>
</file>

<file path=xl/calcChain.xml><?xml version="1.0" encoding="utf-8"?>
<calcChain xmlns="http://schemas.openxmlformats.org/spreadsheetml/2006/main">
  <c r="G19" i="14" l="1"/>
  <c r="G8" i="14"/>
  <c r="E19" i="14"/>
  <c r="G31" i="20" l="1"/>
  <c r="F31" i="20"/>
  <c r="E31" i="20"/>
  <c r="D31" i="20"/>
  <c r="C31" i="20"/>
  <c r="G30" i="20"/>
  <c r="F30" i="20"/>
  <c r="E30" i="20"/>
  <c r="D30" i="20"/>
  <c r="C30" i="20"/>
  <c r="G117" i="14" l="1"/>
  <c r="F117" i="14"/>
  <c r="E117" i="14"/>
  <c r="D117" i="14"/>
  <c r="C117" i="14"/>
  <c r="G116" i="14"/>
  <c r="F116" i="14"/>
  <c r="E116" i="14"/>
  <c r="D116" i="14"/>
  <c r="C116" i="14"/>
  <c r="G115" i="14"/>
  <c r="F115" i="14"/>
  <c r="E115" i="14"/>
  <c r="D115" i="14"/>
  <c r="C115" i="14"/>
  <c r="G114" i="14"/>
  <c r="F114" i="14"/>
  <c r="E114" i="14"/>
  <c r="D114" i="14"/>
  <c r="C114" i="14"/>
  <c r="G113" i="14"/>
  <c r="F113" i="14"/>
  <c r="E113" i="14"/>
  <c r="D113" i="14"/>
  <c r="C113" i="14"/>
  <c r="G103" i="14"/>
  <c r="F103" i="14"/>
  <c r="E103" i="14"/>
  <c r="D103" i="14"/>
  <c r="C103" i="14"/>
  <c r="G47" i="20" l="1"/>
  <c r="F47" i="20"/>
  <c r="E47" i="20"/>
  <c r="D47" i="20"/>
  <c r="C47" i="20"/>
  <c r="C89" i="14" l="1"/>
  <c r="D89" i="14"/>
  <c r="E89" i="14"/>
  <c r="F89" i="14"/>
  <c r="G89" i="14"/>
  <c r="C90" i="14"/>
  <c r="D90" i="14"/>
  <c r="E90" i="14"/>
  <c r="F90" i="14"/>
  <c r="G90" i="14"/>
  <c r="C91" i="14"/>
  <c r="D91" i="14"/>
  <c r="E91" i="14"/>
  <c r="F91" i="14"/>
  <c r="G91" i="14"/>
  <c r="C92" i="14"/>
  <c r="D92" i="14"/>
  <c r="E92" i="14"/>
  <c r="F92" i="14"/>
  <c r="G92" i="14"/>
  <c r="C93" i="14"/>
  <c r="D93" i="14"/>
  <c r="E93" i="14"/>
  <c r="F93" i="14"/>
  <c r="G93" i="14"/>
  <c r="C94" i="14"/>
  <c r="D94" i="14"/>
  <c r="E94" i="14"/>
  <c r="F94" i="14"/>
  <c r="G94" i="14"/>
  <c r="C95" i="14"/>
  <c r="D95" i="14"/>
  <c r="E95" i="14"/>
  <c r="F95" i="14"/>
  <c r="G95" i="14"/>
  <c r="C96" i="14"/>
  <c r="D96" i="14"/>
  <c r="E96" i="14"/>
  <c r="F96" i="14"/>
  <c r="G96" i="14"/>
  <c r="C97" i="14"/>
  <c r="D97" i="14"/>
  <c r="E97" i="14"/>
  <c r="F97" i="14"/>
  <c r="G97" i="14"/>
  <c r="C98" i="14"/>
  <c r="D98" i="14"/>
  <c r="E98" i="14"/>
  <c r="F98" i="14"/>
  <c r="G98" i="14"/>
  <c r="C99" i="14"/>
  <c r="D99" i="14"/>
  <c r="E99" i="14"/>
  <c r="F99" i="14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G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C56" i="14"/>
  <c r="D56" i="14"/>
  <c r="E56" i="14"/>
  <c r="F56" i="14"/>
  <c r="G56" i="14"/>
  <c r="D57" i="14"/>
  <c r="E57" i="14"/>
  <c r="F57" i="14"/>
  <c r="G57" i="14"/>
  <c r="C58" i="14"/>
  <c r="D58" i="14"/>
  <c r="E58" i="14"/>
  <c r="F58" i="14"/>
  <c r="G58" i="14"/>
  <c r="C59" i="14"/>
  <c r="D59" i="14"/>
  <c r="E59" i="14"/>
  <c r="F59" i="14"/>
  <c r="G59" i="14"/>
  <c r="C60" i="14"/>
  <c r="D60" i="14"/>
  <c r="E60" i="14"/>
  <c r="F60" i="14"/>
  <c r="G60" i="14"/>
  <c r="C61" i="14"/>
  <c r="D61" i="14"/>
  <c r="E61" i="14"/>
  <c r="F61" i="14"/>
  <c r="G61" i="14"/>
  <c r="C62" i="14"/>
  <c r="D62" i="14"/>
  <c r="E62" i="14"/>
  <c r="F62" i="14"/>
  <c r="G62" i="14"/>
  <c r="C63" i="14"/>
  <c r="D63" i="14"/>
  <c r="E63" i="14"/>
  <c r="F63" i="14"/>
  <c r="G63" i="14"/>
  <c r="C64" i="14"/>
  <c r="D64" i="14"/>
  <c r="E64" i="14"/>
  <c r="F64" i="14"/>
  <c r="G64" i="14"/>
  <c r="C65" i="14"/>
  <c r="D65" i="14"/>
  <c r="E65" i="14"/>
  <c r="F65" i="14"/>
  <c r="G65" i="14"/>
  <c r="C66" i="14"/>
  <c r="D66" i="14"/>
  <c r="E66" i="14"/>
  <c r="F66" i="14"/>
  <c r="G66" i="14"/>
  <c r="C67" i="14"/>
  <c r="D67" i="14"/>
  <c r="E67" i="14"/>
  <c r="F67" i="14"/>
  <c r="G67" i="14"/>
  <c r="C68" i="14"/>
  <c r="D68" i="14"/>
  <c r="E68" i="14"/>
  <c r="F68" i="14"/>
  <c r="G68" i="14"/>
  <c r="C69" i="14"/>
  <c r="D69" i="14"/>
  <c r="E69" i="14"/>
  <c r="F69" i="14"/>
  <c r="G69" i="14"/>
  <c r="C31" i="14"/>
  <c r="D31" i="14"/>
  <c r="E31" i="14"/>
  <c r="F31" i="14"/>
  <c r="G31" i="14"/>
  <c r="C32" i="14"/>
  <c r="D32" i="14"/>
  <c r="E32" i="14"/>
  <c r="F32" i="14"/>
  <c r="G32" i="14"/>
  <c r="C33" i="14"/>
  <c r="D33" i="14"/>
  <c r="E33" i="14"/>
  <c r="F33" i="14"/>
  <c r="G33" i="14"/>
  <c r="C34" i="14"/>
  <c r="D34" i="14"/>
  <c r="E34" i="14"/>
  <c r="F34" i="14"/>
  <c r="G34" i="14"/>
  <c r="C35" i="14"/>
  <c r="D35" i="14"/>
  <c r="E35" i="14"/>
  <c r="F35" i="14"/>
  <c r="G35" i="14"/>
  <c r="C36" i="14"/>
  <c r="D36" i="14"/>
  <c r="E36" i="14"/>
  <c r="F36" i="14"/>
  <c r="G36" i="14"/>
  <c r="C37" i="14"/>
  <c r="D37" i="14"/>
  <c r="E37" i="14"/>
  <c r="F37" i="14"/>
  <c r="G37" i="14"/>
  <c r="C8" i="14"/>
  <c r="D8" i="14"/>
  <c r="E8" i="14"/>
  <c r="F8" i="14"/>
  <c r="G112" i="14" l="1"/>
  <c r="F112" i="14"/>
  <c r="E112" i="14"/>
  <c r="D112" i="14"/>
  <c r="C112" i="14"/>
  <c r="G111" i="14"/>
  <c r="F111" i="14"/>
  <c r="E111" i="14"/>
  <c r="D111" i="14"/>
  <c r="C111" i="14"/>
  <c r="G110" i="14"/>
  <c r="F110" i="14"/>
  <c r="E110" i="14"/>
  <c r="D110" i="14"/>
  <c r="C110" i="14"/>
  <c r="G109" i="14"/>
  <c r="F109" i="14"/>
  <c r="E109" i="14"/>
  <c r="D109" i="14"/>
  <c r="C109" i="14"/>
  <c r="G108" i="14"/>
  <c r="F108" i="14"/>
  <c r="E108" i="14"/>
  <c r="D108" i="14"/>
  <c r="C108" i="14"/>
  <c r="G88" i="14"/>
  <c r="F88" i="14"/>
  <c r="E88" i="14"/>
  <c r="D88" i="14"/>
  <c r="C88" i="14"/>
  <c r="G74" i="14"/>
  <c r="F74" i="14"/>
  <c r="E74" i="14"/>
  <c r="D74" i="14"/>
  <c r="C74" i="14"/>
  <c r="G55" i="14"/>
  <c r="F55" i="14"/>
  <c r="E55" i="14"/>
  <c r="D55" i="14"/>
  <c r="G49" i="14"/>
  <c r="F49" i="14"/>
  <c r="E49" i="14"/>
  <c r="D49" i="14"/>
  <c r="C49" i="14"/>
  <c r="G48" i="14"/>
  <c r="F48" i="14"/>
  <c r="E48" i="14"/>
  <c r="D48" i="14"/>
  <c r="C48" i="14"/>
  <c r="G47" i="14"/>
  <c r="F47" i="14"/>
  <c r="E47" i="14"/>
  <c r="D47" i="14"/>
  <c r="C47" i="14"/>
  <c r="G46" i="14"/>
  <c r="F46" i="14"/>
  <c r="E46" i="14"/>
  <c r="D46" i="14"/>
  <c r="C46" i="14"/>
  <c r="G45" i="14"/>
  <c r="F45" i="14"/>
  <c r="E45" i="14"/>
  <c r="D45" i="14"/>
  <c r="C45" i="14"/>
  <c r="G44" i="14"/>
  <c r="F44" i="14"/>
  <c r="E44" i="14"/>
  <c r="D44" i="14"/>
  <c r="C44" i="14"/>
  <c r="G43" i="14"/>
  <c r="F43" i="14"/>
  <c r="E43" i="14"/>
  <c r="D43" i="14"/>
  <c r="C43" i="14"/>
  <c r="G30" i="14"/>
  <c r="F30" i="14"/>
  <c r="E30" i="14"/>
  <c r="D30" i="14"/>
  <c r="C30" i="14"/>
  <c r="G43" i="20" l="1"/>
  <c r="F43" i="20"/>
  <c r="E43" i="20"/>
  <c r="D43" i="20"/>
  <c r="C43" i="20"/>
  <c r="A43" i="20"/>
  <c r="G42" i="20"/>
  <c r="F42" i="20"/>
  <c r="E42" i="20"/>
  <c r="D42" i="20"/>
  <c r="C42" i="20"/>
  <c r="A42" i="20"/>
  <c r="G41" i="20"/>
  <c r="F41" i="20"/>
  <c r="E41" i="20"/>
  <c r="D41" i="20"/>
  <c r="C41" i="20"/>
  <c r="A41" i="20"/>
  <c r="G40" i="20"/>
  <c r="F40" i="20"/>
  <c r="E40" i="20"/>
  <c r="D40" i="20"/>
  <c r="C40" i="20"/>
  <c r="A40" i="20"/>
  <c r="G39" i="20"/>
  <c r="F39" i="20"/>
  <c r="E39" i="20"/>
  <c r="D39" i="20"/>
  <c r="C39" i="20"/>
  <c r="A39" i="20"/>
  <c r="G38" i="20"/>
  <c r="F38" i="20"/>
  <c r="E38" i="20"/>
  <c r="D38" i="20"/>
  <c r="C38" i="20"/>
  <c r="G37" i="20"/>
  <c r="F37" i="20"/>
  <c r="E37" i="20"/>
  <c r="D37" i="20"/>
  <c r="C37" i="20"/>
  <c r="G29" i="20"/>
  <c r="F29" i="20"/>
  <c r="E29" i="20"/>
  <c r="D29" i="20"/>
  <c r="C29" i="20"/>
  <c r="A29" i="20"/>
  <c r="G28" i="20"/>
  <c r="F28" i="20"/>
  <c r="E28" i="20"/>
  <c r="D28" i="20"/>
  <c r="C28" i="20"/>
  <c r="A28" i="20"/>
  <c r="G27" i="20"/>
  <c r="F27" i="20"/>
  <c r="E27" i="20"/>
  <c r="D27" i="20"/>
  <c r="C27" i="20"/>
  <c r="A27" i="20"/>
  <c r="G26" i="20"/>
  <c r="F26" i="20"/>
  <c r="E26" i="20"/>
  <c r="D26" i="20"/>
  <c r="C26" i="20"/>
  <c r="A26" i="20"/>
  <c r="G25" i="20"/>
  <c r="F25" i="20"/>
  <c r="E25" i="20"/>
  <c r="D25" i="20"/>
  <c r="C25" i="20"/>
  <c r="A25" i="20"/>
  <c r="G24" i="20"/>
  <c r="F24" i="20"/>
  <c r="E24" i="20"/>
  <c r="D24" i="20"/>
  <c r="C24" i="20"/>
  <c r="A24" i="20"/>
  <c r="G23" i="20"/>
  <c r="F23" i="20"/>
  <c r="E23" i="20"/>
  <c r="D23" i="20"/>
  <c r="C23" i="20"/>
  <c r="A23" i="20"/>
  <c r="G22" i="20"/>
  <c r="F22" i="20"/>
  <c r="E22" i="20"/>
  <c r="D22" i="20"/>
  <c r="C22" i="20"/>
  <c r="A22" i="20"/>
  <c r="G21" i="20"/>
  <c r="F21" i="20"/>
  <c r="E21" i="20"/>
  <c r="D21" i="20"/>
  <c r="C21" i="20"/>
  <c r="A21" i="20"/>
  <c r="G20" i="20"/>
  <c r="F20" i="20"/>
  <c r="E20" i="20"/>
  <c r="D20" i="20"/>
  <c r="C20" i="20"/>
  <c r="A20" i="20"/>
  <c r="G19" i="20"/>
  <c r="F19" i="20"/>
  <c r="E19" i="20"/>
  <c r="D19" i="20"/>
  <c r="C19" i="20"/>
  <c r="A19" i="20"/>
  <c r="G18" i="20"/>
  <c r="F18" i="20"/>
  <c r="E18" i="20"/>
  <c r="D18" i="20"/>
  <c r="C18" i="20"/>
  <c r="A18" i="20"/>
  <c r="G17" i="20"/>
  <c r="F17" i="20"/>
  <c r="E17" i="20"/>
  <c r="D17" i="20"/>
  <c r="C17" i="20"/>
  <c r="A17" i="20"/>
  <c r="G16" i="20"/>
  <c r="F16" i="20"/>
  <c r="E16" i="20"/>
  <c r="D16" i="20"/>
  <c r="C16" i="20"/>
  <c r="A16" i="20"/>
  <c r="G15" i="20"/>
  <c r="F15" i="20"/>
  <c r="E15" i="20"/>
  <c r="D15" i="20"/>
  <c r="C15" i="20"/>
  <c r="A15" i="20"/>
  <c r="G14" i="20"/>
  <c r="F14" i="20"/>
  <c r="E14" i="20"/>
  <c r="D14" i="20"/>
  <c r="C14" i="20"/>
  <c r="A14" i="20"/>
  <c r="G13" i="20"/>
  <c r="F13" i="20"/>
  <c r="E13" i="20"/>
  <c r="D13" i="20"/>
  <c r="C13" i="20"/>
  <c r="G12" i="20"/>
  <c r="F12" i="20"/>
  <c r="E12" i="20"/>
  <c r="D12" i="20"/>
  <c r="C12" i="20"/>
  <c r="G11" i="20"/>
  <c r="F11" i="20"/>
  <c r="E11" i="20"/>
  <c r="D11" i="20"/>
  <c r="C11" i="20"/>
  <c r="G10" i="20"/>
  <c r="F10" i="20"/>
  <c r="E10" i="20"/>
  <c r="D10" i="20"/>
  <c r="C10" i="20"/>
  <c r="G9" i="20"/>
  <c r="F9" i="20"/>
  <c r="E9" i="20"/>
  <c r="D9" i="20"/>
  <c r="C9" i="20"/>
  <c r="G8" i="20"/>
  <c r="F8" i="20"/>
  <c r="E8" i="20"/>
  <c r="D8" i="20"/>
  <c r="C8" i="20"/>
  <c r="G7" i="20"/>
  <c r="F7" i="20"/>
  <c r="E7" i="20"/>
  <c r="D7" i="20"/>
  <c r="C7" i="20"/>
  <c r="G20" i="14" l="1"/>
  <c r="G9" i="14"/>
  <c r="G10" i="14"/>
  <c r="G11" i="14"/>
  <c r="G12" i="14"/>
  <c r="G13" i="14"/>
  <c r="G14" i="14"/>
  <c r="G7" i="14"/>
  <c r="G21" i="14" l="1"/>
  <c r="A21" i="14" l="1"/>
  <c r="C21" i="14"/>
  <c r="D21" i="14"/>
  <c r="E21" i="14"/>
  <c r="F21" i="14"/>
  <c r="A22" i="14"/>
  <c r="C22" i="14"/>
  <c r="D22" i="14"/>
  <c r="E22" i="14"/>
  <c r="F22" i="14"/>
  <c r="G22" i="14"/>
  <c r="A23" i="14"/>
  <c r="C23" i="14"/>
  <c r="D23" i="14"/>
  <c r="E23" i="14"/>
  <c r="F23" i="14"/>
  <c r="G23" i="14"/>
  <c r="A24" i="14"/>
  <c r="C24" i="14"/>
  <c r="D24" i="14"/>
  <c r="E24" i="14"/>
  <c r="F24" i="14"/>
  <c r="G24" i="14"/>
  <c r="C13" i="11" l="1"/>
  <c r="C12" i="11"/>
  <c r="C10" i="11"/>
  <c r="C9" i="11"/>
  <c r="C8" i="11"/>
  <c r="C11" i="11"/>
  <c r="C7" i="11"/>
  <c r="A9" i="14"/>
  <c r="A10" i="14"/>
  <c r="A11" i="14"/>
  <c r="A12" i="14"/>
  <c r="A13" i="14"/>
  <c r="A14" i="14"/>
  <c r="C20" i="14" l="1"/>
  <c r="D20" i="14"/>
  <c r="E20" i="14"/>
  <c r="F20" i="14"/>
  <c r="F19" i="14"/>
  <c r="D19" i="14"/>
  <c r="C19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F7" i="14"/>
  <c r="E7" i="14"/>
  <c r="D7" i="14"/>
  <c r="C7" i="14"/>
</calcChain>
</file>

<file path=xl/sharedStrings.xml><?xml version="1.0" encoding="utf-8"?>
<sst xmlns="http://schemas.openxmlformats.org/spreadsheetml/2006/main" count="504" uniqueCount="149">
  <si>
    <t>Escalão</t>
  </si>
  <si>
    <t>Nome</t>
  </si>
  <si>
    <t>Clube</t>
  </si>
  <si>
    <t xml:space="preserve">Dorsal </t>
  </si>
  <si>
    <t>Data Nasc.</t>
  </si>
  <si>
    <t>Género</t>
  </si>
  <si>
    <t>Pontos</t>
  </si>
  <si>
    <t>Licença</t>
  </si>
  <si>
    <t>Pos</t>
  </si>
  <si>
    <t>BENJAMINS MASCULINOS</t>
  </si>
  <si>
    <t>INFANTIS MASCULINOS</t>
  </si>
  <si>
    <t>INICIADOS MASCULINOS</t>
  </si>
  <si>
    <t>JUVENIS MASCULINOS</t>
  </si>
  <si>
    <t>CLASSIFICAÇÃO POR CLUBES</t>
  </si>
  <si>
    <t>BENJAMINS FEMININOS</t>
  </si>
  <si>
    <t>INFANTIS FEMININOS</t>
  </si>
  <si>
    <t>INICIADOS FEMININOS</t>
  </si>
  <si>
    <t>JUVENIS FEMININOS</t>
  </si>
  <si>
    <t>Atestado médico</t>
  </si>
  <si>
    <t>MASCULINOS</t>
  </si>
  <si>
    <t>FEMININOS</t>
  </si>
  <si>
    <t>24 DE MARÇO DE 2018</t>
  </si>
  <si>
    <t>II DUATLO DO CLUBE 4 ESTILOS DE PORTALEGRE  - CIRCUITO JOVEM CENTRO INTERIOR - 1ª ETAPA</t>
  </si>
  <si>
    <t>II DUATLO DO CLUBE 4 ESTILOS DE PORTALEGRE  - Super Sprint</t>
  </si>
  <si>
    <t>Ema Catarino</t>
  </si>
  <si>
    <t>Inês Mesquita</t>
  </si>
  <si>
    <t>Beatriz Mesquita</t>
  </si>
  <si>
    <t>Madalena Caires</t>
  </si>
  <si>
    <t>Miguel Pires</t>
  </si>
  <si>
    <t>Rita Matos</t>
  </si>
  <si>
    <t>Maria Gonçalves</t>
  </si>
  <si>
    <t>Rafael Rodrigues</t>
  </si>
  <si>
    <t>Tomás Reis</t>
  </si>
  <si>
    <t>Ana Rita Amoreira</t>
  </si>
  <si>
    <t>Martim Santos</t>
  </si>
  <si>
    <t>Liliana Marques</t>
  </si>
  <si>
    <t>Inês Vicente</t>
  </si>
  <si>
    <t>Simão Fernandes</t>
  </si>
  <si>
    <t>Tiago Caria</t>
  </si>
  <si>
    <t>Pedro Félix</t>
  </si>
  <si>
    <t>Bernardo Galinha</t>
  </si>
  <si>
    <t>João Triguinho</t>
  </si>
  <si>
    <t>Manuel Bartolomeu</t>
  </si>
  <si>
    <t>Dinis Santos</t>
  </si>
  <si>
    <t>Maria Bartolomeu</t>
  </si>
  <si>
    <t>Duarte Moreira</t>
  </si>
  <si>
    <t>Diogo Ferreira</t>
  </si>
  <si>
    <t>João Mendes</t>
  </si>
  <si>
    <t>João Bandarra</t>
  </si>
  <si>
    <t>Maria Gomes</t>
  </si>
  <si>
    <t>Afonso Seco</t>
  </si>
  <si>
    <t>Tomás Nobre</t>
  </si>
  <si>
    <t>Alicia Pereira</t>
  </si>
  <si>
    <t>Vasco Nunes</t>
  </si>
  <si>
    <t>Tiago Carvalho</t>
  </si>
  <si>
    <t>Rodrigo Azevedo</t>
  </si>
  <si>
    <t>João Nobre</t>
  </si>
  <si>
    <t>Inês Azeitona</t>
  </si>
  <si>
    <t>Maria Madeira</t>
  </si>
  <si>
    <t>Matilde Bilé</t>
  </si>
  <si>
    <t>Matilde Cardoso</t>
  </si>
  <si>
    <t>Sara Realinho</t>
  </si>
  <si>
    <t>Diogo Cabral</t>
  </si>
  <si>
    <t>Ana Raposo</t>
  </si>
  <si>
    <t>Maria Pires</t>
  </si>
  <si>
    <t>Simone Fernandes</t>
  </si>
  <si>
    <t>Afonso Ramalhete</t>
  </si>
  <si>
    <t>Guilherme Antunes</t>
  </si>
  <si>
    <t>Helena Feiteira</t>
  </si>
  <si>
    <t>Leonor Rodrigues</t>
  </si>
  <si>
    <t>Diogo Almeida</t>
  </si>
  <si>
    <t>João Bicho</t>
  </si>
  <si>
    <t>Inês Carvalhinho</t>
  </si>
  <si>
    <t>Maria Grad</t>
  </si>
  <si>
    <t>Beatriz Laranjo</t>
  </si>
  <si>
    <t>Sofia Lima</t>
  </si>
  <si>
    <t>José Arco</t>
  </si>
  <si>
    <t>Rodrigo Vicente</t>
  </si>
  <si>
    <t>Rodrigo Ladeira</t>
  </si>
  <si>
    <t>Joaquim Almeida</t>
  </si>
  <si>
    <t>Inês Santos</t>
  </si>
  <si>
    <t>José Gonçalves</t>
  </si>
  <si>
    <t>Luis Carvalhinho</t>
  </si>
  <si>
    <t>João Feiteira</t>
  </si>
  <si>
    <t>Gonçalo Matos</t>
  </si>
  <si>
    <t>Sónia Pacheco</t>
  </si>
  <si>
    <t>Eduardo Rovisco</t>
  </si>
  <si>
    <t>Júlio Triguinho</t>
  </si>
  <si>
    <t>Nelson Bilé</t>
  </si>
  <si>
    <t>Guilherme Martins</t>
  </si>
  <si>
    <t>M</t>
  </si>
  <si>
    <t>F</t>
  </si>
  <si>
    <t xml:space="preserve">M </t>
  </si>
  <si>
    <t>MARGARIDA Mendes INÁCIO</t>
  </si>
  <si>
    <t>Clube de Natação de Torres Novas</t>
  </si>
  <si>
    <t>Clube Triatlo do Fundão</t>
  </si>
  <si>
    <t>Cad</t>
  </si>
  <si>
    <t>30/34</t>
  </si>
  <si>
    <t>Teleperformance Os Belenenses/ Não federado</t>
  </si>
  <si>
    <t>40/44</t>
  </si>
  <si>
    <t>Clube 4 Estilos</t>
  </si>
  <si>
    <t>Clube 4 Estilos/Não federado</t>
  </si>
  <si>
    <t>Clube Natação do Cartaxo</t>
  </si>
  <si>
    <t>Sofia Corrêa</t>
  </si>
  <si>
    <t>Beatriz Boal</t>
  </si>
  <si>
    <t>Rafaela Cananó Silva</t>
  </si>
  <si>
    <t>Bernardo Boal</t>
  </si>
  <si>
    <t>Clube Natação do Cartaxo/Não federado</t>
  </si>
  <si>
    <t>MATILDE MOITA</t>
  </si>
  <si>
    <t>JOSÉ TADEIA</t>
  </si>
  <si>
    <t>JOÃO GRAÇA</t>
  </si>
  <si>
    <t>GUSTAVO DO CANTO</t>
  </si>
  <si>
    <t>FRANCISCO GONÇALVES</t>
  </si>
  <si>
    <t>DUARTE SANTOS</t>
  </si>
  <si>
    <t>CONSTANÇA MARTINS</t>
  </si>
  <si>
    <t>BRUNO PROENÇA</t>
  </si>
  <si>
    <t>VASCO SANTOS</t>
  </si>
  <si>
    <t>Manuel Soares Dias</t>
  </si>
  <si>
    <t>MARTIM SALVADOR</t>
  </si>
  <si>
    <t>FRANCISCO BORGES</t>
  </si>
  <si>
    <t>AFONSO MOURÃO</t>
  </si>
  <si>
    <t>SIMÃO VIEIRA</t>
  </si>
  <si>
    <t>RODRIGO VIEGAS</t>
  </si>
  <si>
    <t>MIGUEL Gameiro PEREIRA</t>
  </si>
  <si>
    <t>Inês Bargão Rodrigues</t>
  </si>
  <si>
    <t>BRUNA Tamar BARROS</t>
  </si>
  <si>
    <t>ANTÓNIO GASALHO</t>
  </si>
  <si>
    <t>DIOGO VIEGAS</t>
  </si>
  <si>
    <t>BEN</t>
  </si>
  <si>
    <t>INF</t>
  </si>
  <si>
    <t>INI</t>
  </si>
  <si>
    <t>JUV</t>
  </si>
  <si>
    <t>Beatriz Amoreira</t>
  </si>
  <si>
    <t>Francisco Martim</t>
  </si>
  <si>
    <t>FET-Fátima Escola de Triatlo</t>
  </si>
  <si>
    <t>35/39</t>
  </si>
  <si>
    <t>45/49</t>
  </si>
  <si>
    <t>Não federado</t>
  </si>
  <si>
    <t>Núcleo do Sporting da Golegã</t>
  </si>
  <si>
    <t>Núcleo do Sporting da Golegã/Não federado</t>
  </si>
  <si>
    <t>GCA Donas - TRIATLO</t>
  </si>
  <si>
    <t>GCA Donas - TRIATLO/Não federado</t>
  </si>
  <si>
    <t>20/24</t>
  </si>
  <si>
    <t>Clube Triatlo de Abrantes</t>
  </si>
  <si>
    <t>Clube Triatlo do Fundão/Não federado</t>
  </si>
  <si>
    <t>ESTAFETAS</t>
  </si>
  <si>
    <t>Alice Raposo/Leonardo Magrinho</t>
  </si>
  <si>
    <t>Margarida Lacão/Daniel Carrilho</t>
  </si>
  <si>
    <t>Bernardo Casado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</si>
</sst>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45" fontId="0" fillId="0" borderId="0" xfId="0" applyNumberFormat="1" applyBorder="1" applyAlignment="1">
      <alignment horizontal="center"/>
    </xf>
    <xf numFmtId="45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2" fillId="3" borderId="1" xfId="0" applyFont="1" applyFill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5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view="pageBreakPreview" zoomScaleNormal="100" zoomScaleSheetLayoutView="100" workbookViewId="0">
      <selection activeCell="I1" sqref="I1:I1048576"/>
    </sheetView>
  </sheetViews>
  <sheetFormatPr defaultColWidth="9.140625" defaultRowHeight="15" x14ac:dyDescent="0.25"/>
  <cols>
    <col min="1" max="1" width="7.7109375" style="8" customWidth="1"/>
    <col min="2" max="3" width="8.140625" style="8" bestFit="1" customWidth="1"/>
    <col min="4" max="4" width="30.85546875" style="3" customWidth="1"/>
    <col min="5" max="5" width="11.28515625" style="8" bestFit="1" customWidth="1"/>
    <col min="6" max="6" width="8.140625" style="8" bestFit="1" customWidth="1"/>
    <col min="7" max="7" width="9.85546875" style="8" hidden="1" customWidth="1"/>
    <col min="8" max="8" width="44.28515625" style="3" bestFit="1" customWidth="1"/>
    <col min="9" max="16384" width="9.140625" style="3"/>
  </cols>
  <sheetData>
    <row r="1" spans="1:8" ht="31.5" x14ac:dyDescent="0.25">
      <c r="A1" s="1" t="s">
        <v>3</v>
      </c>
      <c r="B1" s="1" t="s">
        <v>7</v>
      </c>
      <c r="C1" s="1" t="s">
        <v>0</v>
      </c>
      <c r="D1" s="1" t="s">
        <v>1</v>
      </c>
      <c r="E1" s="1" t="s">
        <v>4</v>
      </c>
      <c r="F1" s="1" t="s">
        <v>5</v>
      </c>
      <c r="G1" s="25" t="s">
        <v>18</v>
      </c>
      <c r="H1" s="1" t="s">
        <v>2</v>
      </c>
    </row>
    <row r="2" spans="1:8" x14ac:dyDescent="0.25">
      <c r="A2" s="7">
        <v>235</v>
      </c>
      <c r="B2" s="5"/>
      <c r="C2" s="5" t="s">
        <v>128</v>
      </c>
      <c r="D2" s="45" t="s">
        <v>24</v>
      </c>
      <c r="E2" s="41">
        <v>40131</v>
      </c>
      <c r="F2" s="39" t="s">
        <v>91</v>
      </c>
      <c r="G2" s="39"/>
      <c r="H2" s="37" t="s">
        <v>144</v>
      </c>
    </row>
    <row r="3" spans="1:8" x14ac:dyDescent="0.25">
      <c r="A3" s="5">
        <v>905</v>
      </c>
      <c r="B3" s="5">
        <v>103990</v>
      </c>
      <c r="C3" s="5" t="s">
        <v>128</v>
      </c>
      <c r="D3" s="44" t="s">
        <v>127</v>
      </c>
      <c r="E3" s="41"/>
      <c r="F3" s="5" t="s">
        <v>90</v>
      </c>
      <c r="G3" s="5"/>
      <c r="H3" s="40" t="s">
        <v>94</v>
      </c>
    </row>
    <row r="4" spans="1:8" x14ac:dyDescent="0.25">
      <c r="A4" s="7">
        <v>6198</v>
      </c>
      <c r="B4" s="5"/>
      <c r="C4" s="5" t="s">
        <v>128</v>
      </c>
      <c r="D4" s="42" t="s">
        <v>25</v>
      </c>
      <c r="E4" s="41">
        <v>40161</v>
      </c>
      <c r="F4" s="39" t="s">
        <v>91</v>
      </c>
      <c r="G4" s="5"/>
      <c r="H4" s="37" t="s">
        <v>144</v>
      </c>
    </row>
    <row r="5" spans="1:8" x14ac:dyDescent="0.25">
      <c r="A5" s="7">
        <v>6163</v>
      </c>
      <c r="B5" s="5"/>
      <c r="C5" s="5" t="s">
        <v>128</v>
      </c>
      <c r="D5" s="27" t="s">
        <v>72</v>
      </c>
      <c r="E5" s="41">
        <v>40418</v>
      </c>
      <c r="F5" s="38" t="s">
        <v>91</v>
      </c>
      <c r="G5" s="5"/>
      <c r="H5" s="48" t="s">
        <v>137</v>
      </c>
    </row>
    <row r="6" spans="1:8" x14ac:dyDescent="0.25">
      <c r="A6" s="5">
        <v>6164</v>
      </c>
      <c r="B6" s="5"/>
      <c r="C6" s="5" t="s">
        <v>128</v>
      </c>
      <c r="D6" s="40" t="s">
        <v>77</v>
      </c>
      <c r="E6" s="41">
        <v>40194</v>
      </c>
      <c r="F6" s="5" t="s">
        <v>90</v>
      </c>
      <c r="G6" s="5"/>
      <c r="H6" s="48" t="s">
        <v>137</v>
      </c>
    </row>
    <row r="7" spans="1:8" x14ac:dyDescent="0.25">
      <c r="A7" s="5">
        <v>74</v>
      </c>
      <c r="B7" s="5">
        <v>100180</v>
      </c>
      <c r="C7" s="5" t="s">
        <v>129</v>
      </c>
      <c r="D7" s="44" t="s">
        <v>93</v>
      </c>
      <c r="E7" s="41"/>
      <c r="F7" s="5" t="s">
        <v>91</v>
      </c>
      <c r="G7" s="39"/>
      <c r="H7" s="40" t="s">
        <v>94</v>
      </c>
    </row>
    <row r="8" spans="1:8" x14ac:dyDescent="0.25">
      <c r="A8" s="7">
        <v>75</v>
      </c>
      <c r="B8" s="5">
        <v>104910</v>
      </c>
      <c r="C8" s="5" t="s">
        <v>129</v>
      </c>
      <c r="D8" s="42" t="s">
        <v>62</v>
      </c>
      <c r="E8" s="38"/>
      <c r="F8" s="39" t="s">
        <v>90</v>
      </c>
      <c r="G8" s="5"/>
      <c r="H8" s="48" t="s">
        <v>100</v>
      </c>
    </row>
    <row r="9" spans="1:8" x14ac:dyDescent="0.25">
      <c r="A9" s="30">
        <v>100</v>
      </c>
      <c r="B9" s="5">
        <v>104148</v>
      </c>
      <c r="C9" s="5" t="s">
        <v>129</v>
      </c>
      <c r="D9" s="42" t="s">
        <v>58</v>
      </c>
      <c r="E9" s="5"/>
      <c r="F9" s="39" t="s">
        <v>91</v>
      </c>
      <c r="G9" s="5"/>
      <c r="H9" s="48" t="s">
        <v>100</v>
      </c>
    </row>
    <row r="10" spans="1:8" x14ac:dyDescent="0.25">
      <c r="A10" s="30">
        <v>168</v>
      </c>
      <c r="B10" s="5">
        <v>105004</v>
      </c>
      <c r="C10" s="5" t="s">
        <v>129</v>
      </c>
      <c r="D10" s="42" t="s">
        <v>32</v>
      </c>
      <c r="E10" s="39"/>
      <c r="F10" s="39" t="s">
        <v>90</v>
      </c>
      <c r="G10" s="5"/>
      <c r="H10" s="37" t="s">
        <v>140</v>
      </c>
    </row>
    <row r="11" spans="1:8" x14ac:dyDescent="0.25">
      <c r="A11" s="7">
        <v>213</v>
      </c>
      <c r="B11" s="5">
        <v>104186</v>
      </c>
      <c r="C11" s="5" t="s">
        <v>129</v>
      </c>
      <c r="D11" s="42" t="s">
        <v>41</v>
      </c>
      <c r="E11" s="39"/>
      <c r="F11" s="39" t="s">
        <v>90</v>
      </c>
      <c r="G11" s="5"/>
      <c r="H11" s="37" t="s">
        <v>138</v>
      </c>
    </row>
    <row r="12" spans="1:8" x14ac:dyDescent="0.25">
      <c r="A12" s="7">
        <v>359</v>
      </c>
      <c r="B12" s="5">
        <v>103424</v>
      </c>
      <c r="C12" s="5" t="s">
        <v>129</v>
      </c>
      <c r="D12" s="42" t="s">
        <v>31</v>
      </c>
      <c r="E12" s="39"/>
      <c r="F12" s="39" t="s">
        <v>90</v>
      </c>
      <c r="G12" s="5"/>
      <c r="H12" s="37" t="s">
        <v>140</v>
      </c>
    </row>
    <row r="13" spans="1:8" x14ac:dyDescent="0.25">
      <c r="A13" s="7">
        <v>371</v>
      </c>
      <c r="B13" s="5">
        <v>103512</v>
      </c>
      <c r="C13" s="5" t="s">
        <v>129</v>
      </c>
      <c r="D13" s="27" t="s">
        <v>61</v>
      </c>
      <c r="E13" s="38"/>
      <c r="F13" s="38" t="s">
        <v>91</v>
      </c>
      <c r="G13" s="39"/>
      <c r="H13" s="48" t="s">
        <v>100</v>
      </c>
    </row>
    <row r="14" spans="1:8" x14ac:dyDescent="0.25">
      <c r="A14" s="7">
        <v>401</v>
      </c>
      <c r="B14" s="5">
        <v>103434</v>
      </c>
      <c r="C14" s="5" t="s">
        <v>129</v>
      </c>
      <c r="D14" s="27" t="s">
        <v>51</v>
      </c>
      <c r="E14" s="39"/>
      <c r="F14" s="38" t="s">
        <v>90</v>
      </c>
      <c r="G14" s="39"/>
      <c r="H14" s="49" t="s">
        <v>102</v>
      </c>
    </row>
    <row r="15" spans="1:8" x14ac:dyDescent="0.25">
      <c r="A15" s="5">
        <v>534</v>
      </c>
      <c r="B15" s="5">
        <v>103583</v>
      </c>
      <c r="C15" s="5" t="s">
        <v>129</v>
      </c>
      <c r="D15" s="44" t="s">
        <v>123</v>
      </c>
      <c r="E15" s="41"/>
      <c r="F15" s="5" t="s">
        <v>90</v>
      </c>
      <c r="G15" s="39"/>
      <c r="H15" s="40" t="s">
        <v>94</v>
      </c>
    </row>
    <row r="16" spans="1:8" x14ac:dyDescent="0.25">
      <c r="A16" s="5">
        <v>548</v>
      </c>
      <c r="B16" s="5">
        <v>104433</v>
      </c>
      <c r="C16" s="5" t="s">
        <v>129</v>
      </c>
      <c r="D16" s="44" t="s">
        <v>121</v>
      </c>
      <c r="E16" s="41"/>
      <c r="F16" s="5" t="s">
        <v>90</v>
      </c>
      <c r="G16" s="5"/>
      <c r="H16" s="40" t="s">
        <v>94</v>
      </c>
    </row>
    <row r="17" spans="1:8" x14ac:dyDescent="0.25">
      <c r="A17" s="5">
        <v>596</v>
      </c>
      <c r="B17" s="5">
        <v>104478</v>
      </c>
      <c r="C17" s="5" t="s">
        <v>129</v>
      </c>
      <c r="D17" s="44" t="s">
        <v>126</v>
      </c>
      <c r="E17" s="41"/>
      <c r="F17" s="5" t="s">
        <v>90</v>
      </c>
      <c r="G17" s="39"/>
      <c r="H17" s="40" t="s">
        <v>94</v>
      </c>
    </row>
    <row r="18" spans="1:8" x14ac:dyDescent="0.25">
      <c r="A18" s="7">
        <v>600</v>
      </c>
      <c r="B18" s="5">
        <v>103667</v>
      </c>
      <c r="C18" s="5" t="s">
        <v>129</v>
      </c>
      <c r="D18" s="42" t="s">
        <v>59</v>
      </c>
      <c r="E18" s="38"/>
      <c r="F18" s="39" t="s">
        <v>91</v>
      </c>
      <c r="G18" s="39"/>
      <c r="H18" s="48" t="s">
        <v>100</v>
      </c>
    </row>
    <row r="19" spans="1:8" x14ac:dyDescent="0.25">
      <c r="A19" s="7">
        <v>602</v>
      </c>
      <c r="B19" s="5">
        <v>103668</v>
      </c>
      <c r="C19" s="5" t="s">
        <v>129</v>
      </c>
      <c r="D19" s="42" t="s">
        <v>57</v>
      </c>
      <c r="E19" s="5"/>
      <c r="F19" s="39" t="s">
        <v>91</v>
      </c>
      <c r="G19" s="5"/>
      <c r="H19" s="37" t="s">
        <v>100</v>
      </c>
    </row>
    <row r="20" spans="1:8" x14ac:dyDescent="0.25">
      <c r="A20" s="7">
        <v>626</v>
      </c>
      <c r="B20" s="5"/>
      <c r="C20" s="5" t="s">
        <v>129</v>
      </c>
      <c r="D20" s="42" t="s">
        <v>46</v>
      </c>
      <c r="E20" s="41"/>
      <c r="F20" s="39" t="s">
        <v>92</v>
      </c>
      <c r="G20" s="39"/>
      <c r="H20" s="50" t="s">
        <v>134</v>
      </c>
    </row>
    <row r="21" spans="1:8" x14ac:dyDescent="0.25">
      <c r="A21" s="30">
        <v>679</v>
      </c>
      <c r="B21" s="5">
        <v>103765</v>
      </c>
      <c r="C21" s="5" t="s">
        <v>129</v>
      </c>
      <c r="D21" s="27" t="s">
        <v>60</v>
      </c>
      <c r="E21" s="38"/>
      <c r="F21" s="38" t="s">
        <v>91</v>
      </c>
      <c r="G21" s="39"/>
      <c r="H21" s="48" t="s">
        <v>100</v>
      </c>
    </row>
    <row r="22" spans="1:8" x14ac:dyDescent="0.25">
      <c r="A22" s="5">
        <v>766</v>
      </c>
      <c r="B22" s="5">
        <v>103776</v>
      </c>
      <c r="C22" s="5" t="s">
        <v>129</v>
      </c>
      <c r="D22" s="44" t="s">
        <v>125</v>
      </c>
      <c r="E22" s="41"/>
      <c r="F22" s="5" t="s">
        <v>91</v>
      </c>
      <c r="G22" s="39"/>
      <c r="H22" s="40" t="s">
        <v>94</v>
      </c>
    </row>
    <row r="23" spans="1:8" x14ac:dyDescent="0.25">
      <c r="A23" s="7">
        <v>939</v>
      </c>
      <c r="B23" s="5">
        <v>104058</v>
      </c>
      <c r="C23" s="5" t="s">
        <v>129</v>
      </c>
      <c r="D23" s="27" t="s">
        <v>49</v>
      </c>
      <c r="E23" s="39"/>
      <c r="F23" s="38" t="s">
        <v>91</v>
      </c>
      <c r="G23" s="5"/>
      <c r="H23" s="49" t="s">
        <v>102</v>
      </c>
    </row>
    <row r="24" spans="1:8" x14ac:dyDescent="0.25">
      <c r="A24" s="7">
        <v>943</v>
      </c>
      <c r="B24" s="5">
        <v>104059</v>
      </c>
      <c r="C24" s="5" t="s">
        <v>129</v>
      </c>
      <c r="D24" s="27" t="s">
        <v>50</v>
      </c>
      <c r="E24" s="39"/>
      <c r="F24" s="38" t="s">
        <v>90</v>
      </c>
      <c r="G24" s="5"/>
      <c r="H24" s="49" t="s">
        <v>102</v>
      </c>
    </row>
    <row r="25" spans="1:8" x14ac:dyDescent="0.25">
      <c r="A25" s="5">
        <v>973</v>
      </c>
      <c r="B25" s="5">
        <v>103091</v>
      </c>
      <c r="C25" s="5" t="s">
        <v>129</v>
      </c>
      <c r="D25" s="44" t="s">
        <v>122</v>
      </c>
      <c r="E25" s="41"/>
      <c r="F25" s="5" t="s">
        <v>90</v>
      </c>
      <c r="G25" s="5"/>
      <c r="H25" s="40" t="s">
        <v>94</v>
      </c>
    </row>
    <row r="26" spans="1:8" x14ac:dyDescent="0.25">
      <c r="A26" s="5">
        <v>985</v>
      </c>
      <c r="B26" s="5">
        <v>104699</v>
      </c>
      <c r="C26" s="5" t="s">
        <v>129</v>
      </c>
      <c r="D26" s="44" t="s">
        <v>124</v>
      </c>
      <c r="E26" s="41"/>
      <c r="F26" s="5" t="s">
        <v>91</v>
      </c>
      <c r="G26" s="39"/>
      <c r="H26" s="40" t="s">
        <v>94</v>
      </c>
    </row>
    <row r="27" spans="1:8" x14ac:dyDescent="0.25">
      <c r="A27" s="7">
        <v>6165</v>
      </c>
      <c r="B27" s="5"/>
      <c r="C27" s="5" t="s">
        <v>129</v>
      </c>
      <c r="D27" s="42" t="s">
        <v>73</v>
      </c>
      <c r="E27" s="41">
        <v>39803</v>
      </c>
      <c r="F27" s="39" t="s">
        <v>91</v>
      </c>
      <c r="G27" s="5"/>
      <c r="H27" s="48" t="s">
        <v>101</v>
      </c>
    </row>
    <row r="28" spans="1:8" x14ac:dyDescent="0.25">
      <c r="A28" s="7">
        <v>8</v>
      </c>
      <c r="B28" s="5">
        <v>102931</v>
      </c>
      <c r="C28" s="5" t="s">
        <v>130</v>
      </c>
      <c r="D28" s="27" t="s">
        <v>26</v>
      </c>
      <c r="E28" s="38"/>
      <c r="F28" s="38" t="s">
        <v>91</v>
      </c>
      <c r="G28" s="39"/>
      <c r="H28" s="37" t="s">
        <v>95</v>
      </c>
    </row>
    <row r="29" spans="1:8" x14ac:dyDescent="0.25">
      <c r="A29" s="7">
        <v>76</v>
      </c>
      <c r="B29" s="5">
        <v>104136</v>
      </c>
      <c r="C29" s="5" t="s">
        <v>130</v>
      </c>
      <c r="D29" s="42" t="s">
        <v>34</v>
      </c>
      <c r="E29" s="39"/>
      <c r="F29" s="39" t="s">
        <v>90</v>
      </c>
      <c r="G29" s="5"/>
      <c r="H29" s="37" t="s">
        <v>140</v>
      </c>
    </row>
    <row r="30" spans="1:8" x14ac:dyDescent="0.25">
      <c r="A30" s="5">
        <v>91</v>
      </c>
      <c r="B30" s="5">
        <v>101574</v>
      </c>
      <c r="C30" s="5" t="s">
        <v>130</v>
      </c>
      <c r="D30" s="44" t="s">
        <v>120</v>
      </c>
      <c r="E30" s="41"/>
      <c r="F30" s="5" t="s">
        <v>90</v>
      </c>
      <c r="G30" s="5"/>
      <c r="H30" s="40" t="s">
        <v>94</v>
      </c>
    </row>
    <row r="31" spans="1:8" x14ac:dyDescent="0.25">
      <c r="A31" s="7">
        <v>6197</v>
      </c>
      <c r="B31" s="5">
        <v>104149</v>
      </c>
      <c r="C31" s="5" t="s">
        <v>130</v>
      </c>
      <c r="D31" s="42" t="s">
        <v>66</v>
      </c>
      <c r="E31" s="46">
        <v>38549</v>
      </c>
      <c r="F31" s="39" t="s">
        <v>90</v>
      </c>
      <c r="G31" s="28"/>
      <c r="H31" s="48" t="s">
        <v>101</v>
      </c>
    </row>
    <row r="32" spans="1:8" x14ac:dyDescent="0.25">
      <c r="A32" s="7">
        <v>131</v>
      </c>
      <c r="B32" s="5">
        <v>102204</v>
      </c>
      <c r="C32" s="5" t="s">
        <v>130</v>
      </c>
      <c r="D32" s="37" t="s">
        <v>47</v>
      </c>
      <c r="E32" s="38"/>
      <c r="F32" s="38" t="s">
        <v>90</v>
      </c>
      <c r="G32" s="39"/>
      <c r="H32" s="37" t="s">
        <v>143</v>
      </c>
    </row>
    <row r="33" spans="1:8" x14ac:dyDescent="0.25">
      <c r="A33" s="7">
        <v>158</v>
      </c>
      <c r="B33" s="5"/>
      <c r="C33" s="5" t="s">
        <v>130</v>
      </c>
      <c r="D33" s="42" t="s">
        <v>133</v>
      </c>
      <c r="E33" s="41"/>
      <c r="F33" s="39" t="s">
        <v>92</v>
      </c>
      <c r="G33" s="5"/>
      <c r="H33" s="50" t="s">
        <v>134</v>
      </c>
    </row>
    <row r="34" spans="1:8" x14ac:dyDescent="0.25">
      <c r="A34" s="7">
        <v>6194</v>
      </c>
      <c r="B34" s="5">
        <v>104175</v>
      </c>
      <c r="C34" s="5" t="s">
        <v>130</v>
      </c>
      <c r="D34" s="27" t="s">
        <v>52</v>
      </c>
      <c r="E34" s="38">
        <v>38387</v>
      </c>
      <c r="F34" s="38" t="s">
        <v>91</v>
      </c>
      <c r="G34" s="39"/>
      <c r="H34" s="49" t="s">
        <v>107</v>
      </c>
    </row>
    <row r="35" spans="1:8" x14ac:dyDescent="0.25">
      <c r="A35" s="7">
        <v>176</v>
      </c>
      <c r="B35" s="5">
        <v>100755</v>
      </c>
      <c r="C35" s="5" t="s">
        <v>130</v>
      </c>
      <c r="D35" s="42" t="s">
        <v>40</v>
      </c>
      <c r="E35" s="39"/>
      <c r="F35" s="39" t="s">
        <v>90</v>
      </c>
      <c r="G35" s="5"/>
      <c r="H35" s="48" t="s">
        <v>138</v>
      </c>
    </row>
    <row r="36" spans="1:8" x14ac:dyDescent="0.25">
      <c r="A36" s="7">
        <v>258</v>
      </c>
      <c r="B36" s="5">
        <v>102272</v>
      </c>
      <c r="C36" s="5" t="s">
        <v>130</v>
      </c>
      <c r="D36" s="27" t="s">
        <v>33</v>
      </c>
      <c r="E36" s="38">
        <v>38387</v>
      </c>
      <c r="F36" s="38" t="s">
        <v>91</v>
      </c>
      <c r="G36" s="39"/>
      <c r="H36" s="37" t="s">
        <v>141</v>
      </c>
    </row>
    <row r="37" spans="1:8" x14ac:dyDescent="0.25">
      <c r="A37" s="7">
        <v>308</v>
      </c>
      <c r="B37" s="5">
        <v>104231</v>
      </c>
      <c r="C37" s="5" t="s">
        <v>130</v>
      </c>
      <c r="D37" s="27" t="s">
        <v>89</v>
      </c>
      <c r="E37" s="38"/>
      <c r="F37" s="38" t="s">
        <v>90</v>
      </c>
      <c r="G37" s="39"/>
      <c r="H37" s="49" t="s">
        <v>95</v>
      </c>
    </row>
    <row r="38" spans="1:8" x14ac:dyDescent="0.25">
      <c r="A38" s="7">
        <v>376</v>
      </c>
      <c r="B38" s="5">
        <v>102739</v>
      </c>
      <c r="C38" s="5" t="s">
        <v>130</v>
      </c>
      <c r="D38" s="27" t="s">
        <v>65</v>
      </c>
      <c r="E38" s="5"/>
      <c r="F38" s="38" t="s">
        <v>91</v>
      </c>
      <c r="G38" s="5"/>
      <c r="H38" s="48" t="s">
        <v>100</v>
      </c>
    </row>
    <row r="39" spans="1:8" x14ac:dyDescent="0.25">
      <c r="A39" s="7">
        <v>397</v>
      </c>
      <c r="B39" s="5">
        <v>103669</v>
      </c>
      <c r="C39" s="5" t="s">
        <v>130</v>
      </c>
      <c r="D39" s="42" t="s">
        <v>67</v>
      </c>
      <c r="E39" s="28"/>
      <c r="F39" s="39" t="s">
        <v>90</v>
      </c>
      <c r="G39" s="28"/>
      <c r="H39" s="48" t="s">
        <v>100</v>
      </c>
    </row>
    <row r="40" spans="1:8" x14ac:dyDescent="0.25">
      <c r="A40" s="7">
        <v>400</v>
      </c>
      <c r="B40" s="5">
        <v>102724</v>
      </c>
      <c r="C40" s="5" t="s">
        <v>130</v>
      </c>
      <c r="D40" s="42" t="s">
        <v>64</v>
      </c>
      <c r="E40" s="39"/>
      <c r="F40" s="39" t="s">
        <v>91</v>
      </c>
      <c r="G40" s="39"/>
      <c r="H40" s="48" t="s">
        <v>100</v>
      </c>
    </row>
    <row r="41" spans="1:8" x14ac:dyDescent="0.25">
      <c r="A41" s="7">
        <v>411</v>
      </c>
      <c r="B41" s="5">
        <v>102954</v>
      </c>
      <c r="C41" s="5" t="s">
        <v>130</v>
      </c>
      <c r="D41" s="42" t="s">
        <v>63</v>
      </c>
      <c r="E41" s="39"/>
      <c r="F41" s="39" t="s">
        <v>91</v>
      </c>
      <c r="G41" s="39"/>
      <c r="H41" s="48" t="s">
        <v>100</v>
      </c>
    </row>
    <row r="42" spans="1:8" x14ac:dyDescent="0.25">
      <c r="A42" s="15">
        <v>6195</v>
      </c>
      <c r="B42" s="15"/>
      <c r="C42" s="15" t="s">
        <v>130</v>
      </c>
      <c r="D42" s="51" t="s">
        <v>148</v>
      </c>
      <c r="E42" s="52">
        <v>39070</v>
      </c>
      <c r="F42" s="15" t="s">
        <v>90</v>
      </c>
      <c r="G42" s="15"/>
      <c r="H42" s="53" t="s">
        <v>101</v>
      </c>
    </row>
    <row r="43" spans="1:8" x14ac:dyDescent="0.25">
      <c r="A43" s="7">
        <v>436</v>
      </c>
      <c r="B43" s="5">
        <v>103058</v>
      </c>
      <c r="C43" s="5" t="s">
        <v>130</v>
      </c>
      <c r="D43" s="27" t="s">
        <v>54</v>
      </c>
      <c r="E43" s="39"/>
      <c r="F43" s="38" t="s">
        <v>90</v>
      </c>
      <c r="G43" s="5"/>
      <c r="H43" s="49" t="s">
        <v>102</v>
      </c>
    </row>
    <row r="44" spans="1:8" x14ac:dyDescent="0.25">
      <c r="A44" s="7">
        <v>580</v>
      </c>
      <c r="B44" s="5">
        <v>103637</v>
      </c>
      <c r="C44" s="5" t="s">
        <v>130</v>
      </c>
      <c r="D44" s="42" t="s">
        <v>132</v>
      </c>
      <c r="E44" s="39"/>
      <c r="F44" s="39" t="s">
        <v>91</v>
      </c>
      <c r="G44" s="5"/>
      <c r="H44" s="37" t="s">
        <v>95</v>
      </c>
    </row>
    <row r="45" spans="1:8" x14ac:dyDescent="0.25">
      <c r="A45" s="7">
        <v>590</v>
      </c>
      <c r="B45" s="5"/>
      <c r="C45" s="5" t="s">
        <v>130</v>
      </c>
      <c r="D45" s="42" t="s">
        <v>42</v>
      </c>
      <c r="E45" s="41"/>
      <c r="F45" s="39" t="s">
        <v>90</v>
      </c>
      <c r="G45" s="39"/>
      <c r="H45" s="50" t="s">
        <v>134</v>
      </c>
    </row>
    <row r="46" spans="1:8" x14ac:dyDescent="0.25">
      <c r="A46" s="7">
        <v>656</v>
      </c>
      <c r="B46" s="5">
        <v>100502</v>
      </c>
      <c r="C46" s="5" t="s">
        <v>130</v>
      </c>
      <c r="D46" s="27" t="s">
        <v>104</v>
      </c>
      <c r="E46" s="39"/>
      <c r="F46" s="38" t="s">
        <v>91</v>
      </c>
      <c r="G46" s="30"/>
      <c r="H46" s="49" t="s">
        <v>102</v>
      </c>
    </row>
    <row r="47" spans="1:8" x14ac:dyDescent="0.25">
      <c r="A47" s="7">
        <v>673</v>
      </c>
      <c r="B47" s="5">
        <v>103703</v>
      </c>
      <c r="C47" s="5" t="s">
        <v>130</v>
      </c>
      <c r="D47" s="27" t="s">
        <v>103</v>
      </c>
      <c r="E47" s="38"/>
      <c r="F47" s="38" t="s">
        <v>91</v>
      </c>
      <c r="G47" s="39"/>
      <c r="H47" s="49" t="s">
        <v>102</v>
      </c>
    </row>
    <row r="48" spans="1:8" x14ac:dyDescent="0.25">
      <c r="A48" s="5">
        <v>706</v>
      </c>
      <c r="B48" s="5">
        <v>101621</v>
      </c>
      <c r="C48" s="5" t="s">
        <v>130</v>
      </c>
      <c r="D48" s="44" t="s">
        <v>118</v>
      </c>
      <c r="E48" s="41"/>
      <c r="F48" s="5" t="s">
        <v>90</v>
      </c>
      <c r="G48" s="5"/>
      <c r="H48" s="40" t="s">
        <v>94</v>
      </c>
    </row>
    <row r="49" spans="1:8" x14ac:dyDescent="0.25">
      <c r="A49" s="5">
        <v>765</v>
      </c>
      <c r="B49" s="5">
        <v>103775</v>
      </c>
      <c r="C49" s="5" t="s">
        <v>130</v>
      </c>
      <c r="D49" s="44" t="s">
        <v>119</v>
      </c>
      <c r="E49" s="41"/>
      <c r="F49" s="5" t="s">
        <v>90</v>
      </c>
      <c r="G49" s="5"/>
      <c r="H49" s="40" t="s">
        <v>94</v>
      </c>
    </row>
    <row r="50" spans="1:8" x14ac:dyDescent="0.25">
      <c r="A50" s="5">
        <v>780</v>
      </c>
      <c r="B50" s="5">
        <v>102362</v>
      </c>
      <c r="C50" s="5" t="s">
        <v>130</v>
      </c>
      <c r="D50" s="44" t="s">
        <v>116</v>
      </c>
      <c r="E50" s="41"/>
      <c r="F50" s="5" t="s">
        <v>90</v>
      </c>
      <c r="G50" s="5"/>
      <c r="H50" s="40" t="s">
        <v>94</v>
      </c>
    </row>
    <row r="51" spans="1:8" x14ac:dyDescent="0.25">
      <c r="A51" s="5">
        <v>787</v>
      </c>
      <c r="B51" s="5">
        <v>103813</v>
      </c>
      <c r="C51" s="5" t="s">
        <v>130</v>
      </c>
      <c r="D51" s="44" t="s">
        <v>108</v>
      </c>
      <c r="E51" s="41"/>
      <c r="F51" s="5" t="s">
        <v>90</v>
      </c>
      <c r="G51" s="5"/>
      <c r="H51" s="40" t="s">
        <v>94</v>
      </c>
    </row>
    <row r="52" spans="1:8" x14ac:dyDescent="0.25">
      <c r="A52" s="7">
        <v>906</v>
      </c>
      <c r="B52" s="5"/>
      <c r="C52" s="5" t="s">
        <v>130</v>
      </c>
      <c r="D52" s="42" t="s">
        <v>45</v>
      </c>
      <c r="E52" s="41"/>
      <c r="F52" s="39" t="s">
        <v>92</v>
      </c>
      <c r="G52" s="43"/>
      <c r="H52" s="50" t="s">
        <v>134</v>
      </c>
    </row>
    <row r="53" spans="1:8" x14ac:dyDescent="0.25">
      <c r="A53" s="5">
        <v>925</v>
      </c>
      <c r="B53" s="5">
        <v>102466</v>
      </c>
      <c r="C53" s="5" t="s">
        <v>130</v>
      </c>
      <c r="D53" s="44" t="s">
        <v>117</v>
      </c>
      <c r="E53" s="41"/>
      <c r="F53" s="5" t="s">
        <v>91</v>
      </c>
      <c r="G53" s="39"/>
      <c r="H53" s="40" t="s">
        <v>94</v>
      </c>
    </row>
    <row r="54" spans="1:8" x14ac:dyDescent="0.25">
      <c r="A54" s="7">
        <v>951</v>
      </c>
      <c r="B54" s="5">
        <v>104060</v>
      </c>
      <c r="C54" s="5" t="s">
        <v>130</v>
      </c>
      <c r="D54" s="27" t="s">
        <v>53</v>
      </c>
      <c r="E54" s="39"/>
      <c r="F54" s="38" t="s">
        <v>90</v>
      </c>
      <c r="G54" s="39"/>
      <c r="H54" s="49" t="s">
        <v>102</v>
      </c>
    </row>
    <row r="55" spans="1:8" x14ac:dyDescent="0.25">
      <c r="A55" s="7">
        <v>957</v>
      </c>
      <c r="B55" s="5">
        <v>104065</v>
      </c>
      <c r="C55" s="5" t="s">
        <v>130</v>
      </c>
      <c r="D55" s="27" t="s">
        <v>48</v>
      </c>
      <c r="E55" s="38"/>
      <c r="F55" s="38" t="s">
        <v>90</v>
      </c>
      <c r="G55" s="39"/>
      <c r="H55" s="49" t="s">
        <v>143</v>
      </c>
    </row>
    <row r="56" spans="1:8" x14ac:dyDescent="0.25">
      <c r="A56" s="7">
        <v>6166</v>
      </c>
      <c r="B56" s="5"/>
      <c r="C56" s="5" t="s">
        <v>130</v>
      </c>
      <c r="D56" s="42" t="s">
        <v>27</v>
      </c>
      <c r="E56" s="41">
        <v>39046</v>
      </c>
      <c r="F56" s="39" t="s">
        <v>91</v>
      </c>
      <c r="G56" s="39"/>
      <c r="H56" s="37" t="s">
        <v>144</v>
      </c>
    </row>
    <row r="57" spans="1:8" x14ac:dyDescent="0.25">
      <c r="A57" s="7">
        <v>28</v>
      </c>
      <c r="B57" s="5">
        <v>104085</v>
      </c>
      <c r="C57" s="5" t="s">
        <v>131</v>
      </c>
      <c r="D57" s="42" t="s">
        <v>30</v>
      </c>
      <c r="E57" s="38"/>
      <c r="F57" s="38" t="s">
        <v>91</v>
      </c>
      <c r="G57" s="39"/>
      <c r="H57" s="37" t="s">
        <v>95</v>
      </c>
    </row>
    <row r="58" spans="1:8" x14ac:dyDescent="0.25">
      <c r="A58" s="7">
        <v>87</v>
      </c>
      <c r="B58" s="5"/>
      <c r="C58" s="5" t="s">
        <v>131</v>
      </c>
      <c r="D58" s="42" t="s">
        <v>43</v>
      </c>
      <c r="E58" s="41"/>
      <c r="F58" s="39" t="s">
        <v>92</v>
      </c>
      <c r="G58" s="39"/>
      <c r="H58" s="50" t="s">
        <v>134</v>
      </c>
    </row>
    <row r="59" spans="1:8" x14ac:dyDescent="0.25">
      <c r="A59" s="7">
        <v>137</v>
      </c>
      <c r="B59" s="5">
        <v>104811</v>
      </c>
      <c r="C59" s="5" t="s">
        <v>131</v>
      </c>
      <c r="D59" s="27" t="s">
        <v>55</v>
      </c>
      <c r="E59" s="39"/>
      <c r="F59" s="38" t="s">
        <v>90</v>
      </c>
      <c r="G59" s="43"/>
      <c r="H59" s="49" t="s">
        <v>102</v>
      </c>
    </row>
    <row r="60" spans="1:8" x14ac:dyDescent="0.25">
      <c r="A60" s="7">
        <v>150</v>
      </c>
      <c r="B60" s="5"/>
      <c r="C60" s="5" t="s">
        <v>131</v>
      </c>
      <c r="D60" s="42" t="s">
        <v>28</v>
      </c>
      <c r="E60" s="39"/>
      <c r="F60" s="39" t="s">
        <v>92</v>
      </c>
      <c r="G60" s="30"/>
      <c r="H60" s="48" t="s">
        <v>95</v>
      </c>
    </row>
    <row r="61" spans="1:8" x14ac:dyDescent="0.25">
      <c r="A61" s="7">
        <v>163</v>
      </c>
      <c r="B61" s="5"/>
      <c r="C61" s="5" t="s">
        <v>131</v>
      </c>
      <c r="D61" s="42" t="s">
        <v>44</v>
      </c>
      <c r="E61" s="41"/>
      <c r="F61" s="39" t="s">
        <v>91</v>
      </c>
      <c r="G61" s="43"/>
      <c r="H61" s="50" t="s">
        <v>134</v>
      </c>
    </row>
    <row r="62" spans="1:8" x14ac:dyDescent="0.25">
      <c r="A62" s="7">
        <v>181</v>
      </c>
      <c r="B62" s="5">
        <v>103310</v>
      </c>
      <c r="C62" s="5" t="s">
        <v>131</v>
      </c>
      <c r="D62" s="42" t="s">
        <v>37</v>
      </c>
      <c r="E62" s="39"/>
      <c r="F62" s="39" t="s">
        <v>90</v>
      </c>
      <c r="G62" s="5"/>
      <c r="H62" s="37" t="s">
        <v>140</v>
      </c>
    </row>
    <row r="63" spans="1:8" x14ac:dyDescent="0.25">
      <c r="A63" s="7">
        <v>278</v>
      </c>
      <c r="B63" s="5">
        <v>102273</v>
      </c>
      <c r="C63" s="5" t="s">
        <v>131</v>
      </c>
      <c r="D63" s="42" t="s">
        <v>35</v>
      </c>
      <c r="E63" s="39"/>
      <c r="F63" s="39" t="s">
        <v>91</v>
      </c>
      <c r="G63" s="43"/>
      <c r="H63" s="37" t="s">
        <v>140</v>
      </c>
    </row>
    <row r="64" spans="1:8" x14ac:dyDescent="0.25">
      <c r="A64" s="5">
        <v>281</v>
      </c>
      <c r="B64" s="5">
        <v>100380</v>
      </c>
      <c r="C64" s="5" t="s">
        <v>131</v>
      </c>
      <c r="D64" s="44" t="s">
        <v>111</v>
      </c>
      <c r="E64" s="41"/>
      <c r="F64" s="5" t="s">
        <v>90</v>
      </c>
      <c r="G64" s="5"/>
      <c r="H64" s="40" t="s">
        <v>94</v>
      </c>
    </row>
    <row r="65" spans="1:8" x14ac:dyDescent="0.25">
      <c r="A65" s="7">
        <v>351</v>
      </c>
      <c r="B65" s="5">
        <v>103422</v>
      </c>
      <c r="C65" s="5" t="s">
        <v>131</v>
      </c>
      <c r="D65" s="42" t="s">
        <v>36</v>
      </c>
      <c r="E65" s="39"/>
      <c r="F65" s="39" t="s">
        <v>91</v>
      </c>
      <c r="G65" s="43"/>
      <c r="H65" s="37" t="s">
        <v>140</v>
      </c>
    </row>
    <row r="66" spans="1:8" x14ac:dyDescent="0.25">
      <c r="A66" s="7">
        <v>368</v>
      </c>
      <c r="B66" s="5">
        <v>100503</v>
      </c>
      <c r="C66" s="5" t="s">
        <v>131</v>
      </c>
      <c r="D66" s="27" t="s">
        <v>106</v>
      </c>
      <c r="E66" s="39"/>
      <c r="F66" s="38" t="s">
        <v>90</v>
      </c>
      <c r="G66" s="39"/>
      <c r="H66" s="49" t="s">
        <v>102</v>
      </c>
    </row>
    <row r="67" spans="1:8" x14ac:dyDescent="0.25">
      <c r="A67" s="7">
        <v>389</v>
      </c>
      <c r="B67" s="5">
        <v>102777</v>
      </c>
      <c r="C67" s="5" t="s">
        <v>131</v>
      </c>
      <c r="D67" s="27" t="s">
        <v>70</v>
      </c>
      <c r="E67" s="5"/>
      <c r="F67" s="38" t="s">
        <v>90</v>
      </c>
      <c r="G67" s="5"/>
      <c r="H67" s="48" t="s">
        <v>100</v>
      </c>
    </row>
    <row r="68" spans="1:8" x14ac:dyDescent="0.25">
      <c r="A68" s="30">
        <v>390</v>
      </c>
      <c r="B68" s="5">
        <v>102722</v>
      </c>
      <c r="C68" s="5" t="s">
        <v>131</v>
      </c>
      <c r="D68" s="42" t="s">
        <v>68</v>
      </c>
      <c r="E68" s="28"/>
      <c r="F68" s="39" t="s">
        <v>91</v>
      </c>
      <c r="G68" s="28"/>
      <c r="H68" s="48" t="s">
        <v>100</v>
      </c>
    </row>
    <row r="69" spans="1:8" x14ac:dyDescent="0.25">
      <c r="A69" s="7">
        <v>391</v>
      </c>
      <c r="B69" s="5">
        <v>102755</v>
      </c>
      <c r="C69" s="5" t="s">
        <v>131</v>
      </c>
      <c r="D69" s="27" t="s">
        <v>69</v>
      </c>
      <c r="E69" s="28"/>
      <c r="F69" s="38" t="s">
        <v>91</v>
      </c>
      <c r="G69" s="28"/>
      <c r="H69" s="48" t="s">
        <v>100</v>
      </c>
    </row>
    <row r="70" spans="1:8" x14ac:dyDescent="0.25">
      <c r="A70" s="7">
        <v>396</v>
      </c>
      <c r="B70" s="5">
        <v>103433</v>
      </c>
      <c r="C70" s="5" t="s">
        <v>131</v>
      </c>
      <c r="D70" s="27" t="s">
        <v>56</v>
      </c>
      <c r="E70" s="39"/>
      <c r="F70" s="38" t="s">
        <v>90</v>
      </c>
      <c r="G70" s="39"/>
      <c r="H70" s="49" t="s">
        <v>102</v>
      </c>
    </row>
    <row r="71" spans="1:8" x14ac:dyDescent="0.25">
      <c r="A71" s="7">
        <v>421</v>
      </c>
      <c r="B71" s="5">
        <v>105030</v>
      </c>
      <c r="C71" s="5" t="s">
        <v>131</v>
      </c>
      <c r="D71" s="42" t="s">
        <v>38</v>
      </c>
      <c r="E71" s="39"/>
      <c r="F71" s="39" t="s">
        <v>90</v>
      </c>
      <c r="G71" s="5"/>
      <c r="H71" s="37" t="s">
        <v>140</v>
      </c>
    </row>
    <row r="72" spans="1:8" x14ac:dyDescent="0.25">
      <c r="A72" s="5">
        <v>530</v>
      </c>
      <c r="B72" s="5">
        <v>102806</v>
      </c>
      <c r="C72" s="5" t="s">
        <v>131</v>
      </c>
      <c r="D72" s="44" t="s">
        <v>112</v>
      </c>
      <c r="E72" s="41"/>
      <c r="F72" s="5" t="s">
        <v>90</v>
      </c>
      <c r="G72" s="5"/>
      <c r="H72" s="40" t="s">
        <v>94</v>
      </c>
    </row>
    <row r="73" spans="1:8" x14ac:dyDescent="0.25">
      <c r="A73" s="5">
        <v>556</v>
      </c>
      <c r="B73" s="5">
        <v>101590</v>
      </c>
      <c r="C73" s="5" t="s">
        <v>131</v>
      </c>
      <c r="D73" s="44" t="s">
        <v>113</v>
      </c>
      <c r="E73" s="41"/>
      <c r="F73" s="5" t="s">
        <v>90</v>
      </c>
      <c r="G73" s="5"/>
      <c r="H73" s="40" t="s">
        <v>94</v>
      </c>
    </row>
    <row r="74" spans="1:8" x14ac:dyDescent="0.25">
      <c r="A74" s="5">
        <v>586</v>
      </c>
      <c r="B74" s="5">
        <v>102382</v>
      </c>
      <c r="C74" s="5" t="s">
        <v>131</v>
      </c>
      <c r="D74" s="44" t="s">
        <v>109</v>
      </c>
      <c r="E74" s="41"/>
      <c r="F74" s="5" t="s">
        <v>90</v>
      </c>
      <c r="G74" s="5"/>
      <c r="H74" s="40" t="s">
        <v>94</v>
      </c>
    </row>
    <row r="75" spans="1:8" x14ac:dyDescent="0.25">
      <c r="A75" s="7">
        <v>730</v>
      </c>
      <c r="B75" s="5">
        <v>105175</v>
      </c>
      <c r="C75" s="5" t="s">
        <v>131</v>
      </c>
      <c r="D75" s="27" t="s">
        <v>71</v>
      </c>
      <c r="E75" s="5"/>
      <c r="F75" s="38" t="s">
        <v>90</v>
      </c>
      <c r="G75" s="5"/>
      <c r="H75" s="48" t="s">
        <v>100</v>
      </c>
    </row>
    <row r="76" spans="1:8" x14ac:dyDescent="0.25">
      <c r="A76" s="7">
        <v>743</v>
      </c>
      <c r="B76" s="5">
        <v>102996</v>
      </c>
      <c r="C76" s="5" t="s">
        <v>131</v>
      </c>
      <c r="D76" s="42" t="s">
        <v>39</v>
      </c>
      <c r="E76" s="39"/>
      <c r="F76" s="39" t="s">
        <v>90</v>
      </c>
      <c r="G76" s="43"/>
      <c r="H76" s="37" t="s">
        <v>140</v>
      </c>
    </row>
    <row r="77" spans="1:8" x14ac:dyDescent="0.25">
      <c r="A77" s="7">
        <v>773</v>
      </c>
      <c r="B77" s="5">
        <v>100515</v>
      </c>
      <c r="C77" s="5" t="s">
        <v>131</v>
      </c>
      <c r="D77" s="27" t="s">
        <v>105</v>
      </c>
      <c r="E77" s="38"/>
      <c r="F77" s="38" t="s">
        <v>91</v>
      </c>
      <c r="G77" s="39"/>
      <c r="H77" s="49" t="s">
        <v>102</v>
      </c>
    </row>
    <row r="78" spans="1:8" x14ac:dyDescent="0.25">
      <c r="A78" s="5">
        <v>838</v>
      </c>
      <c r="B78" s="5">
        <v>103906</v>
      </c>
      <c r="C78" s="5" t="s">
        <v>131</v>
      </c>
      <c r="D78" s="44" t="s">
        <v>114</v>
      </c>
      <c r="E78" s="41"/>
      <c r="F78" s="5" t="s">
        <v>91</v>
      </c>
      <c r="G78" s="5"/>
      <c r="H78" s="40" t="s">
        <v>94</v>
      </c>
    </row>
    <row r="79" spans="1:8" x14ac:dyDescent="0.25">
      <c r="A79" s="30">
        <v>847</v>
      </c>
      <c r="B79" s="5"/>
      <c r="C79" s="5" t="s">
        <v>131</v>
      </c>
      <c r="D79" s="42" t="s">
        <v>29</v>
      </c>
      <c r="E79" s="39"/>
      <c r="F79" s="39" t="s">
        <v>91</v>
      </c>
      <c r="G79" s="39"/>
      <c r="H79" s="48" t="s">
        <v>95</v>
      </c>
    </row>
    <row r="80" spans="1:8" x14ac:dyDescent="0.25">
      <c r="A80" s="5">
        <v>868</v>
      </c>
      <c r="B80" s="5">
        <v>103918</v>
      </c>
      <c r="C80" s="5" t="s">
        <v>131</v>
      </c>
      <c r="D80" s="44" t="s">
        <v>115</v>
      </c>
      <c r="E80" s="41"/>
      <c r="F80" s="5" t="s">
        <v>90</v>
      </c>
      <c r="G80" s="39"/>
      <c r="H80" s="40" t="s">
        <v>94</v>
      </c>
    </row>
    <row r="81" spans="1:8" x14ac:dyDescent="0.25">
      <c r="A81" s="5">
        <v>956</v>
      </c>
      <c r="B81" s="5">
        <v>101610</v>
      </c>
      <c r="C81" s="5" t="s">
        <v>131</v>
      </c>
      <c r="D81" s="44" t="s">
        <v>110</v>
      </c>
      <c r="E81" s="41"/>
      <c r="F81" s="5" t="s">
        <v>90</v>
      </c>
      <c r="G81" s="39"/>
      <c r="H81" s="40" t="s">
        <v>94</v>
      </c>
    </row>
    <row r="82" spans="1:8" x14ac:dyDescent="0.25">
      <c r="A82" s="7">
        <v>6167</v>
      </c>
      <c r="B82" s="5"/>
      <c r="C82" s="5" t="s">
        <v>131</v>
      </c>
      <c r="D82" s="42" t="s">
        <v>74</v>
      </c>
      <c r="E82" s="41">
        <v>37685</v>
      </c>
      <c r="F82" s="39" t="s">
        <v>91</v>
      </c>
      <c r="G82" s="5"/>
      <c r="H82" s="48" t="s">
        <v>101</v>
      </c>
    </row>
    <row r="83" spans="1:8" x14ac:dyDescent="0.25">
      <c r="A83" s="5">
        <v>6168</v>
      </c>
      <c r="B83" s="5"/>
      <c r="C83" s="5" t="s">
        <v>131</v>
      </c>
      <c r="D83" s="40" t="s">
        <v>75</v>
      </c>
      <c r="E83" s="41">
        <v>37815</v>
      </c>
      <c r="F83" s="5" t="s">
        <v>91</v>
      </c>
      <c r="G83" s="5"/>
      <c r="H83" s="48" t="s">
        <v>101</v>
      </c>
    </row>
    <row r="84" spans="1:8" x14ac:dyDescent="0.25">
      <c r="A84" s="5">
        <v>6170</v>
      </c>
      <c r="B84" s="5"/>
      <c r="C84" s="5" t="s">
        <v>131</v>
      </c>
      <c r="D84" s="40" t="s">
        <v>76</v>
      </c>
      <c r="E84" s="41">
        <v>37762</v>
      </c>
      <c r="F84" s="5" t="s">
        <v>90</v>
      </c>
      <c r="G84" s="5"/>
      <c r="H84" s="48" t="s">
        <v>137</v>
      </c>
    </row>
    <row r="87" spans="1:8" x14ac:dyDescent="0.25">
      <c r="A87" s="5">
        <v>1561</v>
      </c>
      <c r="B87" s="5">
        <v>103431</v>
      </c>
      <c r="C87" s="5" t="s">
        <v>96</v>
      </c>
      <c r="D87" s="40" t="s">
        <v>80</v>
      </c>
      <c r="E87" s="5"/>
      <c r="F87" s="5" t="s">
        <v>91</v>
      </c>
      <c r="G87" s="5"/>
      <c r="H87" s="39" t="s">
        <v>100</v>
      </c>
    </row>
    <row r="88" spans="1:8" x14ac:dyDescent="0.25">
      <c r="A88" s="5">
        <v>6196</v>
      </c>
      <c r="B88" s="5">
        <v>101774</v>
      </c>
      <c r="C88" s="5" t="s">
        <v>142</v>
      </c>
      <c r="D88" s="40" t="s">
        <v>78</v>
      </c>
      <c r="E88" s="5"/>
      <c r="F88" s="5" t="s">
        <v>90</v>
      </c>
      <c r="G88" s="5"/>
      <c r="H88" s="39" t="s">
        <v>100</v>
      </c>
    </row>
    <row r="89" spans="1:8" x14ac:dyDescent="0.25">
      <c r="A89" s="5">
        <v>4458</v>
      </c>
      <c r="B89" s="5">
        <v>104257</v>
      </c>
      <c r="C89" s="5" t="s">
        <v>99</v>
      </c>
      <c r="D89" s="40" t="s">
        <v>79</v>
      </c>
      <c r="E89" s="5"/>
      <c r="F89" s="5" t="s">
        <v>90</v>
      </c>
      <c r="G89" s="5"/>
      <c r="H89" s="39" t="s">
        <v>100</v>
      </c>
    </row>
    <row r="90" spans="1:8" x14ac:dyDescent="0.25">
      <c r="A90" s="5">
        <v>6175</v>
      </c>
      <c r="B90" s="5"/>
      <c r="C90" s="5" t="s">
        <v>99</v>
      </c>
      <c r="D90" s="40" t="s">
        <v>88</v>
      </c>
      <c r="E90" s="41">
        <v>28174</v>
      </c>
      <c r="F90" s="5" t="s">
        <v>90</v>
      </c>
      <c r="G90" s="5"/>
      <c r="H90" s="39" t="s">
        <v>101</v>
      </c>
    </row>
    <row r="91" spans="1:8" x14ac:dyDescent="0.25">
      <c r="A91" s="5">
        <v>6172</v>
      </c>
      <c r="B91" s="5"/>
      <c r="C91" s="5" t="s">
        <v>97</v>
      </c>
      <c r="D91" s="40" t="s">
        <v>81</v>
      </c>
      <c r="E91" s="41">
        <v>31599</v>
      </c>
      <c r="F91" s="5" t="s">
        <v>90</v>
      </c>
      <c r="G91" s="5"/>
      <c r="H91" s="39" t="s">
        <v>137</v>
      </c>
    </row>
    <row r="92" spans="1:8" x14ac:dyDescent="0.25">
      <c r="A92" s="5">
        <v>6173</v>
      </c>
      <c r="B92" s="5"/>
      <c r="C92" s="5" t="s">
        <v>135</v>
      </c>
      <c r="D92" s="40" t="s">
        <v>85</v>
      </c>
      <c r="E92" s="41">
        <v>29646</v>
      </c>
      <c r="F92" s="5" t="s">
        <v>91</v>
      </c>
      <c r="G92" s="5"/>
      <c r="H92" s="5" t="s">
        <v>137</v>
      </c>
    </row>
    <row r="93" spans="1:8" x14ac:dyDescent="0.25">
      <c r="A93" s="5">
        <v>6174</v>
      </c>
      <c r="B93" s="5"/>
      <c r="C93" s="5" t="s">
        <v>135</v>
      </c>
      <c r="D93" s="40" t="s">
        <v>82</v>
      </c>
      <c r="E93" s="41">
        <v>30362</v>
      </c>
      <c r="F93" s="5" t="s">
        <v>90</v>
      </c>
      <c r="G93" s="5"/>
      <c r="H93" s="39" t="s">
        <v>137</v>
      </c>
    </row>
    <row r="94" spans="1:8" x14ac:dyDescent="0.25">
      <c r="A94" s="5">
        <v>6176</v>
      </c>
      <c r="B94" s="5"/>
      <c r="C94" s="5" t="s">
        <v>136</v>
      </c>
      <c r="D94" s="40" t="s">
        <v>83</v>
      </c>
      <c r="E94" s="41">
        <v>25294</v>
      </c>
      <c r="F94" s="5" t="s">
        <v>90</v>
      </c>
      <c r="G94" s="5"/>
      <c r="H94" s="39" t="s">
        <v>137</v>
      </c>
    </row>
    <row r="95" spans="1:8" x14ac:dyDescent="0.25">
      <c r="A95" s="5">
        <v>6177</v>
      </c>
      <c r="B95" s="5"/>
      <c r="C95" s="5"/>
      <c r="D95" s="40" t="s">
        <v>146</v>
      </c>
      <c r="E95" s="41">
        <v>37552</v>
      </c>
      <c r="F95" s="5"/>
      <c r="G95" s="5"/>
      <c r="H95" s="39" t="s">
        <v>145</v>
      </c>
    </row>
    <row r="96" spans="1:8" x14ac:dyDescent="0.25">
      <c r="A96" s="5">
        <v>6169</v>
      </c>
      <c r="B96" s="5"/>
      <c r="C96" s="5"/>
      <c r="D96" s="40" t="s">
        <v>147</v>
      </c>
      <c r="E96" s="41">
        <v>37636</v>
      </c>
      <c r="F96" s="5"/>
      <c r="G96" s="5"/>
      <c r="H96" s="39" t="s">
        <v>145</v>
      </c>
    </row>
    <row r="97" spans="1:8" x14ac:dyDescent="0.25">
      <c r="A97" s="5">
        <v>6179</v>
      </c>
      <c r="B97" s="5"/>
      <c r="C97" s="5" t="s">
        <v>96</v>
      </c>
      <c r="D97" s="40" t="s">
        <v>84</v>
      </c>
      <c r="E97" s="41">
        <v>37265</v>
      </c>
      <c r="F97" s="5" t="s">
        <v>90</v>
      </c>
      <c r="G97" s="5"/>
      <c r="H97" s="39" t="s">
        <v>137</v>
      </c>
    </row>
    <row r="98" spans="1:8" x14ac:dyDescent="0.25">
      <c r="A98" s="5">
        <v>6199</v>
      </c>
      <c r="B98" s="5">
        <v>105178</v>
      </c>
      <c r="C98" s="5" t="s">
        <v>135</v>
      </c>
      <c r="D98" s="40" t="s">
        <v>87</v>
      </c>
      <c r="E98" s="41">
        <v>28932</v>
      </c>
      <c r="F98" s="5" t="s">
        <v>90</v>
      </c>
      <c r="G98" s="5"/>
      <c r="H98" s="5" t="s">
        <v>139</v>
      </c>
    </row>
    <row r="99" spans="1:8" x14ac:dyDescent="0.25">
      <c r="A99" s="5">
        <v>3343</v>
      </c>
      <c r="B99" s="5"/>
      <c r="C99" s="5" t="s">
        <v>97</v>
      </c>
      <c r="D99" s="40" t="s">
        <v>86</v>
      </c>
      <c r="E99" s="41">
        <v>31291</v>
      </c>
      <c r="F99" s="5" t="s">
        <v>90</v>
      </c>
      <c r="G99" s="5"/>
      <c r="H99" s="5" t="s">
        <v>98</v>
      </c>
    </row>
  </sheetData>
  <sheetProtection algorithmName="SHA-512" hashValue="EM7YzwJWQFVPChNBmA1NBKFjdYxOLGUOx+eVEc5hgJhKZ2l49twQzWETTUPPgUA/Z2tYgXIxhkNa7MCT4vmeuw==" saltValue="5xiwEt0YLAxLJr2GldU3mQ==" spinCount="100000" sheet="1" objects="1" scenarios="1" selectLockedCells="1" selectUnlockedCells="1"/>
  <sortState ref="A2:H85">
    <sortCondition ref="C2:C85"/>
    <sortCondition ref="A2:A85"/>
  </sortState>
  <printOptions horizontalCentered="1"/>
  <pageMargins left="0.15748031496062992" right="0.15748031496062992" top="0.55118110236220474" bottom="0.15748031496062992" header="0" footer="0"/>
  <pageSetup paperSize="9" scale="75" orientation="portrait" horizontalDpi="4294967293" verticalDpi="4294967293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workbookViewId="0">
      <selection activeCell="G19" sqref="G19"/>
    </sheetView>
  </sheetViews>
  <sheetFormatPr defaultColWidth="9" defaultRowHeight="15" x14ac:dyDescent="0.25"/>
  <cols>
    <col min="1" max="1" width="5.28515625" style="17" customWidth="1"/>
    <col min="2" max="2" width="7.7109375" style="17" bestFit="1" customWidth="1"/>
    <col min="3" max="3" width="7.7109375" style="17" customWidth="1"/>
    <col min="4" max="4" width="8.140625" style="17" bestFit="1" customWidth="1"/>
    <col min="5" max="5" width="28.140625" style="17" bestFit="1" customWidth="1"/>
    <col min="6" max="6" width="8.140625" style="17" bestFit="1" customWidth="1"/>
    <col min="7" max="7" width="31.5703125" style="17" bestFit="1" customWidth="1"/>
    <col min="8" max="8" width="7.85546875" style="17" bestFit="1" customWidth="1"/>
    <col min="9" max="16384" width="9" style="17"/>
  </cols>
  <sheetData>
    <row r="1" spans="1:8" ht="15.75" x14ac:dyDescent="0.25">
      <c r="A1" s="57" t="s">
        <v>22</v>
      </c>
      <c r="B1" s="57"/>
      <c r="C1" s="57"/>
      <c r="D1" s="57"/>
      <c r="E1" s="57"/>
      <c r="F1" s="57"/>
      <c r="G1" s="57"/>
      <c r="H1" s="57"/>
    </row>
    <row r="2" spans="1:8" ht="15.75" x14ac:dyDescent="0.25">
      <c r="A2" s="57" t="s">
        <v>21</v>
      </c>
      <c r="B2" s="57"/>
      <c r="C2" s="57"/>
      <c r="D2" s="57"/>
      <c r="E2" s="57"/>
      <c r="F2" s="57"/>
      <c r="G2" s="57"/>
      <c r="H2" s="24"/>
    </row>
    <row r="3" spans="1:8" ht="15.75" x14ac:dyDescent="0.25">
      <c r="A3" s="23"/>
      <c r="B3" s="23"/>
      <c r="C3" s="23"/>
      <c r="D3" s="23"/>
      <c r="E3" s="23"/>
      <c r="F3" s="23"/>
      <c r="G3" s="23"/>
      <c r="H3" s="23"/>
    </row>
    <row r="4" spans="1:8" ht="15.75" x14ac:dyDescent="0.25">
      <c r="A4" s="58" t="s">
        <v>9</v>
      </c>
      <c r="B4" s="58"/>
      <c r="C4" s="58"/>
      <c r="D4" s="58"/>
      <c r="E4" s="58"/>
      <c r="F4" s="58"/>
      <c r="G4" s="58"/>
      <c r="H4" s="58"/>
    </row>
    <row r="6" spans="1:8" ht="15.75" x14ac:dyDescent="0.25">
      <c r="A6" s="19" t="s">
        <v>8</v>
      </c>
      <c r="B6" s="19" t="s">
        <v>3</v>
      </c>
      <c r="C6" s="19" t="s">
        <v>7</v>
      </c>
      <c r="D6" s="19" t="s">
        <v>0</v>
      </c>
      <c r="E6" s="19" t="s">
        <v>1</v>
      </c>
      <c r="F6" s="19" t="s">
        <v>5</v>
      </c>
      <c r="G6" s="19" t="s">
        <v>2</v>
      </c>
      <c r="H6" s="19" t="s">
        <v>6</v>
      </c>
    </row>
    <row r="7" spans="1:8" x14ac:dyDescent="0.25">
      <c r="A7" s="4">
        <v>1</v>
      </c>
      <c r="B7" s="4">
        <v>6164</v>
      </c>
      <c r="C7" s="4">
        <f>IFERROR((VLOOKUP(B7,INSCRITOS!A:B,2,FALSE)),"")</f>
        <v>0</v>
      </c>
      <c r="D7" s="5" t="str">
        <f>IFERROR((VLOOKUP(B7,INSCRITOS!A:C,3,FALSE)),"")</f>
        <v>BEN</v>
      </c>
      <c r="E7" s="6" t="str">
        <f>IFERROR((VLOOKUP(B7,INSCRITOS!A:D,4,FALSE)),"")</f>
        <v>Rodrigo Vicente</v>
      </c>
      <c r="F7" s="4" t="str">
        <f>IFERROR((VLOOKUP(B7,INSCRITOS!A:F,6,FALSE)),"")</f>
        <v>M</v>
      </c>
      <c r="G7" s="6" t="str">
        <f>IFERROR((VLOOKUP(B7,INSCRITOS!A:H,8,FALSE)),"")</f>
        <v>Não federado</v>
      </c>
      <c r="H7" s="6">
        <v>0</v>
      </c>
    </row>
    <row r="8" spans="1:8" x14ac:dyDescent="0.25">
      <c r="A8" s="4">
        <v>2</v>
      </c>
      <c r="B8" s="4">
        <v>905</v>
      </c>
      <c r="C8" s="4">
        <f>IFERROR((VLOOKUP(B8,INSCRITOS!A:B,2,FALSE)),"")</f>
        <v>103990</v>
      </c>
      <c r="D8" s="5" t="str">
        <f>IFERROR((VLOOKUP(B8,INSCRITOS!A:C,3,FALSE)),"")</f>
        <v>BEN</v>
      </c>
      <c r="E8" s="6" t="str">
        <f>IFERROR((VLOOKUP(B8,INSCRITOS!A:D,4,FALSE)),"")</f>
        <v>DIOGO VIEGAS</v>
      </c>
      <c r="F8" s="4" t="str">
        <f>IFERROR((VLOOKUP(B8,INSCRITOS!A:F,6,FALSE)),"")</f>
        <v>M</v>
      </c>
      <c r="G8" s="6" t="str">
        <f>IFERROR((VLOOKUP(B8,INSCRITOS!A:H,8,FALSE)),"")</f>
        <v>Clube de Natação de Torres Novas</v>
      </c>
      <c r="H8" s="6">
        <v>100</v>
      </c>
    </row>
    <row r="9" spans="1:8" hidden="1" x14ac:dyDescent="0.25">
      <c r="A9" s="4" t="e">
        <f>RANK(#REF!,#REF!,1)</f>
        <v>#REF!</v>
      </c>
      <c r="B9" s="4"/>
      <c r="C9" s="4" t="str">
        <f>IFERROR((VLOOKUP(B9,INSCRITOS!A:B,2,FALSE)),"")</f>
        <v/>
      </c>
      <c r="D9" s="5" t="str">
        <f>IFERROR((VLOOKUP(B9,INSCRITOS!A:C,3,FALSE)),"")</f>
        <v/>
      </c>
      <c r="E9" s="6" t="str">
        <f>IFERROR((VLOOKUP(B9,INSCRITOS!A:D,4,FALSE)),"")</f>
        <v/>
      </c>
      <c r="F9" s="4" t="str">
        <f>IFERROR((VLOOKUP(B9,INSCRITOS!A:F,6,FALSE)),"")</f>
        <v/>
      </c>
      <c r="G9" s="6" t="str">
        <f>IFERROR((VLOOKUP(B9,INSCRITOS!A:H,8,FALSE)),"")</f>
        <v/>
      </c>
      <c r="H9" s="6"/>
    </row>
    <row r="10" spans="1:8" hidden="1" x14ac:dyDescent="0.25">
      <c r="A10" s="4" t="e">
        <f>RANK(#REF!,#REF!,1)</f>
        <v>#REF!</v>
      </c>
      <c r="B10" s="4"/>
      <c r="C10" s="4" t="str">
        <f>IFERROR((VLOOKUP(B10,INSCRITOS!A:B,2,FALSE)),"")</f>
        <v/>
      </c>
      <c r="D10" s="5" t="str">
        <f>IFERROR((VLOOKUP(B10,INSCRITOS!A:C,3,FALSE)),"")</f>
        <v/>
      </c>
      <c r="E10" s="6" t="str">
        <f>IFERROR((VLOOKUP(B10,INSCRITOS!A:D,4,FALSE)),"")</f>
        <v/>
      </c>
      <c r="F10" s="4" t="str">
        <f>IFERROR((VLOOKUP(B10,INSCRITOS!A:F,6,FALSE)),"")</f>
        <v/>
      </c>
      <c r="G10" s="6" t="str">
        <f>IFERROR((VLOOKUP(B10,INSCRITOS!A:H,8,FALSE)),"")</f>
        <v/>
      </c>
      <c r="H10" s="6"/>
    </row>
    <row r="11" spans="1:8" hidden="1" x14ac:dyDescent="0.25">
      <c r="A11" s="4" t="e">
        <f>RANK(#REF!,#REF!,1)</f>
        <v>#REF!</v>
      </c>
      <c r="B11" s="4"/>
      <c r="C11" s="4" t="str">
        <f>IFERROR((VLOOKUP(B11,INSCRITOS!A:B,2,FALSE)),"")</f>
        <v/>
      </c>
      <c r="D11" s="5" t="str">
        <f>IFERROR((VLOOKUP(B11,INSCRITOS!A:C,3,FALSE)),"")</f>
        <v/>
      </c>
      <c r="E11" s="6" t="str">
        <f>IFERROR((VLOOKUP(B11,INSCRITOS!A:D,4,FALSE)),"")</f>
        <v/>
      </c>
      <c r="F11" s="4" t="str">
        <f>IFERROR((VLOOKUP(B11,INSCRITOS!A:F,6,FALSE)),"")</f>
        <v/>
      </c>
      <c r="G11" s="6" t="str">
        <f>IFERROR((VLOOKUP(B11,INSCRITOS!A:H,8,FALSE)),"")</f>
        <v/>
      </c>
      <c r="H11" s="6"/>
    </row>
    <row r="12" spans="1:8" hidden="1" x14ac:dyDescent="0.25">
      <c r="A12" s="4" t="e">
        <f>RANK(#REF!,#REF!,1)</f>
        <v>#REF!</v>
      </c>
      <c r="B12" s="4"/>
      <c r="C12" s="4" t="str">
        <f>IFERROR((VLOOKUP(B12,INSCRITOS!A:B,2,FALSE)),"")</f>
        <v/>
      </c>
      <c r="D12" s="5" t="str">
        <f>IFERROR((VLOOKUP(B12,INSCRITOS!A:C,3,FALSE)),"")</f>
        <v/>
      </c>
      <c r="E12" s="6" t="str">
        <f>IFERROR((VLOOKUP(B12,INSCRITOS!A:D,4,FALSE)),"")</f>
        <v/>
      </c>
      <c r="F12" s="4" t="str">
        <f>IFERROR((VLOOKUP(B12,INSCRITOS!A:F,6,FALSE)),"")</f>
        <v/>
      </c>
      <c r="G12" s="6" t="str">
        <f>IFERROR((VLOOKUP(B12,INSCRITOS!A:H,8,FALSE)),"")</f>
        <v/>
      </c>
      <c r="H12" s="6"/>
    </row>
    <row r="13" spans="1:8" hidden="1" x14ac:dyDescent="0.25">
      <c r="A13" s="4" t="e">
        <f>RANK(#REF!,#REF!,1)</f>
        <v>#REF!</v>
      </c>
      <c r="B13" s="4"/>
      <c r="C13" s="4" t="str">
        <f>IFERROR((VLOOKUP(B13,INSCRITOS!A:B,2,FALSE)),"")</f>
        <v/>
      </c>
      <c r="D13" s="5" t="str">
        <f>IFERROR((VLOOKUP(B13,INSCRITOS!A:C,3,FALSE)),"")</f>
        <v/>
      </c>
      <c r="E13" s="6" t="str">
        <f>IFERROR((VLOOKUP(B13,INSCRITOS!A:D,4,FALSE)),"")</f>
        <v/>
      </c>
      <c r="F13" s="4" t="str">
        <f>IFERROR((VLOOKUP(B13,INSCRITOS!A:F,6,FALSE)),"")</f>
        <v/>
      </c>
      <c r="G13" s="6" t="str">
        <f>IFERROR((VLOOKUP(B13,INSCRITOS!A:H,8,FALSE)),"")</f>
        <v/>
      </c>
      <c r="H13" s="6"/>
    </row>
    <row r="14" spans="1:8" hidden="1" x14ac:dyDescent="0.25">
      <c r="A14" s="4" t="e">
        <f>RANK(#REF!,#REF!,1)</f>
        <v>#REF!</v>
      </c>
      <c r="B14" s="4"/>
      <c r="C14" s="4" t="str">
        <f>IFERROR((VLOOKUP(B14,INSCRITOS!A:B,2,FALSE)),"")</f>
        <v/>
      </c>
      <c r="D14" s="5" t="str">
        <f>IFERROR((VLOOKUP(B14,INSCRITOS!A:C,3,FALSE)),"")</f>
        <v/>
      </c>
      <c r="E14" s="6" t="str">
        <f>IFERROR((VLOOKUP(B14,INSCRITOS!A:D,4,FALSE)),"")</f>
        <v/>
      </c>
      <c r="F14" s="4" t="str">
        <f>IFERROR((VLOOKUP(B14,INSCRITOS!A:F,6,FALSE)),"")</f>
        <v/>
      </c>
      <c r="G14" s="6" t="str">
        <f>IFERROR((VLOOKUP(B14,INSCRITOS!A:H,8,FALSE)),"")</f>
        <v/>
      </c>
      <c r="H14" s="6"/>
    </row>
    <row r="15" spans="1:8" x14ac:dyDescent="0.25">
      <c r="A15" s="14"/>
      <c r="B15" s="14"/>
      <c r="C15" s="14"/>
      <c r="D15" s="15"/>
      <c r="E15" s="2"/>
      <c r="F15" s="14"/>
      <c r="G15" s="2"/>
      <c r="H15" s="2"/>
    </row>
    <row r="16" spans="1:8" ht="15.75" x14ac:dyDescent="0.25">
      <c r="A16" s="58" t="s">
        <v>14</v>
      </c>
      <c r="B16" s="58"/>
      <c r="C16" s="58"/>
      <c r="D16" s="58"/>
      <c r="E16" s="58"/>
      <c r="F16" s="58"/>
      <c r="G16" s="58"/>
      <c r="H16" s="58"/>
    </row>
    <row r="17" spans="1:8" x14ac:dyDescent="0.25">
      <c r="A17" s="14"/>
      <c r="B17" s="14"/>
      <c r="C17" s="14"/>
      <c r="D17" s="15"/>
      <c r="E17" s="2"/>
      <c r="F17" s="14"/>
      <c r="G17" s="2"/>
      <c r="H17" s="2"/>
    </row>
    <row r="18" spans="1:8" ht="15.75" x14ac:dyDescent="0.25">
      <c r="A18" s="19" t="s">
        <v>8</v>
      </c>
      <c r="B18" s="19" t="s">
        <v>3</v>
      </c>
      <c r="C18" s="19" t="s">
        <v>7</v>
      </c>
      <c r="D18" s="19" t="s">
        <v>0</v>
      </c>
      <c r="E18" s="19" t="s">
        <v>1</v>
      </c>
      <c r="F18" s="19" t="s">
        <v>5</v>
      </c>
      <c r="G18" s="19" t="s">
        <v>2</v>
      </c>
      <c r="H18" s="19" t="s">
        <v>6</v>
      </c>
    </row>
    <row r="19" spans="1:8" x14ac:dyDescent="0.25">
      <c r="A19" s="4">
        <v>1</v>
      </c>
      <c r="B19" s="4">
        <v>6198</v>
      </c>
      <c r="C19" s="4">
        <f>IFERROR((VLOOKUP(B19,INSCRITOS!A:B,2,FALSE)),"")</f>
        <v>0</v>
      </c>
      <c r="D19" s="7" t="str">
        <f>IFERROR((VLOOKUP(B19,INSCRITOS!A:C,3,FALSE)),"")</f>
        <v>BEN</v>
      </c>
      <c r="E19" s="6" t="str">
        <f>IFERROR((VLOOKUP(B19,INSCRITOS!A:D,4,FALSE)),"")</f>
        <v>Inês Mesquita</v>
      </c>
      <c r="F19" s="4" t="str">
        <f>IFERROR((VLOOKUP(B19,INSCRITOS!A:F,6,FALSE)),"")</f>
        <v>F</v>
      </c>
      <c r="G19" s="6" t="str">
        <f>IFERROR((VLOOKUP(B19,INSCRITOS!A:H,8,FALSE)),"")</f>
        <v>Clube Triatlo do Fundão/Não federado</v>
      </c>
      <c r="H19" s="6">
        <v>0</v>
      </c>
    </row>
    <row r="20" spans="1:8" x14ac:dyDescent="0.25">
      <c r="A20" s="4">
        <v>2</v>
      </c>
      <c r="B20" s="4">
        <v>235</v>
      </c>
      <c r="C20" s="4">
        <f>IFERROR((VLOOKUP(B20,INSCRITOS!A:B,2,FALSE)),"")</f>
        <v>0</v>
      </c>
      <c r="D20" s="7" t="str">
        <f>IFERROR((VLOOKUP(B20,INSCRITOS!A:C,3,FALSE)),"")</f>
        <v>BEN</v>
      </c>
      <c r="E20" s="6" t="str">
        <f>IFERROR((VLOOKUP(B20,INSCRITOS!A:D,4,FALSE)),"")</f>
        <v>Ema Catarino</v>
      </c>
      <c r="F20" s="4" t="str">
        <f>IFERROR((VLOOKUP(B20,INSCRITOS!A:F,6,FALSE)),"")</f>
        <v>F</v>
      </c>
      <c r="G20" s="6" t="str">
        <f>IFERROR((VLOOKUP(B20,INSCRITOS!A:H,8,FALSE)),"")</f>
        <v>Clube Triatlo do Fundão/Não federado</v>
      </c>
      <c r="H20" s="6">
        <v>0</v>
      </c>
    </row>
    <row r="21" spans="1:8" hidden="1" x14ac:dyDescent="0.25">
      <c r="A21" s="4" t="e">
        <f>RANK(#REF!,#REF!,1)</f>
        <v>#REF!</v>
      </c>
      <c r="B21" s="4"/>
      <c r="C21" s="4" t="str">
        <f>IFERROR((VLOOKUP(B21,INSCRITOS!A:B,2,FALSE)),"")</f>
        <v/>
      </c>
      <c r="D21" s="7" t="str">
        <f>IFERROR((VLOOKUP(B21,INSCRITOS!A:C,3,FALSE)),"")</f>
        <v/>
      </c>
      <c r="E21" s="6" t="str">
        <f>IFERROR((VLOOKUP(B21,INSCRITOS!A:D,4,FALSE)),"")</f>
        <v/>
      </c>
      <c r="F21" s="4" t="str">
        <f>IFERROR((VLOOKUP(B21,INSCRITOS!A:F,6,FALSE)),"")</f>
        <v/>
      </c>
      <c r="G21" s="6" t="str">
        <f>IFERROR((VLOOKUP(B21,INSCRITOS!A:H,9,FALSE)),"")</f>
        <v/>
      </c>
      <c r="H21" s="6"/>
    </row>
    <row r="22" spans="1:8" hidden="1" x14ac:dyDescent="0.25">
      <c r="A22" s="4" t="e">
        <f>RANK(#REF!,#REF!,1)</f>
        <v>#REF!</v>
      </c>
      <c r="B22" s="4"/>
      <c r="C22" s="4" t="str">
        <f>IFERROR((VLOOKUP(B22,INSCRITOS!A:B,2,FALSE)),"")</f>
        <v/>
      </c>
      <c r="D22" s="7" t="str">
        <f>IFERROR((VLOOKUP(B22,INSCRITOS!A:C,3,FALSE)),"")</f>
        <v/>
      </c>
      <c r="E22" s="6" t="str">
        <f>IFERROR((VLOOKUP(B22,INSCRITOS!A:D,4,FALSE)),"")</f>
        <v/>
      </c>
      <c r="F22" s="4" t="str">
        <f>IFERROR((VLOOKUP(B22,INSCRITOS!A:F,6,FALSE)),"")</f>
        <v/>
      </c>
      <c r="G22" s="6" t="str">
        <f>IFERROR((VLOOKUP(B22,INSCRITOS!A:H,9,FALSE)),"")</f>
        <v/>
      </c>
      <c r="H22" s="6"/>
    </row>
    <row r="23" spans="1:8" hidden="1" x14ac:dyDescent="0.25">
      <c r="A23" s="4" t="e">
        <f>RANK(#REF!,#REF!,1)</f>
        <v>#REF!</v>
      </c>
      <c r="B23" s="4"/>
      <c r="C23" s="4" t="str">
        <f>IFERROR((VLOOKUP(B23,INSCRITOS!A:B,2,FALSE)),"")</f>
        <v/>
      </c>
      <c r="D23" s="7" t="str">
        <f>IFERROR((VLOOKUP(B23,INSCRITOS!A:C,3,FALSE)),"")</f>
        <v/>
      </c>
      <c r="E23" s="6" t="str">
        <f>IFERROR((VLOOKUP(B23,INSCRITOS!A:D,4,FALSE)),"")</f>
        <v/>
      </c>
      <c r="F23" s="4" t="str">
        <f>IFERROR((VLOOKUP(B23,INSCRITOS!A:F,6,FALSE)),"")</f>
        <v/>
      </c>
      <c r="G23" s="6" t="str">
        <f>IFERROR((VLOOKUP(B23,INSCRITOS!A:H,9,FALSE)),"")</f>
        <v/>
      </c>
      <c r="H23" s="6"/>
    </row>
    <row r="24" spans="1:8" hidden="1" x14ac:dyDescent="0.25">
      <c r="A24" s="4" t="e">
        <f>RANK(#REF!,#REF!,1)</f>
        <v>#REF!</v>
      </c>
      <c r="B24" s="4"/>
      <c r="C24" s="4" t="str">
        <f>IFERROR((VLOOKUP(B24,INSCRITOS!A:B,2,FALSE)),"")</f>
        <v/>
      </c>
      <c r="D24" s="7" t="str">
        <f>IFERROR((VLOOKUP(B24,INSCRITOS!A:C,3,FALSE)),"")</f>
        <v/>
      </c>
      <c r="E24" s="6" t="str">
        <f>IFERROR((VLOOKUP(B24,INSCRITOS!A:D,4,FALSE)),"")</f>
        <v/>
      </c>
      <c r="F24" s="4" t="str">
        <f>IFERROR((VLOOKUP(B24,INSCRITOS!A:F,6,FALSE)),"")</f>
        <v/>
      </c>
      <c r="G24" s="6" t="str">
        <f>IFERROR((VLOOKUP(B24,INSCRITOS!A:H,9,FALSE)),"")</f>
        <v/>
      </c>
      <c r="H24" s="6"/>
    </row>
    <row r="25" spans="1:8" x14ac:dyDescent="0.25">
      <c r="A25" s="14"/>
      <c r="B25" s="14"/>
      <c r="C25" s="14"/>
      <c r="D25" s="16"/>
      <c r="E25" s="2"/>
      <c r="F25" s="14"/>
      <c r="G25" s="2"/>
      <c r="H25" s="2"/>
    </row>
    <row r="26" spans="1:8" x14ac:dyDescent="0.25">
      <c r="A26" s="14"/>
      <c r="B26" s="14"/>
      <c r="C26" s="14"/>
      <c r="D26" s="16"/>
      <c r="E26" s="2"/>
      <c r="F26" s="14"/>
      <c r="G26" s="2"/>
      <c r="H26" s="2"/>
    </row>
    <row r="27" spans="1:8" ht="15.75" x14ac:dyDescent="0.25">
      <c r="A27" s="58" t="s">
        <v>10</v>
      </c>
      <c r="B27" s="58"/>
      <c r="C27" s="58"/>
      <c r="D27" s="58"/>
      <c r="E27" s="58"/>
      <c r="F27" s="58"/>
      <c r="G27" s="58"/>
      <c r="H27" s="58"/>
    </row>
    <row r="28" spans="1:8" x14ac:dyDescent="0.25">
      <c r="H28" s="21"/>
    </row>
    <row r="29" spans="1:8" ht="15.75" x14ac:dyDescent="0.25">
      <c r="A29" s="19" t="s">
        <v>8</v>
      </c>
      <c r="B29" s="19" t="s">
        <v>3</v>
      </c>
      <c r="C29" s="19" t="s">
        <v>7</v>
      </c>
      <c r="D29" s="19" t="s">
        <v>0</v>
      </c>
      <c r="E29" s="19" t="s">
        <v>1</v>
      </c>
      <c r="F29" s="19" t="s">
        <v>5</v>
      </c>
      <c r="G29" s="19" t="s">
        <v>2</v>
      </c>
      <c r="H29" s="19" t="s">
        <v>6</v>
      </c>
    </row>
    <row r="30" spans="1:8" x14ac:dyDescent="0.25">
      <c r="A30" s="4">
        <v>1</v>
      </c>
      <c r="B30" s="4">
        <v>213</v>
      </c>
      <c r="C30" s="4">
        <f>IFERROR((VLOOKUP(B30,INSCRITOS!A:B,2,FALSE)),"")</f>
        <v>104186</v>
      </c>
      <c r="D30" s="5" t="str">
        <f>IFERROR((VLOOKUP(B30,INSCRITOS!A:C,3,FALSE)),"")</f>
        <v>INF</v>
      </c>
      <c r="E30" s="6" t="str">
        <f>IFERROR((VLOOKUP(B30,INSCRITOS!A:D,4,FALSE)),"")</f>
        <v>João Triguinho</v>
      </c>
      <c r="F30" s="4" t="str">
        <f>IFERROR((VLOOKUP(B30,INSCRITOS!A:F,6,FALSE)),"")</f>
        <v>M</v>
      </c>
      <c r="G30" s="6" t="str">
        <f>IFERROR((VLOOKUP(B30,INSCRITOS!A:H,8,FALSE)),"")</f>
        <v>Núcleo do Sporting da Golegã</v>
      </c>
      <c r="H30" s="6">
        <v>100</v>
      </c>
    </row>
    <row r="31" spans="1:8" x14ac:dyDescent="0.25">
      <c r="A31" s="4">
        <v>2</v>
      </c>
      <c r="B31" s="4">
        <v>943</v>
      </c>
      <c r="C31" s="4">
        <f>IFERROR((VLOOKUP(B31,INSCRITOS!A:B,2,FALSE)),"")</f>
        <v>104059</v>
      </c>
      <c r="D31" s="5" t="str">
        <f>IFERROR((VLOOKUP(B31,INSCRITOS!A:C,3,FALSE)),"")</f>
        <v>INF</v>
      </c>
      <c r="E31" s="6" t="str">
        <f>IFERROR((VLOOKUP(B31,INSCRITOS!A:D,4,FALSE)),"")</f>
        <v>Afonso Seco</v>
      </c>
      <c r="F31" s="4" t="str">
        <f>IFERROR((VLOOKUP(B31,INSCRITOS!A:F,6,FALSE)),"")</f>
        <v>M</v>
      </c>
      <c r="G31" s="6" t="str">
        <f>IFERROR((VLOOKUP(B31,INSCRITOS!A:H,8,FALSE)),"")</f>
        <v>Clube Natação do Cartaxo</v>
      </c>
      <c r="H31" s="6">
        <v>99</v>
      </c>
    </row>
    <row r="32" spans="1:8" x14ac:dyDescent="0.25">
      <c r="A32" s="4">
        <v>3</v>
      </c>
      <c r="B32" s="4">
        <v>548</v>
      </c>
      <c r="C32" s="4">
        <f>IFERROR((VLOOKUP(B32,INSCRITOS!A:B,2,FALSE)),"")</f>
        <v>104433</v>
      </c>
      <c r="D32" s="5" t="str">
        <f>IFERROR((VLOOKUP(B32,INSCRITOS!A:C,3,FALSE)),"")</f>
        <v>INF</v>
      </c>
      <c r="E32" s="6" t="str">
        <f>IFERROR((VLOOKUP(B32,INSCRITOS!A:D,4,FALSE)),"")</f>
        <v>SIMÃO VIEIRA</v>
      </c>
      <c r="F32" s="4" t="str">
        <f>IFERROR((VLOOKUP(B32,INSCRITOS!A:F,6,FALSE)),"")</f>
        <v>M</v>
      </c>
      <c r="G32" s="6" t="str">
        <f>IFERROR((VLOOKUP(B32,INSCRITOS!A:H,8,FALSE)),"")</f>
        <v>Clube de Natação de Torres Novas</v>
      </c>
      <c r="H32" s="6">
        <v>98</v>
      </c>
    </row>
    <row r="33" spans="1:8" x14ac:dyDescent="0.25">
      <c r="A33" s="4">
        <v>4</v>
      </c>
      <c r="B33" s="4">
        <v>534</v>
      </c>
      <c r="C33" s="4">
        <f>IFERROR((VLOOKUP(B33,INSCRITOS!A:B,2,FALSE)),"")</f>
        <v>103583</v>
      </c>
      <c r="D33" s="5" t="str">
        <f>IFERROR((VLOOKUP(B33,INSCRITOS!A:C,3,FALSE)),"")</f>
        <v>INF</v>
      </c>
      <c r="E33" s="6" t="str">
        <f>IFERROR((VLOOKUP(B33,INSCRITOS!A:D,4,FALSE)),"")</f>
        <v>MIGUEL Gameiro PEREIRA</v>
      </c>
      <c r="F33" s="4" t="str">
        <f>IFERROR((VLOOKUP(B33,INSCRITOS!A:F,6,FALSE)),"")</f>
        <v>M</v>
      </c>
      <c r="G33" s="6" t="str">
        <f>IFERROR((VLOOKUP(B33,INSCRITOS!A:H,8,FALSE)),"")</f>
        <v>Clube de Natação de Torres Novas</v>
      </c>
      <c r="H33" s="6">
        <v>97</v>
      </c>
    </row>
    <row r="34" spans="1:8" x14ac:dyDescent="0.25">
      <c r="A34" s="4">
        <v>5</v>
      </c>
      <c r="B34" s="4">
        <v>359</v>
      </c>
      <c r="C34" s="4">
        <f>IFERROR((VLOOKUP(B34,INSCRITOS!A:B,2,FALSE)),"")</f>
        <v>103424</v>
      </c>
      <c r="D34" s="5" t="str">
        <f>IFERROR((VLOOKUP(B34,INSCRITOS!A:C,3,FALSE)),"")</f>
        <v>INF</v>
      </c>
      <c r="E34" s="6" t="str">
        <f>IFERROR((VLOOKUP(B34,INSCRITOS!A:D,4,FALSE)),"")</f>
        <v>Rafael Rodrigues</v>
      </c>
      <c r="F34" s="4" t="str">
        <f>IFERROR((VLOOKUP(B34,INSCRITOS!A:F,6,FALSE)),"")</f>
        <v>M</v>
      </c>
      <c r="G34" s="6" t="str">
        <f>IFERROR((VLOOKUP(B34,INSCRITOS!A:H,8,FALSE)),"")</f>
        <v>GCA Donas - TRIATLO</v>
      </c>
      <c r="H34" s="6">
        <v>96</v>
      </c>
    </row>
    <row r="35" spans="1:8" x14ac:dyDescent="0.25">
      <c r="A35" s="4">
        <v>6</v>
      </c>
      <c r="B35" s="4">
        <v>626</v>
      </c>
      <c r="C35" s="4">
        <f>IFERROR((VLOOKUP(B35,INSCRITOS!A:B,2,FALSE)),"")</f>
        <v>0</v>
      </c>
      <c r="D35" s="5" t="str">
        <f>IFERROR((VLOOKUP(B35,INSCRITOS!A:C,3,FALSE)),"")</f>
        <v>INF</v>
      </c>
      <c r="E35" s="6" t="str">
        <f>IFERROR((VLOOKUP(B35,INSCRITOS!A:D,4,FALSE)),"")</f>
        <v>Diogo Ferreira</v>
      </c>
      <c r="F35" s="4" t="str">
        <f>IFERROR((VLOOKUP(B35,INSCRITOS!A:F,6,FALSE)),"")</f>
        <v xml:space="preserve">M </v>
      </c>
      <c r="G35" s="6" t="str">
        <f>IFERROR((VLOOKUP(B35,INSCRITOS!A:H,8,FALSE)),"")</f>
        <v>FET-Fátima Escola de Triatlo</v>
      </c>
      <c r="H35" s="6">
        <v>95</v>
      </c>
    </row>
    <row r="36" spans="1:8" x14ac:dyDescent="0.25">
      <c r="A36" s="4">
        <v>7</v>
      </c>
      <c r="B36" s="4">
        <v>75</v>
      </c>
      <c r="C36" s="4">
        <f>IFERROR((VLOOKUP(B36,INSCRITOS!A:B,2,FALSE)),"")</f>
        <v>104910</v>
      </c>
      <c r="D36" s="5" t="str">
        <f>IFERROR((VLOOKUP(B36,INSCRITOS!A:C,3,FALSE)),"")</f>
        <v>INF</v>
      </c>
      <c r="E36" s="6" t="str">
        <f>IFERROR((VLOOKUP(B36,INSCRITOS!A:D,4,FALSE)),"")</f>
        <v>Diogo Cabral</v>
      </c>
      <c r="F36" s="4" t="str">
        <f>IFERROR((VLOOKUP(B36,INSCRITOS!A:F,6,FALSE)),"")</f>
        <v>M</v>
      </c>
      <c r="G36" s="6" t="str">
        <f>IFERROR((VLOOKUP(B36,INSCRITOS!A:H,8,FALSE)),"")</f>
        <v>Clube 4 Estilos</v>
      </c>
      <c r="H36" s="6">
        <v>94</v>
      </c>
    </row>
    <row r="37" spans="1:8" x14ac:dyDescent="0.25">
      <c r="A37" s="4">
        <v>8</v>
      </c>
      <c r="B37" s="4">
        <v>973</v>
      </c>
      <c r="C37" s="4">
        <f>IFERROR((VLOOKUP(B37,INSCRITOS!A:B,2,FALSE)),"")</f>
        <v>103091</v>
      </c>
      <c r="D37" s="5" t="str">
        <f>IFERROR((VLOOKUP(B37,INSCRITOS!A:C,3,FALSE)),"")</f>
        <v>INF</v>
      </c>
      <c r="E37" s="6" t="str">
        <f>IFERROR((VLOOKUP(B37,INSCRITOS!A:D,4,FALSE)),"")</f>
        <v>RODRIGO VIEGAS</v>
      </c>
      <c r="F37" s="4" t="str">
        <f>IFERROR((VLOOKUP(B37,INSCRITOS!A:F,6,FALSE)),"")</f>
        <v>M</v>
      </c>
      <c r="G37" s="6" t="str">
        <f>IFERROR((VLOOKUP(B37,INSCRITOS!A:H,8,FALSE)),"")</f>
        <v>Clube de Natação de Torres Novas</v>
      </c>
      <c r="H37" s="6">
        <v>93</v>
      </c>
    </row>
    <row r="38" spans="1:8" x14ac:dyDescent="0.25">
      <c r="A38" s="14"/>
      <c r="B38" s="14"/>
      <c r="C38" s="14"/>
      <c r="D38" s="15"/>
      <c r="E38" s="2"/>
      <c r="F38" s="14"/>
      <c r="G38" s="2"/>
      <c r="H38" s="2"/>
    </row>
    <row r="39" spans="1:8" x14ac:dyDescent="0.25">
      <c r="A39" s="14"/>
      <c r="B39" s="14"/>
      <c r="C39" s="14"/>
      <c r="D39" s="15"/>
      <c r="E39" s="2"/>
      <c r="F39" s="14"/>
      <c r="G39" s="2"/>
      <c r="H39" s="20"/>
    </row>
    <row r="40" spans="1:8" ht="15.75" x14ac:dyDescent="0.25">
      <c r="A40" s="58" t="s">
        <v>15</v>
      </c>
      <c r="B40" s="58"/>
      <c r="C40" s="58"/>
      <c r="D40" s="58"/>
      <c r="E40" s="58"/>
      <c r="F40" s="58"/>
      <c r="G40" s="58"/>
      <c r="H40" s="58"/>
    </row>
    <row r="41" spans="1:8" x14ac:dyDescent="0.25">
      <c r="A41" s="14"/>
      <c r="B41" s="14"/>
      <c r="C41" s="14"/>
      <c r="D41" s="15"/>
      <c r="E41" s="2"/>
      <c r="F41" s="14"/>
      <c r="G41" s="2"/>
      <c r="H41" s="20"/>
    </row>
    <row r="42" spans="1:8" ht="15.75" x14ac:dyDescent="0.25">
      <c r="A42" s="19" t="s">
        <v>8</v>
      </c>
      <c r="B42" s="19" t="s">
        <v>3</v>
      </c>
      <c r="C42" s="19" t="s">
        <v>7</v>
      </c>
      <c r="D42" s="19" t="s">
        <v>0</v>
      </c>
      <c r="E42" s="19" t="s">
        <v>1</v>
      </c>
      <c r="F42" s="19" t="s">
        <v>5</v>
      </c>
      <c r="G42" s="19" t="s">
        <v>2</v>
      </c>
      <c r="H42" s="19" t="s">
        <v>6</v>
      </c>
    </row>
    <row r="43" spans="1:8" x14ac:dyDescent="0.25">
      <c r="A43" s="4">
        <v>1</v>
      </c>
      <c r="B43" s="4">
        <v>371</v>
      </c>
      <c r="C43" s="4">
        <f>IFERROR((VLOOKUP(B43,INSCRITOS!A:B,2,FALSE)),"")</f>
        <v>103512</v>
      </c>
      <c r="D43" s="7" t="str">
        <f>IFERROR((VLOOKUP(B43,INSCRITOS!A:C,3,FALSE)),"")</f>
        <v>INF</v>
      </c>
      <c r="E43" s="6" t="str">
        <f>IFERROR((VLOOKUP(B43,INSCRITOS!A:D,4,FALSE)),"")</f>
        <v>Sara Realinho</v>
      </c>
      <c r="F43" s="4" t="str">
        <f>IFERROR((VLOOKUP(B43,INSCRITOS!A:F,6,FALSE)),"")</f>
        <v>F</v>
      </c>
      <c r="G43" s="6" t="str">
        <f>IFERROR((VLOOKUP(B43,INSCRITOS!A:H,8,FALSE)),"")</f>
        <v>Clube 4 Estilos</v>
      </c>
      <c r="H43" s="6">
        <v>100</v>
      </c>
    </row>
    <row r="44" spans="1:8" x14ac:dyDescent="0.25">
      <c r="A44" s="4">
        <v>2</v>
      </c>
      <c r="B44" s="4">
        <v>985</v>
      </c>
      <c r="C44" s="4">
        <f>IFERROR((VLOOKUP(B44,INSCRITOS!A:B,2,FALSE)),"")</f>
        <v>104699</v>
      </c>
      <c r="D44" s="7" t="str">
        <f>IFERROR((VLOOKUP(B44,INSCRITOS!A:C,3,FALSE)),"")</f>
        <v>INF</v>
      </c>
      <c r="E44" s="6" t="str">
        <f>IFERROR((VLOOKUP(B44,INSCRITOS!A:D,4,FALSE)),"")</f>
        <v>Inês Bargão Rodrigues</v>
      </c>
      <c r="F44" s="4" t="str">
        <f>IFERROR((VLOOKUP(B44,INSCRITOS!A:F,6,FALSE)),"")</f>
        <v>F</v>
      </c>
      <c r="G44" s="6" t="str">
        <f>IFERROR((VLOOKUP(B44,INSCRITOS!A:H,8,FALSE)),"")</f>
        <v>Clube de Natação de Torres Novas</v>
      </c>
      <c r="H44" s="6">
        <v>99</v>
      </c>
    </row>
    <row r="45" spans="1:8" x14ac:dyDescent="0.25">
      <c r="A45" s="4">
        <v>3</v>
      </c>
      <c r="B45" s="4">
        <v>602</v>
      </c>
      <c r="C45" s="4">
        <f>IFERROR((VLOOKUP(B45,INSCRITOS!A:B,2,FALSE)),"")</f>
        <v>103668</v>
      </c>
      <c r="D45" s="7" t="str">
        <f>IFERROR((VLOOKUP(B45,INSCRITOS!A:C,3,FALSE)),"")</f>
        <v>INF</v>
      </c>
      <c r="E45" s="6" t="str">
        <f>IFERROR((VLOOKUP(B45,INSCRITOS!A:D,4,FALSE)),"")</f>
        <v>Inês Azeitona</v>
      </c>
      <c r="F45" s="4" t="str">
        <f>IFERROR((VLOOKUP(B45,INSCRITOS!A:F,6,FALSE)),"")</f>
        <v>F</v>
      </c>
      <c r="G45" s="6" t="str">
        <f>IFERROR((VLOOKUP(B45,INSCRITOS!A:H,8,FALSE)),"")</f>
        <v>Clube 4 Estilos</v>
      </c>
      <c r="H45" s="6">
        <v>98</v>
      </c>
    </row>
    <row r="46" spans="1:8" x14ac:dyDescent="0.25">
      <c r="A46" s="4">
        <v>4</v>
      </c>
      <c r="B46" s="4">
        <v>679</v>
      </c>
      <c r="C46" s="4">
        <f>IFERROR((VLOOKUP(B46,INSCRITOS!A:B,2,FALSE)),"")</f>
        <v>103765</v>
      </c>
      <c r="D46" s="7" t="str">
        <f>IFERROR((VLOOKUP(B46,INSCRITOS!A:C,3,FALSE)),"")</f>
        <v>INF</v>
      </c>
      <c r="E46" s="6" t="str">
        <f>IFERROR((VLOOKUP(B46,INSCRITOS!A:D,4,FALSE)),"")</f>
        <v>Matilde Cardoso</v>
      </c>
      <c r="F46" s="4" t="str">
        <f>IFERROR((VLOOKUP(B46,INSCRITOS!A:F,6,FALSE)),"")</f>
        <v>F</v>
      </c>
      <c r="G46" s="6" t="str">
        <f>IFERROR((VLOOKUP(B46,INSCRITOS!A:H,8,FALSE)),"")</f>
        <v>Clube 4 Estilos</v>
      </c>
      <c r="H46" s="6">
        <v>97</v>
      </c>
    </row>
    <row r="47" spans="1:8" x14ac:dyDescent="0.25">
      <c r="A47" s="4">
        <v>5</v>
      </c>
      <c r="B47" s="4">
        <v>74</v>
      </c>
      <c r="C47" s="4">
        <f>IFERROR((VLOOKUP(B47,INSCRITOS!A:B,2,FALSE)),"")</f>
        <v>100180</v>
      </c>
      <c r="D47" s="7" t="str">
        <f>IFERROR((VLOOKUP(B47,INSCRITOS!A:C,3,FALSE)),"")</f>
        <v>INF</v>
      </c>
      <c r="E47" s="6" t="str">
        <f>IFERROR((VLOOKUP(B47,INSCRITOS!A:D,4,FALSE)),"")</f>
        <v>MARGARIDA Mendes INÁCIO</v>
      </c>
      <c r="F47" s="4" t="str">
        <f>IFERROR((VLOOKUP(B47,INSCRITOS!A:F,6,FALSE)),"")</f>
        <v>F</v>
      </c>
      <c r="G47" s="6" t="str">
        <f>IFERROR((VLOOKUP(B47,INSCRITOS!A:H,8,FALSE)),"")</f>
        <v>Clube de Natação de Torres Novas</v>
      </c>
      <c r="H47" s="6">
        <v>96</v>
      </c>
    </row>
    <row r="48" spans="1:8" x14ac:dyDescent="0.25">
      <c r="A48" s="4">
        <v>6</v>
      </c>
      <c r="B48" s="4">
        <v>600</v>
      </c>
      <c r="C48" s="4">
        <f>IFERROR((VLOOKUP(B48,INSCRITOS!A:B,2,FALSE)),"")</f>
        <v>103667</v>
      </c>
      <c r="D48" s="7" t="str">
        <f>IFERROR((VLOOKUP(B48,INSCRITOS!A:C,3,FALSE)),"")</f>
        <v>INF</v>
      </c>
      <c r="E48" s="6" t="str">
        <f>IFERROR((VLOOKUP(B48,INSCRITOS!A:D,4,FALSE)),"")</f>
        <v>Matilde Bilé</v>
      </c>
      <c r="F48" s="4" t="str">
        <f>IFERROR((VLOOKUP(B48,INSCRITOS!A:F,6,FALSE)),"")</f>
        <v>F</v>
      </c>
      <c r="G48" s="6" t="str">
        <f>IFERROR((VLOOKUP(B48,INSCRITOS!A:H,8,FALSE)),"")</f>
        <v>Clube 4 Estilos</v>
      </c>
      <c r="H48" s="6">
        <v>95</v>
      </c>
    </row>
    <row r="49" spans="1:8" x14ac:dyDescent="0.25">
      <c r="A49" s="4">
        <v>7</v>
      </c>
      <c r="B49" s="4">
        <v>766</v>
      </c>
      <c r="C49" s="4">
        <f>IFERROR((VLOOKUP(B49,INSCRITOS!A:B,2,FALSE)),"")</f>
        <v>103776</v>
      </c>
      <c r="D49" s="7" t="str">
        <f>IFERROR((VLOOKUP(B49,INSCRITOS!A:C,3,FALSE)),"")</f>
        <v>INF</v>
      </c>
      <c r="E49" s="6" t="str">
        <f>IFERROR((VLOOKUP(B49,INSCRITOS!A:D,4,FALSE)),"")</f>
        <v>BRUNA Tamar BARROS</v>
      </c>
      <c r="F49" s="4" t="str">
        <f>IFERROR((VLOOKUP(B49,INSCRITOS!A:F,6,FALSE)),"")</f>
        <v>F</v>
      </c>
      <c r="G49" s="6" t="str">
        <f>IFERROR((VLOOKUP(B49,INSCRITOS!A:H,8,FALSE)),"")</f>
        <v>Clube de Natação de Torres Novas</v>
      </c>
      <c r="H49" s="6">
        <v>94</v>
      </c>
    </row>
    <row r="52" spans="1:8" ht="15.75" x14ac:dyDescent="0.25">
      <c r="A52" s="58" t="s">
        <v>11</v>
      </c>
      <c r="B52" s="58"/>
      <c r="C52" s="58"/>
      <c r="D52" s="58"/>
      <c r="E52" s="58"/>
      <c r="F52" s="58"/>
      <c r="G52" s="58"/>
      <c r="H52" s="58"/>
    </row>
    <row r="53" spans="1:8" x14ac:dyDescent="0.25">
      <c r="H53" s="21"/>
    </row>
    <row r="54" spans="1:8" ht="15.75" x14ac:dyDescent="0.25">
      <c r="A54" s="19" t="s">
        <v>8</v>
      </c>
      <c r="B54" s="19" t="s">
        <v>3</v>
      </c>
      <c r="C54" s="19" t="s">
        <v>7</v>
      </c>
      <c r="D54" s="19" t="s">
        <v>0</v>
      </c>
      <c r="E54" s="19" t="s">
        <v>1</v>
      </c>
      <c r="F54" s="19" t="s">
        <v>5</v>
      </c>
      <c r="G54" s="19" t="s">
        <v>2</v>
      </c>
      <c r="H54" s="19" t="s">
        <v>6</v>
      </c>
    </row>
    <row r="55" spans="1:8" x14ac:dyDescent="0.25">
      <c r="A55" s="4">
        <v>1</v>
      </c>
      <c r="B55" s="4">
        <v>176</v>
      </c>
      <c r="C55" s="4"/>
      <c r="D55" s="5" t="str">
        <f>IFERROR((VLOOKUP(B55,INSCRITOS!A:C,3,FALSE)),"")</f>
        <v>INI</v>
      </c>
      <c r="E55" s="6" t="str">
        <f>IFERROR((VLOOKUP(B55,INSCRITOS!A:D,4,FALSE)),"")</f>
        <v>Bernardo Galinha</v>
      </c>
      <c r="F55" s="4" t="str">
        <f>IFERROR((VLOOKUP(B55,INSCRITOS!A:F,6,FALSE)),"")</f>
        <v>M</v>
      </c>
      <c r="G55" s="6" t="str">
        <f>IFERROR((VLOOKUP(B55,INSCRITOS!A:H,8,FALSE)),"")</f>
        <v>Núcleo do Sporting da Golegã</v>
      </c>
      <c r="H55" s="6">
        <v>100</v>
      </c>
    </row>
    <row r="56" spans="1:8" x14ac:dyDescent="0.25">
      <c r="A56" s="4">
        <v>2</v>
      </c>
      <c r="B56" s="4">
        <v>590</v>
      </c>
      <c r="C56" s="4">
        <f>IFERROR((VLOOKUP(B56,INSCRITOS!A:B,2,FALSE)),"")</f>
        <v>0</v>
      </c>
      <c r="D56" s="5" t="str">
        <f>IFERROR((VLOOKUP(B56,INSCRITOS!A:C,3,FALSE)),"")</f>
        <v>INI</v>
      </c>
      <c r="E56" s="6" t="str">
        <f>IFERROR((VLOOKUP(B56,INSCRITOS!A:D,4,FALSE)),"")</f>
        <v>Manuel Bartolomeu</v>
      </c>
      <c r="F56" s="4" t="str">
        <f>IFERROR((VLOOKUP(B56,INSCRITOS!A:F,6,FALSE)),"")</f>
        <v>M</v>
      </c>
      <c r="G56" s="6" t="str">
        <f>IFERROR((VLOOKUP(B56,INSCRITOS!A:H,8,FALSE)),"")</f>
        <v>FET-Fátima Escola de Triatlo</v>
      </c>
      <c r="H56" s="6">
        <v>99</v>
      </c>
    </row>
    <row r="57" spans="1:8" x14ac:dyDescent="0.25">
      <c r="A57" s="4">
        <v>3</v>
      </c>
      <c r="B57" s="4">
        <v>951</v>
      </c>
      <c r="C57" s="4"/>
      <c r="D57" s="5" t="str">
        <f>IFERROR((VLOOKUP(B57,INSCRITOS!A:C,3,FALSE)),"")</f>
        <v>INI</v>
      </c>
      <c r="E57" s="6" t="str">
        <f>IFERROR((VLOOKUP(B57,INSCRITOS!A:D,4,FALSE)),"")</f>
        <v>Vasco Nunes</v>
      </c>
      <c r="F57" s="4" t="str">
        <f>IFERROR((VLOOKUP(B57,INSCRITOS!A:F,6,FALSE)),"")</f>
        <v>M</v>
      </c>
      <c r="G57" s="6" t="str">
        <f>IFERROR((VLOOKUP(B57,INSCRITOS!A:H,8,FALSE)),"")</f>
        <v>Clube Natação do Cartaxo</v>
      </c>
      <c r="H57" s="6">
        <v>98</v>
      </c>
    </row>
    <row r="58" spans="1:8" x14ac:dyDescent="0.25">
      <c r="A58" s="4">
        <v>4</v>
      </c>
      <c r="B58" s="4">
        <v>706</v>
      </c>
      <c r="C58" s="4">
        <f>IFERROR((VLOOKUP(B58,INSCRITOS!A:B,2,FALSE)),"")</f>
        <v>101621</v>
      </c>
      <c r="D58" s="5" t="str">
        <f>IFERROR((VLOOKUP(B58,INSCRITOS!A:C,3,FALSE)),"")</f>
        <v>INI</v>
      </c>
      <c r="E58" s="6" t="str">
        <f>IFERROR((VLOOKUP(B58,INSCRITOS!A:D,4,FALSE)),"")</f>
        <v>MARTIM SALVADOR</v>
      </c>
      <c r="F58" s="4" t="str">
        <f>IFERROR((VLOOKUP(B58,INSCRITOS!A:F,6,FALSE)),"")</f>
        <v>M</v>
      </c>
      <c r="G58" s="6" t="str">
        <f>IFERROR((VLOOKUP(B58,INSCRITOS!A:H,8,FALSE)),"")</f>
        <v>Clube de Natação de Torres Novas</v>
      </c>
      <c r="H58" s="6">
        <v>97</v>
      </c>
    </row>
    <row r="59" spans="1:8" x14ac:dyDescent="0.25">
      <c r="A59" s="4">
        <v>5</v>
      </c>
      <c r="B59" s="4">
        <v>397</v>
      </c>
      <c r="C59" s="4">
        <f>IFERROR((VLOOKUP(B59,INSCRITOS!A:B,2,FALSE)),"")</f>
        <v>103669</v>
      </c>
      <c r="D59" s="5" t="str">
        <f>IFERROR((VLOOKUP(B59,INSCRITOS!A:C,3,FALSE)),"")</f>
        <v>INI</v>
      </c>
      <c r="E59" s="6" t="str">
        <f>IFERROR((VLOOKUP(B59,INSCRITOS!A:D,4,FALSE)),"")</f>
        <v>Guilherme Antunes</v>
      </c>
      <c r="F59" s="4" t="str">
        <f>IFERROR((VLOOKUP(B59,INSCRITOS!A:F,6,FALSE)),"")</f>
        <v>M</v>
      </c>
      <c r="G59" s="6" t="str">
        <f>IFERROR((VLOOKUP(B59,INSCRITOS!A:H,8,FALSE)),"")</f>
        <v>Clube 4 Estilos</v>
      </c>
      <c r="H59" s="6">
        <v>96</v>
      </c>
    </row>
    <row r="60" spans="1:8" x14ac:dyDescent="0.25">
      <c r="A60" s="4">
        <v>6</v>
      </c>
      <c r="B60" s="4">
        <v>906</v>
      </c>
      <c r="C60" s="4">
        <f>IFERROR((VLOOKUP(B60,INSCRITOS!A:B,2,FALSE)),"")</f>
        <v>0</v>
      </c>
      <c r="D60" s="5" t="str">
        <f>IFERROR((VLOOKUP(B60,INSCRITOS!A:C,3,FALSE)),"")</f>
        <v>INI</v>
      </c>
      <c r="E60" s="6" t="str">
        <f>IFERROR((VLOOKUP(B60,INSCRITOS!A:D,4,FALSE)),"")</f>
        <v>Duarte Moreira</v>
      </c>
      <c r="F60" s="4" t="str">
        <f>IFERROR((VLOOKUP(B60,INSCRITOS!A:F,6,FALSE)),"")</f>
        <v xml:space="preserve">M </v>
      </c>
      <c r="G60" s="6" t="str">
        <f>IFERROR((VLOOKUP(B60,INSCRITOS!A:H,8,FALSE)),"")</f>
        <v>FET-Fátima Escola de Triatlo</v>
      </c>
      <c r="H60" s="6">
        <v>95</v>
      </c>
    </row>
    <row r="61" spans="1:8" x14ac:dyDescent="0.25">
      <c r="A61" s="4">
        <v>7</v>
      </c>
      <c r="B61" s="4">
        <v>925</v>
      </c>
      <c r="C61" s="4">
        <f>IFERROR((VLOOKUP(B61,INSCRITOS!A:B,2,FALSE)),"")</f>
        <v>102466</v>
      </c>
      <c r="D61" s="5" t="str">
        <f>IFERROR((VLOOKUP(B61,INSCRITOS!A:C,3,FALSE)),"")</f>
        <v>INI</v>
      </c>
      <c r="E61" s="6" t="str">
        <f>IFERROR((VLOOKUP(B61,INSCRITOS!A:D,4,FALSE)),"")</f>
        <v>Manuel Soares Dias</v>
      </c>
      <c r="F61" s="4" t="str">
        <f>IFERROR((VLOOKUP(B61,INSCRITOS!A:F,6,FALSE)),"")</f>
        <v>F</v>
      </c>
      <c r="G61" s="6" t="str">
        <f>IFERROR((VLOOKUP(B61,INSCRITOS!A:H,8,FALSE)),"")</f>
        <v>Clube de Natação de Torres Novas</v>
      </c>
      <c r="H61" s="6">
        <v>94</v>
      </c>
    </row>
    <row r="62" spans="1:8" x14ac:dyDescent="0.25">
      <c r="A62" s="4">
        <v>8</v>
      </c>
      <c r="B62" s="4">
        <v>436</v>
      </c>
      <c r="C62" s="4">
        <f>IFERROR((VLOOKUP(B62,INSCRITOS!A:B,2,FALSE)),"")</f>
        <v>103058</v>
      </c>
      <c r="D62" s="5" t="str">
        <f>IFERROR((VLOOKUP(B62,INSCRITOS!A:C,3,FALSE)),"")</f>
        <v>INI</v>
      </c>
      <c r="E62" s="6" t="str">
        <f>IFERROR((VLOOKUP(B62,INSCRITOS!A:D,4,FALSE)),"")</f>
        <v>Tiago Carvalho</v>
      </c>
      <c r="F62" s="4" t="str">
        <f>IFERROR((VLOOKUP(B62,INSCRITOS!A:F,6,FALSE)),"")</f>
        <v>M</v>
      </c>
      <c r="G62" s="6" t="str">
        <f>IFERROR((VLOOKUP(B62,INSCRITOS!A:H,8,FALSE)),"")</f>
        <v>Clube Natação do Cartaxo</v>
      </c>
      <c r="H62" s="6">
        <v>93</v>
      </c>
    </row>
    <row r="63" spans="1:8" x14ac:dyDescent="0.25">
      <c r="A63" s="4">
        <v>9</v>
      </c>
      <c r="B63" s="4">
        <v>765</v>
      </c>
      <c r="C63" s="4">
        <f>IFERROR((VLOOKUP(B63,INSCRITOS!A:B,2,FALSE)),"")</f>
        <v>103775</v>
      </c>
      <c r="D63" s="5" t="str">
        <f>IFERROR((VLOOKUP(B63,INSCRITOS!A:C,3,FALSE)),"")</f>
        <v>INI</v>
      </c>
      <c r="E63" s="6" t="str">
        <f>IFERROR((VLOOKUP(B63,INSCRITOS!A:D,4,FALSE)),"")</f>
        <v>FRANCISCO BORGES</v>
      </c>
      <c r="F63" s="4" t="str">
        <f>IFERROR((VLOOKUP(B63,INSCRITOS!A:F,6,FALSE)),"")</f>
        <v>M</v>
      </c>
      <c r="G63" s="6" t="str">
        <f>IFERROR((VLOOKUP(B63,INSCRITOS!A:H,8,FALSE)),"")</f>
        <v>Clube de Natação de Torres Novas</v>
      </c>
      <c r="H63" s="6">
        <v>92</v>
      </c>
    </row>
    <row r="64" spans="1:8" x14ac:dyDescent="0.25">
      <c r="A64" s="4">
        <v>10</v>
      </c>
      <c r="B64" s="4">
        <v>158</v>
      </c>
      <c r="C64" s="4">
        <f>IFERROR((VLOOKUP(B64,INSCRITOS!A:B,2,FALSE)),"")</f>
        <v>0</v>
      </c>
      <c r="D64" s="5" t="str">
        <f>IFERROR((VLOOKUP(B64,INSCRITOS!A:C,3,FALSE)),"")</f>
        <v>INI</v>
      </c>
      <c r="E64" s="6" t="str">
        <f>IFERROR((VLOOKUP(B64,INSCRITOS!A:D,4,FALSE)),"")</f>
        <v>Francisco Martim</v>
      </c>
      <c r="F64" s="4" t="str">
        <f>IFERROR((VLOOKUP(B64,INSCRITOS!A:F,6,FALSE)),"")</f>
        <v xml:space="preserve">M </v>
      </c>
      <c r="G64" s="6" t="str">
        <f>IFERROR((VLOOKUP(B64,INSCRITOS!A:H,8,FALSE)),"")</f>
        <v>FET-Fátima Escola de Triatlo</v>
      </c>
      <c r="H64" s="6">
        <v>91</v>
      </c>
    </row>
    <row r="65" spans="1:8" x14ac:dyDescent="0.25">
      <c r="A65" s="4">
        <v>11</v>
      </c>
      <c r="B65" s="4">
        <v>780</v>
      </c>
      <c r="C65" s="4">
        <f>IFERROR((VLOOKUP(B65,INSCRITOS!A:B,2,FALSE)),"")</f>
        <v>102362</v>
      </c>
      <c r="D65" s="5" t="str">
        <f>IFERROR((VLOOKUP(B65,INSCRITOS!A:C,3,FALSE)),"")</f>
        <v>INI</v>
      </c>
      <c r="E65" s="6" t="str">
        <f>IFERROR((VLOOKUP(B65,INSCRITOS!A:D,4,FALSE)),"")</f>
        <v>VASCO SANTOS</v>
      </c>
      <c r="F65" s="4" t="str">
        <f>IFERROR((VLOOKUP(B65,INSCRITOS!A:F,6,FALSE)),"")</f>
        <v>M</v>
      </c>
      <c r="G65" s="6" t="str">
        <f>IFERROR((VLOOKUP(B65,INSCRITOS!A:H,8,FALSE)),"")</f>
        <v>Clube de Natação de Torres Novas</v>
      </c>
      <c r="H65" s="6">
        <v>90</v>
      </c>
    </row>
    <row r="66" spans="1:8" x14ac:dyDescent="0.25">
      <c r="A66" s="4">
        <v>12</v>
      </c>
      <c r="B66" s="4">
        <v>6195</v>
      </c>
      <c r="C66" s="4">
        <f>IFERROR((VLOOKUP(B66,INSCRITOS!A:B,2,FALSE)),"")</f>
        <v>0</v>
      </c>
      <c r="D66" s="5" t="str">
        <f>IFERROR((VLOOKUP(B66,INSCRITOS!A:C,3,FALSE)),"")</f>
        <v>INI</v>
      </c>
      <c r="E66" s="6" t="str">
        <f>IFERROR((VLOOKUP(B66,INSCRITOS!A:D,4,FALSE)),"")</f>
        <v>Bernardo Casado</v>
      </c>
      <c r="F66" s="4" t="str">
        <f>IFERROR((VLOOKUP(B66,INSCRITOS!A:F,6,FALSE)),"")</f>
        <v>M</v>
      </c>
      <c r="G66" s="6" t="str">
        <f>IFERROR((VLOOKUP(B66,INSCRITOS!A:H,8,FALSE)),"")</f>
        <v>Clube 4 Estilos/Não federado</v>
      </c>
      <c r="H66" s="6"/>
    </row>
    <row r="67" spans="1:8" x14ac:dyDescent="0.25">
      <c r="A67" s="4">
        <v>13</v>
      </c>
      <c r="B67" s="4">
        <v>91</v>
      </c>
      <c r="C67" s="4">
        <f>IFERROR((VLOOKUP(B67,INSCRITOS!A:B,2,FALSE)),"")</f>
        <v>101574</v>
      </c>
      <c r="D67" s="5" t="str">
        <f>IFERROR((VLOOKUP(B67,INSCRITOS!A:C,3,FALSE)),"")</f>
        <v>INI</v>
      </c>
      <c r="E67" s="6" t="str">
        <f>IFERROR((VLOOKUP(B67,INSCRITOS!A:D,4,FALSE)),"")</f>
        <v>AFONSO MOURÃO</v>
      </c>
      <c r="F67" s="4" t="str">
        <f>IFERROR((VLOOKUP(B67,INSCRITOS!A:F,6,FALSE)),"")</f>
        <v>M</v>
      </c>
      <c r="G67" s="6" t="str">
        <f>IFERROR((VLOOKUP(B67,INSCRITOS!A:H,8,FALSE)),"")</f>
        <v>Clube de Natação de Torres Novas</v>
      </c>
      <c r="H67" s="6">
        <v>89</v>
      </c>
    </row>
    <row r="68" spans="1:8" x14ac:dyDescent="0.25">
      <c r="A68" s="4">
        <v>14</v>
      </c>
      <c r="B68" s="4">
        <v>6197</v>
      </c>
      <c r="C68" s="4">
        <f>IFERROR((VLOOKUP(B68,INSCRITOS!A:B,2,FALSE)),"")</f>
        <v>104149</v>
      </c>
      <c r="D68" s="5" t="str">
        <f>IFERROR((VLOOKUP(B68,INSCRITOS!A:C,3,FALSE)),"")</f>
        <v>INI</v>
      </c>
      <c r="E68" s="6" t="str">
        <f>IFERROR((VLOOKUP(B68,INSCRITOS!A:D,4,FALSE)),"")</f>
        <v>Afonso Ramalhete</v>
      </c>
      <c r="F68" s="4" t="str">
        <f>IFERROR((VLOOKUP(B68,INSCRITOS!A:F,6,FALSE)),"")</f>
        <v>M</v>
      </c>
      <c r="G68" s="6" t="str">
        <f>IFERROR((VLOOKUP(B68,INSCRITOS!A:H,8,FALSE)),"")</f>
        <v>Clube 4 Estilos/Não federado</v>
      </c>
      <c r="H68" s="6"/>
    </row>
    <row r="69" spans="1:8" x14ac:dyDescent="0.25">
      <c r="A69" s="4">
        <v>15</v>
      </c>
      <c r="B69" s="4">
        <v>308</v>
      </c>
      <c r="C69" s="4">
        <f>IFERROR((VLOOKUP(B69,INSCRITOS!A:B,2,FALSE)),"")</f>
        <v>104231</v>
      </c>
      <c r="D69" s="5" t="str">
        <f>IFERROR((VLOOKUP(B69,INSCRITOS!A:C,3,FALSE)),"")</f>
        <v>INI</v>
      </c>
      <c r="E69" s="6" t="str">
        <f>IFERROR((VLOOKUP(B69,INSCRITOS!A:D,4,FALSE)),"")</f>
        <v>Guilherme Martins</v>
      </c>
      <c r="F69" s="4" t="str">
        <f>IFERROR((VLOOKUP(B69,INSCRITOS!A:F,6,FALSE)),"")</f>
        <v>M</v>
      </c>
      <c r="G69" s="6" t="str">
        <f>IFERROR((VLOOKUP(B69,INSCRITOS!A:H,8,FALSE)),"")</f>
        <v>Clube Triatlo do Fundão</v>
      </c>
      <c r="H69" s="6">
        <v>88</v>
      </c>
    </row>
    <row r="70" spans="1:8" x14ac:dyDescent="0.25">
      <c r="A70" s="14"/>
      <c r="B70" s="14"/>
      <c r="C70" s="14"/>
      <c r="D70" s="15"/>
      <c r="E70" s="2"/>
      <c r="F70" s="14"/>
      <c r="G70" s="2"/>
      <c r="H70" s="20"/>
    </row>
    <row r="71" spans="1:8" ht="15.75" x14ac:dyDescent="0.25">
      <c r="A71" s="58" t="s">
        <v>16</v>
      </c>
      <c r="B71" s="58"/>
      <c r="C71" s="58"/>
      <c r="D71" s="58"/>
      <c r="E71" s="58"/>
      <c r="F71" s="58"/>
      <c r="G71" s="58"/>
      <c r="H71" s="58"/>
    </row>
    <row r="72" spans="1:8" x14ac:dyDescent="0.25">
      <c r="A72" s="14"/>
      <c r="B72" s="14"/>
      <c r="C72" s="14"/>
      <c r="D72" s="15"/>
      <c r="E72" s="2"/>
      <c r="F72" s="14"/>
      <c r="G72" s="2"/>
      <c r="H72" s="20"/>
    </row>
    <row r="73" spans="1:8" ht="15.75" x14ac:dyDescent="0.25">
      <c r="A73" s="19" t="s">
        <v>8</v>
      </c>
      <c r="B73" s="19" t="s">
        <v>3</v>
      </c>
      <c r="C73" s="19" t="s">
        <v>7</v>
      </c>
      <c r="D73" s="19" t="s">
        <v>0</v>
      </c>
      <c r="E73" s="19" t="s">
        <v>1</v>
      </c>
      <c r="F73" s="19" t="s">
        <v>5</v>
      </c>
      <c r="G73" s="19" t="s">
        <v>2</v>
      </c>
      <c r="H73" s="19" t="s">
        <v>6</v>
      </c>
    </row>
    <row r="74" spans="1:8" x14ac:dyDescent="0.25">
      <c r="A74" s="4">
        <v>1</v>
      </c>
      <c r="B74" s="4">
        <v>656</v>
      </c>
      <c r="C74" s="4">
        <f>IFERROR((VLOOKUP(B74,INSCRITOS!A:B,2,FALSE)),"")</f>
        <v>100502</v>
      </c>
      <c r="D74" s="7" t="str">
        <f>IFERROR((VLOOKUP(B74,INSCRITOS!A:C,3,FALSE)),"")</f>
        <v>INI</v>
      </c>
      <c r="E74" s="6" t="str">
        <f>IFERROR((VLOOKUP(B74,INSCRITOS!A:D,4,FALSE)),"")</f>
        <v>Beatriz Boal</v>
      </c>
      <c r="F74" s="4" t="str">
        <f>IFERROR((VLOOKUP(B74,INSCRITOS!A:F,6,FALSE)),"")</f>
        <v>F</v>
      </c>
      <c r="G74" s="6" t="str">
        <f>IFERROR((VLOOKUP(B74,INSCRITOS!A:H,8,FALSE)),"")</f>
        <v>Clube Natação do Cartaxo</v>
      </c>
      <c r="H74" s="6">
        <v>100</v>
      </c>
    </row>
    <row r="75" spans="1:8" x14ac:dyDescent="0.25">
      <c r="A75" s="4">
        <v>2</v>
      </c>
      <c r="B75" s="4">
        <v>673</v>
      </c>
      <c r="C75" s="4">
        <f>IFERROR((VLOOKUP(B75,INSCRITOS!A:B,2,FALSE)),"")</f>
        <v>103703</v>
      </c>
      <c r="D75" s="7" t="str">
        <f>IFERROR((VLOOKUP(B75,INSCRITOS!A:C,3,FALSE)),"")</f>
        <v>INI</v>
      </c>
      <c r="E75" s="6" t="str">
        <f>IFERROR((VLOOKUP(B75,INSCRITOS!A:D,4,FALSE)),"")</f>
        <v>Sofia Corrêa</v>
      </c>
      <c r="F75" s="4" t="str">
        <f>IFERROR((VLOOKUP(B75,INSCRITOS!A:F,6,FALSE)),"")</f>
        <v>F</v>
      </c>
      <c r="G75" s="6" t="str">
        <f>IFERROR((VLOOKUP(B75,INSCRITOS!A:H,8,FALSE)),"")</f>
        <v>Clube Natação do Cartaxo</v>
      </c>
      <c r="H75" s="6">
        <v>99</v>
      </c>
    </row>
    <row r="76" spans="1:8" x14ac:dyDescent="0.25">
      <c r="A76" s="4">
        <v>3</v>
      </c>
      <c r="B76" s="4">
        <v>376</v>
      </c>
      <c r="C76" s="4">
        <f>IFERROR((VLOOKUP(B76,INSCRITOS!A:B,2,FALSE)),"")</f>
        <v>102739</v>
      </c>
      <c r="D76" s="7" t="str">
        <f>IFERROR((VLOOKUP(B76,INSCRITOS!A:C,3,FALSE)),"")</f>
        <v>INI</v>
      </c>
      <c r="E76" s="6" t="str">
        <f>IFERROR((VLOOKUP(B76,INSCRITOS!A:D,4,FALSE)),"")</f>
        <v>Simone Fernandes</v>
      </c>
      <c r="F76" s="4" t="str">
        <f>IFERROR((VLOOKUP(B76,INSCRITOS!A:F,6,FALSE)),"")</f>
        <v>F</v>
      </c>
      <c r="G76" s="6" t="str">
        <f>IFERROR((VLOOKUP(B76,INSCRITOS!A:H,8,FALSE)),"")</f>
        <v>Clube 4 Estilos</v>
      </c>
      <c r="H76" s="6">
        <v>98</v>
      </c>
    </row>
    <row r="77" spans="1:8" x14ac:dyDescent="0.25">
      <c r="A77" s="4">
        <v>4</v>
      </c>
      <c r="B77" s="4">
        <v>787</v>
      </c>
      <c r="C77" s="4">
        <f>IFERROR((VLOOKUP(B77,INSCRITOS!A:B,2,FALSE)),"")</f>
        <v>103813</v>
      </c>
      <c r="D77" s="7" t="str">
        <f>IFERROR((VLOOKUP(B77,INSCRITOS!A:C,3,FALSE)),"")</f>
        <v>INI</v>
      </c>
      <c r="E77" s="6" t="str">
        <f>IFERROR((VLOOKUP(B77,INSCRITOS!A:D,4,FALSE)),"")</f>
        <v>MATILDE MOITA</v>
      </c>
      <c r="F77" s="4" t="str">
        <f>IFERROR((VLOOKUP(B77,INSCRITOS!A:F,6,FALSE)),"")</f>
        <v>M</v>
      </c>
      <c r="G77" s="6" t="str">
        <f>IFERROR((VLOOKUP(B77,INSCRITOS!A:H,8,FALSE)),"")</f>
        <v>Clube de Natação de Torres Novas</v>
      </c>
      <c r="H77" s="6">
        <v>97</v>
      </c>
    </row>
    <row r="78" spans="1:8" x14ac:dyDescent="0.25">
      <c r="A78" s="4">
        <v>5</v>
      </c>
      <c r="B78" s="4">
        <v>6194</v>
      </c>
      <c r="C78" s="4">
        <f>IFERROR((VLOOKUP(B78,INSCRITOS!A:B,2,FALSE)),"")</f>
        <v>104175</v>
      </c>
      <c r="D78" s="7" t="str">
        <f>IFERROR((VLOOKUP(B78,INSCRITOS!A:C,3,FALSE)),"")</f>
        <v>INI</v>
      </c>
      <c r="E78" s="6" t="str">
        <f>IFERROR((VLOOKUP(B78,INSCRITOS!A:D,4,FALSE)),"")</f>
        <v>Alicia Pereira</v>
      </c>
      <c r="F78" s="4" t="str">
        <f>IFERROR((VLOOKUP(B78,INSCRITOS!A:F,6,FALSE)),"")</f>
        <v>F</v>
      </c>
      <c r="G78" s="6" t="str">
        <f>IFERROR((VLOOKUP(B78,INSCRITOS!A:H,8,FALSE)),"")</f>
        <v>Clube Natação do Cartaxo/Não federado</v>
      </c>
      <c r="H78" s="6"/>
    </row>
    <row r="79" spans="1:8" x14ac:dyDescent="0.25">
      <c r="A79" s="4">
        <v>6</v>
      </c>
      <c r="B79" s="4">
        <v>411</v>
      </c>
      <c r="C79" s="4">
        <f>IFERROR((VLOOKUP(B79,INSCRITOS!A:B,2,FALSE)),"")</f>
        <v>102954</v>
      </c>
      <c r="D79" s="7" t="str">
        <f>IFERROR((VLOOKUP(B79,INSCRITOS!A:C,3,FALSE)),"")</f>
        <v>INI</v>
      </c>
      <c r="E79" s="6" t="str">
        <f>IFERROR((VLOOKUP(B79,INSCRITOS!A:D,4,FALSE)),"")</f>
        <v>Ana Raposo</v>
      </c>
      <c r="F79" s="4" t="str">
        <f>IFERROR((VLOOKUP(B79,INSCRITOS!A:F,6,FALSE)),"")</f>
        <v>F</v>
      </c>
      <c r="G79" s="6" t="str">
        <f>IFERROR((VLOOKUP(B79,INSCRITOS!A:H,8,FALSE)),"")</f>
        <v>Clube 4 Estilos</v>
      </c>
      <c r="H79" s="6">
        <v>96</v>
      </c>
    </row>
    <row r="80" spans="1:8" x14ac:dyDescent="0.25">
      <c r="A80" s="4">
        <v>7</v>
      </c>
      <c r="B80" s="4">
        <v>258</v>
      </c>
      <c r="C80" s="4">
        <f>IFERROR((VLOOKUP(B80,INSCRITOS!A:B,2,FALSE)),"")</f>
        <v>102272</v>
      </c>
      <c r="D80" s="7" t="str">
        <f>IFERROR((VLOOKUP(B80,INSCRITOS!A:C,3,FALSE)),"")</f>
        <v>INI</v>
      </c>
      <c r="E80" s="6" t="str">
        <f>IFERROR((VLOOKUP(B80,INSCRITOS!A:D,4,FALSE)),"")</f>
        <v>Ana Rita Amoreira</v>
      </c>
      <c r="F80" s="4" t="str">
        <f>IFERROR((VLOOKUP(B80,INSCRITOS!A:F,6,FALSE)),"")</f>
        <v>F</v>
      </c>
      <c r="G80" s="6" t="str">
        <f>IFERROR((VLOOKUP(B80,INSCRITOS!A:H,8,FALSE)),"")</f>
        <v>GCA Donas - TRIATLO/Não federado</v>
      </c>
      <c r="H80" s="6"/>
    </row>
    <row r="81" spans="1:8" x14ac:dyDescent="0.25">
      <c r="A81" s="4">
        <v>8</v>
      </c>
      <c r="B81" s="4">
        <v>400</v>
      </c>
      <c r="C81" s="4">
        <f>IFERROR((VLOOKUP(B81,INSCRITOS!A:B,2,FALSE)),"")</f>
        <v>102724</v>
      </c>
      <c r="D81" s="7" t="str">
        <f>IFERROR((VLOOKUP(B81,INSCRITOS!A:C,3,FALSE)),"")</f>
        <v>INI</v>
      </c>
      <c r="E81" s="6" t="str">
        <f>IFERROR((VLOOKUP(B81,INSCRITOS!A:D,4,FALSE)),"")</f>
        <v>Maria Pires</v>
      </c>
      <c r="F81" s="4" t="str">
        <f>IFERROR((VLOOKUP(B81,INSCRITOS!A:F,6,FALSE)),"")</f>
        <v>F</v>
      </c>
      <c r="G81" s="6" t="str">
        <f>IFERROR((VLOOKUP(B81,INSCRITOS!A:H,8,FALSE)),"")</f>
        <v>Clube 4 Estilos</v>
      </c>
      <c r="H81" s="6">
        <v>95</v>
      </c>
    </row>
    <row r="82" spans="1:8" x14ac:dyDescent="0.25">
      <c r="A82" s="4">
        <v>9</v>
      </c>
      <c r="B82" s="4">
        <v>6166</v>
      </c>
      <c r="C82" s="4">
        <f>IFERROR((VLOOKUP(B82,INSCRITOS!A:B,2,FALSE)),"")</f>
        <v>0</v>
      </c>
      <c r="D82" s="7" t="str">
        <f>IFERROR((VLOOKUP(B82,INSCRITOS!A:C,3,FALSE)),"")</f>
        <v>INI</v>
      </c>
      <c r="E82" s="6" t="str">
        <f>IFERROR((VLOOKUP(B82,INSCRITOS!A:D,4,FALSE)),"")</f>
        <v>Madalena Caires</v>
      </c>
      <c r="F82" s="4" t="str">
        <f>IFERROR((VLOOKUP(B82,INSCRITOS!A:F,6,FALSE)),"")</f>
        <v>F</v>
      </c>
      <c r="G82" s="6" t="str">
        <f>IFERROR((VLOOKUP(B82,INSCRITOS!A:H,8,FALSE)),"")</f>
        <v>Clube Triatlo do Fundão/Não federado</v>
      </c>
      <c r="H82" s="6"/>
    </row>
    <row r="83" spans="1:8" x14ac:dyDescent="0.25">
      <c r="A83" s="4">
        <v>10</v>
      </c>
      <c r="B83" s="4">
        <v>8</v>
      </c>
      <c r="C83" s="4">
        <f>IFERROR((VLOOKUP(B83,INSCRITOS!A:B,2,FALSE)),"")</f>
        <v>102931</v>
      </c>
      <c r="D83" s="7" t="str">
        <f>IFERROR((VLOOKUP(B83,INSCRITOS!A:C,3,FALSE)),"")</f>
        <v>INI</v>
      </c>
      <c r="E83" s="6" t="str">
        <f>IFERROR((VLOOKUP(B83,INSCRITOS!A:D,4,FALSE)),"")</f>
        <v>Beatriz Mesquita</v>
      </c>
      <c r="F83" s="4" t="str">
        <f>IFERROR((VLOOKUP(B83,INSCRITOS!A:F,6,FALSE)),"")</f>
        <v>F</v>
      </c>
      <c r="G83" s="6" t="str">
        <f>IFERROR((VLOOKUP(B83,INSCRITOS!A:H,8,FALSE)),"")</f>
        <v>Clube Triatlo do Fundão</v>
      </c>
      <c r="H83" s="6">
        <v>94</v>
      </c>
    </row>
    <row r="84" spans="1:8" x14ac:dyDescent="0.25">
      <c r="A84" s="14"/>
      <c r="B84" s="14"/>
      <c r="C84" s="14"/>
      <c r="D84" s="16"/>
      <c r="E84" s="2"/>
      <c r="F84" s="14"/>
      <c r="G84" s="2"/>
      <c r="H84" s="2"/>
    </row>
    <row r="85" spans="1:8" ht="15.75" x14ac:dyDescent="0.25">
      <c r="A85" s="58" t="s">
        <v>12</v>
      </c>
      <c r="B85" s="58"/>
      <c r="C85" s="58"/>
      <c r="D85" s="58"/>
      <c r="E85" s="58"/>
      <c r="F85" s="58"/>
      <c r="G85" s="58"/>
      <c r="H85" s="58"/>
    </row>
    <row r="86" spans="1:8" x14ac:dyDescent="0.25">
      <c r="H86" s="21"/>
    </row>
    <row r="87" spans="1:8" ht="15.75" x14ac:dyDescent="0.25">
      <c r="A87" s="19" t="s">
        <v>8</v>
      </c>
      <c r="B87" s="19" t="s">
        <v>3</v>
      </c>
      <c r="C87" s="19" t="s">
        <v>7</v>
      </c>
      <c r="D87" s="19" t="s">
        <v>0</v>
      </c>
      <c r="E87" s="19" t="s">
        <v>1</v>
      </c>
      <c r="F87" s="19" t="s">
        <v>5</v>
      </c>
      <c r="G87" s="19" t="s">
        <v>2</v>
      </c>
      <c r="H87" s="19" t="s">
        <v>6</v>
      </c>
    </row>
    <row r="88" spans="1:8" x14ac:dyDescent="0.25">
      <c r="A88" s="4">
        <v>1</v>
      </c>
      <c r="B88" s="4">
        <v>556</v>
      </c>
      <c r="C88" s="4">
        <f>IFERROR((VLOOKUP(B88,INSCRITOS!A:B,2,FALSE)),"")</f>
        <v>101590</v>
      </c>
      <c r="D88" s="5" t="str">
        <f>IFERROR((VLOOKUP(B88,INSCRITOS!A:C,3,FALSE)),"")</f>
        <v>JUV</v>
      </c>
      <c r="E88" s="6" t="str">
        <f>IFERROR((VLOOKUP(B88,INSCRITOS!A:D,4,FALSE)),"")</f>
        <v>DUARTE SANTOS</v>
      </c>
      <c r="F88" s="4" t="str">
        <f>IFERROR((VLOOKUP(B88,INSCRITOS!A:F,6,FALSE)),"")</f>
        <v>M</v>
      </c>
      <c r="G88" s="6" t="str">
        <f>IFERROR((VLOOKUP(B88,INSCRITOS!A:H,8,FALSE)),"")</f>
        <v>Clube de Natação de Torres Novas</v>
      </c>
      <c r="H88" s="6">
        <v>100</v>
      </c>
    </row>
    <row r="89" spans="1:8" x14ac:dyDescent="0.25">
      <c r="A89" s="4">
        <v>2</v>
      </c>
      <c r="B89" s="4">
        <v>956</v>
      </c>
      <c r="C89" s="4">
        <f>IFERROR((VLOOKUP(B89,INSCRITOS!A:B,2,FALSE)),"")</f>
        <v>101610</v>
      </c>
      <c r="D89" s="5" t="str">
        <f>IFERROR((VLOOKUP(B89,INSCRITOS!A:C,3,FALSE)),"")</f>
        <v>JUV</v>
      </c>
      <c r="E89" s="6" t="str">
        <f>IFERROR((VLOOKUP(B89,INSCRITOS!A:D,4,FALSE)),"")</f>
        <v>JOÃO GRAÇA</v>
      </c>
      <c r="F89" s="4" t="str">
        <f>IFERROR((VLOOKUP(B89,INSCRITOS!A:F,6,FALSE)),"")</f>
        <v>M</v>
      </c>
      <c r="G89" s="6" t="str">
        <f>IFERROR((VLOOKUP(B89,INSCRITOS!A:H,8,FALSE)),"")</f>
        <v>Clube de Natação de Torres Novas</v>
      </c>
      <c r="H89" s="6">
        <v>99</v>
      </c>
    </row>
    <row r="90" spans="1:8" x14ac:dyDescent="0.25">
      <c r="A90" s="4">
        <v>3</v>
      </c>
      <c r="B90" s="4">
        <v>368</v>
      </c>
      <c r="C90" s="4">
        <f>IFERROR((VLOOKUP(B90,INSCRITOS!A:B,2,FALSE)),"")</f>
        <v>100503</v>
      </c>
      <c r="D90" s="5" t="str">
        <f>IFERROR((VLOOKUP(B90,INSCRITOS!A:C,3,FALSE)),"")</f>
        <v>JUV</v>
      </c>
      <c r="E90" s="6" t="str">
        <f>IFERROR((VLOOKUP(B90,INSCRITOS!A:D,4,FALSE)),"")</f>
        <v>Bernardo Boal</v>
      </c>
      <c r="F90" s="4" t="str">
        <f>IFERROR((VLOOKUP(B90,INSCRITOS!A:F,6,FALSE)),"")</f>
        <v>M</v>
      </c>
      <c r="G90" s="6" t="str">
        <f>IFERROR((VLOOKUP(B90,INSCRITOS!A:H,8,FALSE)),"")</f>
        <v>Clube Natação do Cartaxo</v>
      </c>
      <c r="H90" s="6">
        <v>98</v>
      </c>
    </row>
    <row r="91" spans="1:8" x14ac:dyDescent="0.25">
      <c r="A91" s="4">
        <v>4</v>
      </c>
      <c r="B91" s="4">
        <v>137</v>
      </c>
      <c r="C91" s="4">
        <f>IFERROR((VLOOKUP(B91,INSCRITOS!A:B,2,FALSE)),"")</f>
        <v>104811</v>
      </c>
      <c r="D91" s="5" t="str">
        <f>IFERROR((VLOOKUP(B91,INSCRITOS!A:C,3,FALSE)),"")</f>
        <v>JUV</v>
      </c>
      <c r="E91" s="6" t="str">
        <f>IFERROR((VLOOKUP(B91,INSCRITOS!A:D,4,FALSE)),"")</f>
        <v>Rodrigo Azevedo</v>
      </c>
      <c r="F91" s="4" t="str">
        <f>IFERROR((VLOOKUP(B91,INSCRITOS!A:F,6,FALSE)),"")</f>
        <v>M</v>
      </c>
      <c r="G91" s="6" t="str">
        <f>IFERROR((VLOOKUP(B91,INSCRITOS!A:H,8,FALSE)),"")</f>
        <v>Clube Natação do Cartaxo</v>
      </c>
      <c r="H91" s="6">
        <v>97</v>
      </c>
    </row>
    <row r="92" spans="1:8" x14ac:dyDescent="0.25">
      <c r="A92" s="4">
        <v>5</v>
      </c>
      <c r="B92" s="4">
        <v>389</v>
      </c>
      <c r="C92" s="4">
        <f>IFERROR((VLOOKUP(B92,INSCRITOS!A:B,2,FALSE)),"")</f>
        <v>102777</v>
      </c>
      <c r="D92" s="5" t="str">
        <f>IFERROR((VLOOKUP(B92,INSCRITOS!A:C,3,FALSE)),"")</f>
        <v>JUV</v>
      </c>
      <c r="E92" s="6" t="str">
        <f>IFERROR((VLOOKUP(B92,INSCRITOS!A:D,4,FALSE)),"")</f>
        <v>Diogo Almeida</v>
      </c>
      <c r="F92" s="4" t="str">
        <f>IFERROR((VLOOKUP(B92,INSCRITOS!A:F,6,FALSE)),"")</f>
        <v>M</v>
      </c>
      <c r="G92" s="6" t="str">
        <f>IFERROR((VLOOKUP(B92,INSCRITOS!A:H,8,FALSE)),"")</f>
        <v>Clube 4 Estilos</v>
      </c>
      <c r="H92" s="6">
        <v>96</v>
      </c>
    </row>
    <row r="93" spans="1:8" x14ac:dyDescent="0.25">
      <c r="A93" s="4">
        <v>6</v>
      </c>
      <c r="B93" s="4">
        <v>586</v>
      </c>
      <c r="C93" s="4">
        <f>IFERROR((VLOOKUP(B93,INSCRITOS!A:B,2,FALSE)),"")</f>
        <v>102382</v>
      </c>
      <c r="D93" s="5" t="str">
        <f>IFERROR((VLOOKUP(B93,INSCRITOS!A:C,3,FALSE)),"")</f>
        <v>JUV</v>
      </c>
      <c r="E93" s="6" t="str">
        <f>IFERROR((VLOOKUP(B93,INSCRITOS!A:D,4,FALSE)),"")</f>
        <v>JOSÉ TADEIA</v>
      </c>
      <c r="F93" s="4" t="str">
        <f>IFERROR((VLOOKUP(B93,INSCRITOS!A:F,6,FALSE)),"")</f>
        <v>M</v>
      </c>
      <c r="G93" s="6" t="str">
        <f>IFERROR((VLOOKUP(B93,INSCRITOS!A:H,8,FALSE)),"")</f>
        <v>Clube de Natação de Torres Novas</v>
      </c>
      <c r="H93" s="6">
        <v>95</v>
      </c>
    </row>
    <row r="94" spans="1:8" x14ac:dyDescent="0.25">
      <c r="A94" s="4">
        <v>7</v>
      </c>
      <c r="B94" s="4">
        <v>87</v>
      </c>
      <c r="C94" s="4">
        <f>IFERROR((VLOOKUP(B94,INSCRITOS!A:B,2,FALSE)),"")</f>
        <v>0</v>
      </c>
      <c r="D94" s="5" t="str">
        <f>IFERROR((VLOOKUP(B94,INSCRITOS!A:C,3,FALSE)),"")</f>
        <v>JUV</v>
      </c>
      <c r="E94" s="6" t="str">
        <f>IFERROR((VLOOKUP(B94,INSCRITOS!A:D,4,FALSE)),"")</f>
        <v>Dinis Santos</v>
      </c>
      <c r="F94" s="4" t="str">
        <f>IFERROR((VLOOKUP(B94,INSCRITOS!A:F,6,FALSE)),"")</f>
        <v xml:space="preserve">M </v>
      </c>
      <c r="G94" s="6" t="str">
        <f>IFERROR((VLOOKUP(B94,INSCRITOS!A:H,8,FALSE)),"")</f>
        <v>FET-Fátima Escola de Triatlo</v>
      </c>
      <c r="H94" s="6">
        <v>94</v>
      </c>
    </row>
    <row r="95" spans="1:8" x14ac:dyDescent="0.25">
      <c r="A95" s="4">
        <v>8</v>
      </c>
      <c r="B95" s="4">
        <v>396</v>
      </c>
      <c r="C95" s="4">
        <f>IFERROR((VLOOKUP(B95,INSCRITOS!A:B,2,FALSE)),"")</f>
        <v>103433</v>
      </c>
      <c r="D95" s="5" t="str">
        <f>IFERROR((VLOOKUP(B95,INSCRITOS!A:C,3,FALSE)),"")</f>
        <v>JUV</v>
      </c>
      <c r="E95" s="6" t="str">
        <f>IFERROR((VLOOKUP(B95,INSCRITOS!A:D,4,FALSE)),"")</f>
        <v>João Nobre</v>
      </c>
      <c r="F95" s="4" t="str">
        <f>IFERROR((VLOOKUP(B95,INSCRITOS!A:F,6,FALSE)),"")</f>
        <v>M</v>
      </c>
      <c r="G95" s="6" t="str">
        <f>IFERROR((VLOOKUP(B95,INSCRITOS!A:H,8,FALSE)),"")</f>
        <v>Clube Natação do Cartaxo</v>
      </c>
      <c r="H95" s="6">
        <v>93</v>
      </c>
    </row>
    <row r="96" spans="1:8" x14ac:dyDescent="0.25">
      <c r="A96" s="4">
        <v>9</v>
      </c>
      <c r="B96" s="4">
        <v>730</v>
      </c>
      <c r="C96" s="4">
        <f>IFERROR((VLOOKUP(B96,INSCRITOS!A:B,2,FALSE)),"")</f>
        <v>105175</v>
      </c>
      <c r="D96" s="5" t="str">
        <f>IFERROR((VLOOKUP(B96,INSCRITOS!A:C,3,FALSE)),"")</f>
        <v>JUV</v>
      </c>
      <c r="E96" s="6" t="str">
        <f>IFERROR((VLOOKUP(B96,INSCRITOS!A:D,4,FALSE)),"")</f>
        <v>João Bicho</v>
      </c>
      <c r="F96" s="4" t="str">
        <f>IFERROR((VLOOKUP(B96,INSCRITOS!A:F,6,FALSE)),"")</f>
        <v>M</v>
      </c>
      <c r="G96" s="6" t="str">
        <f>IFERROR((VLOOKUP(B96,INSCRITOS!A:H,8,FALSE)),"")</f>
        <v>Clube 4 Estilos</v>
      </c>
      <c r="H96" s="6">
        <v>92</v>
      </c>
    </row>
    <row r="97" spans="1:8" x14ac:dyDescent="0.25">
      <c r="A97" s="4">
        <v>10</v>
      </c>
      <c r="B97" s="4">
        <v>181</v>
      </c>
      <c r="C97" s="4">
        <f>IFERROR((VLOOKUP(B97,INSCRITOS!A:B,2,FALSE)),"")</f>
        <v>103310</v>
      </c>
      <c r="D97" s="5" t="str">
        <f>IFERROR((VLOOKUP(B97,INSCRITOS!A:C,3,FALSE)),"")</f>
        <v>JUV</v>
      </c>
      <c r="E97" s="6" t="str">
        <f>IFERROR((VLOOKUP(B97,INSCRITOS!A:D,4,FALSE)),"")</f>
        <v>Simão Fernandes</v>
      </c>
      <c r="F97" s="4" t="str">
        <f>IFERROR((VLOOKUP(B97,INSCRITOS!A:F,6,FALSE)),"")</f>
        <v>M</v>
      </c>
      <c r="G97" s="6" t="str">
        <f>IFERROR((VLOOKUP(B97,INSCRITOS!A:H,8,FALSE)),"")</f>
        <v>GCA Donas - TRIATLO</v>
      </c>
      <c r="H97" s="6">
        <v>90</v>
      </c>
    </row>
    <row r="98" spans="1:8" x14ac:dyDescent="0.25">
      <c r="A98" s="4">
        <v>11</v>
      </c>
      <c r="B98" s="4">
        <v>421</v>
      </c>
      <c r="C98" s="4">
        <f>IFERROR((VLOOKUP(B98,INSCRITOS!A:B,2,FALSE)),"")</f>
        <v>105030</v>
      </c>
      <c r="D98" s="5" t="str">
        <f>IFERROR((VLOOKUP(B98,INSCRITOS!A:C,3,FALSE)),"")</f>
        <v>JUV</v>
      </c>
      <c r="E98" s="6" t="str">
        <f>IFERROR((VLOOKUP(B98,INSCRITOS!A:D,4,FALSE)),"")</f>
        <v>Tiago Caria</v>
      </c>
      <c r="F98" s="4" t="str">
        <f>IFERROR((VLOOKUP(B98,INSCRITOS!A:F,6,FALSE)),"")</f>
        <v>M</v>
      </c>
      <c r="G98" s="6" t="str">
        <f>IFERROR((VLOOKUP(B98,INSCRITOS!A:H,8,FALSE)),"")</f>
        <v>GCA Donas - TRIATLO</v>
      </c>
      <c r="H98" s="6">
        <v>89</v>
      </c>
    </row>
    <row r="99" spans="1:8" x14ac:dyDescent="0.25">
      <c r="A99" s="4">
        <v>12</v>
      </c>
      <c r="B99" s="4">
        <v>868</v>
      </c>
      <c r="C99" s="4">
        <f>IFERROR((VLOOKUP(B99,INSCRITOS!A:B,2,FALSE)),"")</f>
        <v>103918</v>
      </c>
      <c r="D99" s="5" t="str">
        <f>IFERROR((VLOOKUP(B99,INSCRITOS!A:C,3,FALSE)),"")</f>
        <v>JUV</v>
      </c>
      <c r="E99" s="6" t="str">
        <f>IFERROR((VLOOKUP(B99,INSCRITOS!A:D,4,FALSE)),"")</f>
        <v>BRUNO PROENÇA</v>
      </c>
      <c r="F99" s="4" t="str">
        <f>IFERROR((VLOOKUP(B99,INSCRITOS!A:F,6,FALSE)),"")</f>
        <v>M</v>
      </c>
      <c r="G99" s="6" t="str">
        <f>IFERROR((VLOOKUP(B99,INSCRITOS!A:H,8,FALSE)),"")</f>
        <v>Clube de Natação de Torres Novas</v>
      </c>
      <c r="H99" s="6">
        <v>88</v>
      </c>
    </row>
    <row r="100" spans="1:8" x14ac:dyDescent="0.25">
      <c r="A100" s="4">
        <v>13</v>
      </c>
      <c r="B100" s="4">
        <v>150</v>
      </c>
      <c r="C100" s="4">
        <f>IFERROR((VLOOKUP(B100,INSCRITOS!A:B,2,FALSE)),"")</f>
        <v>0</v>
      </c>
      <c r="D100" s="5" t="str">
        <f>IFERROR((VLOOKUP(B100,INSCRITOS!A:C,3,FALSE)),"")</f>
        <v>JUV</v>
      </c>
      <c r="E100" s="6" t="str">
        <f>IFERROR((VLOOKUP(B100,INSCRITOS!A:D,4,FALSE)),"")</f>
        <v>Miguel Pires</v>
      </c>
      <c r="F100" s="4" t="str">
        <f>IFERROR((VLOOKUP(B100,INSCRITOS!A:F,6,FALSE)),"")</f>
        <v xml:space="preserve">M </v>
      </c>
      <c r="G100" s="6" t="str">
        <f>IFERROR((VLOOKUP(B100,INSCRITOS!A:H,8,FALSE)),"")</f>
        <v>Clube Triatlo do Fundão</v>
      </c>
      <c r="H100" s="6">
        <v>87</v>
      </c>
    </row>
    <row r="101" spans="1:8" x14ac:dyDescent="0.25">
      <c r="A101" s="4">
        <v>14</v>
      </c>
      <c r="B101" s="4">
        <v>743</v>
      </c>
      <c r="C101" s="4">
        <f>IFERROR((VLOOKUP(B101,INSCRITOS!A:B,2,FALSE)),"")</f>
        <v>102996</v>
      </c>
      <c r="D101" s="5" t="str">
        <f>IFERROR((VLOOKUP(B101,INSCRITOS!A:C,3,FALSE)),"")</f>
        <v>JUV</v>
      </c>
      <c r="E101" s="6" t="str">
        <f>IFERROR((VLOOKUP(B101,INSCRITOS!A:D,4,FALSE)),"")</f>
        <v>Pedro Félix</v>
      </c>
      <c r="F101" s="4" t="str">
        <f>IFERROR((VLOOKUP(B101,INSCRITOS!A:F,6,FALSE)),"")</f>
        <v>M</v>
      </c>
      <c r="G101" s="6" t="str">
        <f>IFERROR((VLOOKUP(B101,INSCRITOS!A:H,8,FALSE)),"")</f>
        <v>GCA Donas - TRIATLO</v>
      </c>
      <c r="H101" s="6">
        <v>86</v>
      </c>
    </row>
    <row r="102" spans="1:8" x14ac:dyDescent="0.25">
      <c r="A102" s="4">
        <v>15</v>
      </c>
      <c r="B102" s="4">
        <v>530</v>
      </c>
      <c r="C102" s="4">
        <f>IFERROR((VLOOKUP(B102,INSCRITOS!A:B,2,FALSE)),"")</f>
        <v>102806</v>
      </c>
      <c r="D102" s="5" t="str">
        <f>IFERROR((VLOOKUP(B102,INSCRITOS!A:C,3,FALSE)),"")</f>
        <v>JUV</v>
      </c>
      <c r="E102" s="6" t="str">
        <f>IFERROR((VLOOKUP(B102,INSCRITOS!A:D,4,FALSE)),"")</f>
        <v>FRANCISCO GONÇALVES</v>
      </c>
      <c r="F102" s="4" t="str">
        <f>IFERROR((VLOOKUP(B102,INSCRITOS!A:F,6,FALSE)),"")</f>
        <v>M</v>
      </c>
      <c r="G102" s="6" t="str">
        <f>IFERROR((VLOOKUP(B102,INSCRITOS!A:H,8,FALSE)),"")</f>
        <v>Clube de Natação de Torres Novas</v>
      </c>
      <c r="H102" s="6">
        <v>85</v>
      </c>
    </row>
    <row r="103" spans="1:8" x14ac:dyDescent="0.25">
      <c r="A103" s="4">
        <v>16</v>
      </c>
      <c r="B103" s="4">
        <v>6170</v>
      </c>
      <c r="C103" s="4">
        <f>IFERROR((VLOOKUP(B103,INSCRITOS!A:B,2,FALSE)),"")</f>
        <v>0</v>
      </c>
      <c r="D103" s="5" t="str">
        <f>IFERROR((VLOOKUP(B103,INSCRITOS!A:C,3,FALSE)),"")</f>
        <v>JUV</v>
      </c>
      <c r="E103" s="6" t="str">
        <f>IFERROR((VLOOKUP(B103,INSCRITOS!A:D,4,FALSE)),"")</f>
        <v>José Arco</v>
      </c>
      <c r="F103" s="4" t="str">
        <f>IFERROR((VLOOKUP(B103,INSCRITOS!A:F,6,FALSE)),"")</f>
        <v>M</v>
      </c>
      <c r="G103" s="6" t="str">
        <f>IFERROR((VLOOKUP(B103,INSCRITOS!A:H,8,FALSE)),"")</f>
        <v>Não federado</v>
      </c>
      <c r="H103" s="6"/>
    </row>
    <row r="104" spans="1:8" x14ac:dyDescent="0.25">
      <c r="A104" s="14"/>
      <c r="B104" s="14"/>
      <c r="C104" s="14"/>
      <c r="D104" s="15"/>
      <c r="E104" s="2"/>
      <c r="F104" s="14"/>
      <c r="G104" s="2"/>
      <c r="H104" s="2"/>
    </row>
    <row r="105" spans="1:8" ht="15.75" x14ac:dyDescent="0.25">
      <c r="A105" s="58" t="s">
        <v>17</v>
      </c>
      <c r="B105" s="58"/>
      <c r="C105" s="58"/>
      <c r="D105" s="58"/>
      <c r="E105" s="58"/>
      <c r="F105" s="58"/>
      <c r="G105" s="58"/>
      <c r="H105" s="58"/>
    </row>
    <row r="106" spans="1:8" x14ac:dyDescent="0.25">
      <c r="A106" s="14"/>
      <c r="B106" s="14"/>
      <c r="C106" s="14"/>
      <c r="D106" s="15"/>
      <c r="E106" s="2"/>
      <c r="F106" s="14"/>
      <c r="G106" s="2"/>
      <c r="H106" s="20"/>
    </row>
    <row r="107" spans="1:8" ht="15.75" x14ac:dyDescent="0.25">
      <c r="A107" s="19" t="s">
        <v>8</v>
      </c>
      <c r="B107" s="19" t="s">
        <v>3</v>
      </c>
      <c r="C107" s="19" t="s">
        <v>7</v>
      </c>
      <c r="D107" s="19" t="s">
        <v>0</v>
      </c>
      <c r="E107" s="19" t="s">
        <v>1</v>
      </c>
      <c r="F107" s="19" t="s">
        <v>5</v>
      </c>
      <c r="G107" s="19" t="s">
        <v>2</v>
      </c>
      <c r="H107" s="19" t="s">
        <v>6</v>
      </c>
    </row>
    <row r="108" spans="1:8" x14ac:dyDescent="0.25">
      <c r="A108" s="4">
        <v>1</v>
      </c>
      <c r="B108" s="4">
        <v>773</v>
      </c>
      <c r="C108" s="4">
        <f>IFERROR((VLOOKUP(B108,INSCRITOS!A:B,2,FALSE)),"")</f>
        <v>100515</v>
      </c>
      <c r="D108" s="7" t="str">
        <f>IFERROR((VLOOKUP(B108,INSCRITOS!A:C,3,FALSE)),"")</f>
        <v>JUV</v>
      </c>
      <c r="E108" s="6" t="str">
        <f>IFERROR((VLOOKUP(B108,INSCRITOS!A:D,4,FALSE)),"")</f>
        <v>Rafaela Cananó Silva</v>
      </c>
      <c r="F108" s="4" t="str">
        <f>IFERROR((VLOOKUP(B108,INSCRITOS!A:F,6,FALSE)),"")</f>
        <v>F</v>
      </c>
      <c r="G108" s="6" t="str">
        <f>IFERROR((VLOOKUP(B108,INSCRITOS!A:H,8,FALSE)),"")</f>
        <v>Clube Natação do Cartaxo</v>
      </c>
      <c r="H108" s="6">
        <v>100</v>
      </c>
    </row>
    <row r="109" spans="1:8" x14ac:dyDescent="0.25">
      <c r="A109" s="4">
        <v>2</v>
      </c>
      <c r="B109" s="4">
        <v>391</v>
      </c>
      <c r="C109" s="4">
        <f>IFERROR((VLOOKUP(B109,INSCRITOS!A:B,2,FALSE)),"")</f>
        <v>102755</v>
      </c>
      <c r="D109" s="7" t="str">
        <f>IFERROR((VLOOKUP(B109,INSCRITOS!A:C,3,FALSE)),"")</f>
        <v>JUV</v>
      </c>
      <c r="E109" s="6" t="str">
        <f>IFERROR((VLOOKUP(B109,INSCRITOS!A:D,4,FALSE)),"")</f>
        <v>Leonor Rodrigues</v>
      </c>
      <c r="F109" s="4" t="str">
        <f>IFERROR((VLOOKUP(B109,INSCRITOS!A:F,6,FALSE)),"")</f>
        <v>F</v>
      </c>
      <c r="G109" s="6" t="str">
        <f>IFERROR((VLOOKUP(B109,INSCRITOS!A:H,8,FALSE)),"")</f>
        <v>Clube 4 Estilos</v>
      </c>
      <c r="H109" s="6">
        <v>99</v>
      </c>
    </row>
    <row r="110" spans="1:8" x14ac:dyDescent="0.25">
      <c r="A110" s="4">
        <v>3</v>
      </c>
      <c r="B110" s="4">
        <v>390</v>
      </c>
      <c r="C110" s="4">
        <f>IFERROR((VLOOKUP(B110,INSCRITOS!A:B,2,FALSE)),"")</f>
        <v>102722</v>
      </c>
      <c r="D110" s="7" t="str">
        <f>IFERROR((VLOOKUP(B110,INSCRITOS!A:C,3,FALSE)),"")</f>
        <v>JUV</v>
      </c>
      <c r="E110" s="6" t="str">
        <f>IFERROR((VLOOKUP(B110,INSCRITOS!A:D,4,FALSE)),"")</f>
        <v>Helena Feiteira</v>
      </c>
      <c r="F110" s="4" t="str">
        <f>IFERROR((VLOOKUP(B110,INSCRITOS!A:F,6,FALSE)),"")</f>
        <v>F</v>
      </c>
      <c r="G110" s="6" t="str">
        <f>IFERROR((VLOOKUP(B110,INSCRITOS!A:H,8,FALSE)),"")</f>
        <v>Clube 4 Estilos</v>
      </c>
      <c r="H110" s="6">
        <v>98</v>
      </c>
    </row>
    <row r="111" spans="1:8" x14ac:dyDescent="0.25">
      <c r="A111" s="4">
        <v>4</v>
      </c>
      <c r="B111" s="4">
        <v>847</v>
      </c>
      <c r="C111" s="4">
        <f>IFERROR((VLOOKUP(B111,INSCRITOS!A:B,2,FALSE)),"")</f>
        <v>0</v>
      </c>
      <c r="D111" s="7" t="str">
        <f>IFERROR((VLOOKUP(B111,INSCRITOS!A:C,3,FALSE)),"")</f>
        <v>JUV</v>
      </c>
      <c r="E111" s="6" t="str">
        <f>IFERROR((VLOOKUP(B111,INSCRITOS!A:D,4,FALSE)),"")</f>
        <v>Rita Matos</v>
      </c>
      <c r="F111" s="4" t="str">
        <f>IFERROR((VLOOKUP(B111,INSCRITOS!A:F,6,FALSE)),"")</f>
        <v>F</v>
      </c>
      <c r="G111" s="6" t="str">
        <f>IFERROR((VLOOKUP(B111,INSCRITOS!A:H,8,FALSE)),"")</f>
        <v>Clube Triatlo do Fundão</v>
      </c>
      <c r="H111" s="6">
        <v>97</v>
      </c>
    </row>
    <row r="112" spans="1:8" x14ac:dyDescent="0.25">
      <c r="A112" s="4">
        <v>5</v>
      </c>
      <c r="B112" s="4">
        <v>838</v>
      </c>
      <c r="C112" s="4">
        <f>IFERROR((VLOOKUP(B112,INSCRITOS!A:B,2,FALSE)),"")</f>
        <v>103906</v>
      </c>
      <c r="D112" s="7" t="str">
        <f>IFERROR((VLOOKUP(B112,INSCRITOS!A:C,3,FALSE)),"")</f>
        <v>JUV</v>
      </c>
      <c r="E112" s="6" t="str">
        <f>IFERROR((VLOOKUP(B112,INSCRITOS!A:D,4,FALSE)),"")</f>
        <v>CONSTANÇA MARTINS</v>
      </c>
      <c r="F112" s="4" t="str">
        <f>IFERROR((VLOOKUP(B112,INSCRITOS!A:F,6,FALSE)),"")</f>
        <v>F</v>
      </c>
      <c r="G112" s="6" t="str">
        <f>IFERROR((VLOOKUP(B112,INSCRITOS!A:H,8,FALSE)),"")</f>
        <v>Clube de Natação de Torres Novas</v>
      </c>
      <c r="H112" s="6">
        <v>96</v>
      </c>
    </row>
    <row r="113" spans="1:8" x14ac:dyDescent="0.25">
      <c r="A113" s="4">
        <v>6</v>
      </c>
      <c r="B113" s="4">
        <v>163</v>
      </c>
      <c r="C113" s="4">
        <f>IFERROR((VLOOKUP(B113,INSCRITOS!A:B,2,FALSE)),"")</f>
        <v>0</v>
      </c>
      <c r="D113" s="7" t="str">
        <f>IFERROR((VLOOKUP(B113,INSCRITOS!A:C,3,FALSE)),"")</f>
        <v>JUV</v>
      </c>
      <c r="E113" s="6" t="str">
        <f>IFERROR((VLOOKUP(B113,INSCRITOS!A:D,4,FALSE)),"")</f>
        <v>Maria Bartolomeu</v>
      </c>
      <c r="F113" s="4" t="str">
        <f>IFERROR((VLOOKUP(B113,INSCRITOS!A:F,6,FALSE)),"")</f>
        <v>F</v>
      </c>
      <c r="G113" s="6" t="str">
        <f>IFERROR((VLOOKUP(B113,INSCRITOS!A:H,8,FALSE)),"")</f>
        <v>FET-Fátima Escola de Triatlo</v>
      </c>
      <c r="H113" s="6">
        <v>95</v>
      </c>
    </row>
    <row r="114" spans="1:8" x14ac:dyDescent="0.25">
      <c r="A114" s="4">
        <v>7</v>
      </c>
      <c r="B114" s="4">
        <v>28</v>
      </c>
      <c r="C114" s="4">
        <f>IFERROR((VLOOKUP(B114,INSCRITOS!A:B,2,FALSE)),"")</f>
        <v>104085</v>
      </c>
      <c r="D114" s="7" t="str">
        <f>IFERROR((VLOOKUP(B114,INSCRITOS!A:C,3,FALSE)),"")</f>
        <v>JUV</v>
      </c>
      <c r="E114" s="6" t="str">
        <f>IFERROR((VLOOKUP(B114,INSCRITOS!A:D,4,FALSE)),"")</f>
        <v>Maria Gonçalves</v>
      </c>
      <c r="F114" s="4" t="str">
        <f>IFERROR((VLOOKUP(B114,INSCRITOS!A:F,6,FALSE)),"")</f>
        <v>F</v>
      </c>
      <c r="G114" s="6" t="str">
        <f>IFERROR((VLOOKUP(B114,INSCRITOS!A:H,8,FALSE)),"")</f>
        <v>Clube Triatlo do Fundão</v>
      </c>
      <c r="H114" s="6">
        <v>94</v>
      </c>
    </row>
    <row r="115" spans="1:8" x14ac:dyDescent="0.25">
      <c r="A115" s="4">
        <v>8</v>
      </c>
      <c r="B115" s="4">
        <v>351</v>
      </c>
      <c r="C115" s="4">
        <f>IFERROR((VLOOKUP(B115,INSCRITOS!A:B,2,FALSE)),"")</f>
        <v>103422</v>
      </c>
      <c r="D115" s="7" t="str">
        <f>IFERROR((VLOOKUP(B115,INSCRITOS!A:C,3,FALSE)),"")</f>
        <v>JUV</v>
      </c>
      <c r="E115" s="6" t="str">
        <f>IFERROR((VLOOKUP(B115,INSCRITOS!A:D,4,FALSE)),"")</f>
        <v>Inês Vicente</v>
      </c>
      <c r="F115" s="4" t="str">
        <f>IFERROR((VLOOKUP(B115,INSCRITOS!A:F,6,FALSE)),"")</f>
        <v>F</v>
      </c>
      <c r="G115" s="6" t="str">
        <f>IFERROR((VLOOKUP(B115,INSCRITOS!A:H,8,FALSE)),"")</f>
        <v>GCA Donas - TRIATLO</v>
      </c>
      <c r="H115" s="6">
        <v>93</v>
      </c>
    </row>
    <row r="116" spans="1:8" x14ac:dyDescent="0.25">
      <c r="A116" s="4">
        <v>9</v>
      </c>
      <c r="B116" s="4">
        <v>6167</v>
      </c>
      <c r="C116" s="4">
        <f>IFERROR((VLOOKUP(B116,INSCRITOS!A:B,2,FALSE)),"")</f>
        <v>0</v>
      </c>
      <c r="D116" s="7" t="str">
        <f>IFERROR((VLOOKUP(B116,INSCRITOS!A:C,3,FALSE)),"")</f>
        <v>JUV</v>
      </c>
      <c r="E116" s="6" t="str">
        <f>IFERROR((VLOOKUP(B116,INSCRITOS!A:D,4,FALSE)),"")</f>
        <v>Beatriz Laranjo</v>
      </c>
      <c r="F116" s="4" t="str">
        <f>IFERROR((VLOOKUP(B116,INSCRITOS!A:F,6,FALSE)),"")</f>
        <v>F</v>
      </c>
      <c r="G116" s="6" t="str">
        <f>IFERROR((VLOOKUP(B116,INSCRITOS!A:H,8,FALSE)),"")</f>
        <v>Clube 4 Estilos/Não federado</v>
      </c>
      <c r="H116" s="6"/>
    </row>
    <row r="117" spans="1:8" x14ac:dyDescent="0.25">
      <c r="A117" s="4">
        <v>10</v>
      </c>
      <c r="B117" s="4">
        <v>6168</v>
      </c>
      <c r="C117" s="4">
        <f>IFERROR((VLOOKUP(B117,INSCRITOS!A:B,2,FALSE)),"")</f>
        <v>0</v>
      </c>
      <c r="D117" s="7" t="str">
        <f>IFERROR((VLOOKUP(B117,INSCRITOS!A:C,3,FALSE)),"")</f>
        <v>JUV</v>
      </c>
      <c r="E117" s="6" t="str">
        <f>IFERROR((VLOOKUP(B117,INSCRITOS!A:D,4,FALSE)),"")</f>
        <v>Sofia Lima</v>
      </c>
      <c r="F117" s="4" t="str">
        <f>IFERROR((VLOOKUP(B117,INSCRITOS!A:F,6,FALSE)),"")</f>
        <v>F</v>
      </c>
      <c r="G117" s="6" t="str">
        <f>IFERROR((VLOOKUP(B117,INSCRITOS!A:H,8,FALSE)),"")</f>
        <v>Clube 4 Estilos/Não federado</v>
      </c>
      <c r="H117" s="6"/>
    </row>
  </sheetData>
  <sheetProtection algorithmName="SHA-512" hashValue="5dQsfR+53IF/u/M0Lpa3RsqWVajxTrSsaMgDARNTPxIiMJ6n/ophqv8kinIJB82ZD5KsnFwVp913eawvQPVVhw==" saltValue="Iic4LEuBf66Jm4pfqf47vw==" spinCount="100000" sheet="1" objects="1" scenarios="1" selectLockedCells="1" selectUnlockedCells="1"/>
  <sortState ref="B27:F33">
    <sortCondition ref="B27:B33"/>
  </sortState>
  <mergeCells count="10">
    <mergeCell ref="A40:H40"/>
    <mergeCell ref="A52:H52"/>
    <mergeCell ref="A71:H71"/>
    <mergeCell ref="A85:H85"/>
    <mergeCell ref="A105:H105"/>
    <mergeCell ref="A1:H1"/>
    <mergeCell ref="A4:H4"/>
    <mergeCell ref="A16:H16"/>
    <mergeCell ref="A2:G2"/>
    <mergeCell ref="A27:H27"/>
  </mergeCells>
  <pageMargins left="0.7" right="0.7" top="0.75" bottom="0.75" header="0.3" footer="0.3"/>
  <pageSetup paperSize="9" scale="83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workbookViewId="0">
      <selection activeCell="B15" sqref="B15"/>
    </sheetView>
  </sheetViews>
  <sheetFormatPr defaultColWidth="9.140625" defaultRowHeight="15" x14ac:dyDescent="0.25"/>
  <cols>
    <col min="1" max="1" width="9" style="10" customWidth="1"/>
    <col min="2" max="2" width="72.5703125" style="10" customWidth="1"/>
    <col min="3" max="3" width="9" style="9" customWidth="1"/>
    <col min="4" max="16384" width="9.140625" style="10"/>
  </cols>
  <sheetData>
    <row r="1" spans="1:7" s="17" customFormat="1" ht="15.75" x14ac:dyDescent="0.25">
      <c r="A1" s="57" t="s">
        <v>22</v>
      </c>
      <c r="B1" s="57"/>
      <c r="C1" s="57"/>
      <c r="D1" s="57"/>
      <c r="E1" s="57"/>
      <c r="F1" s="57"/>
      <c r="G1" s="57"/>
    </row>
    <row r="2" spans="1:7" s="17" customFormat="1" ht="15.75" x14ac:dyDescent="0.25">
      <c r="A2" s="57" t="s">
        <v>21</v>
      </c>
      <c r="B2" s="57"/>
      <c r="C2" s="57"/>
      <c r="D2" s="57"/>
      <c r="E2" s="57"/>
      <c r="F2" s="57"/>
      <c r="G2" s="24"/>
    </row>
    <row r="3" spans="1:7" s="17" customFormat="1" ht="15.75" x14ac:dyDescent="0.25">
      <c r="A3" s="23"/>
      <c r="B3" s="23"/>
      <c r="C3" s="23"/>
      <c r="D3" s="23"/>
      <c r="E3" s="23"/>
      <c r="F3" s="23"/>
      <c r="G3" s="13"/>
    </row>
    <row r="4" spans="1:7" s="17" customFormat="1" ht="15.75" x14ac:dyDescent="0.25">
      <c r="A4" s="58" t="s">
        <v>13</v>
      </c>
      <c r="B4" s="58"/>
      <c r="C4" s="58"/>
      <c r="D4" s="13"/>
      <c r="E4" s="13"/>
      <c r="F4" s="13"/>
    </row>
    <row r="5" spans="1:7" ht="18" customHeight="1" thickBot="1" x14ac:dyDescent="0.3">
      <c r="A5" s="11"/>
    </row>
    <row r="6" spans="1:7" ht="16.5" thickBot="1" x14ac:dyDescent="0.3">
      <c r="A6" s="54" t="s">
        <v>8</v>
      </c>
      <c r="B6" s="56" t="s">
        <v>2</v>
      </c>
      <c r="C6" s="55" t="s">
        <v>6</v>
      </c>
    </row>
    <row r="7" spans="1:7" x14ac:dyDescent="0.25">
      <c r="A7" s="31">
        <v>1</v>
      </c>
      <c r="B7" s="26" t="s">
        <v>94</v>
      </c>
      <c r="C7" s="32">
        <f>SUMIF(Escalões!G:G,'Clubes Jov'!B7,Escalões!H:H)</f>
        <v>1799</v>
      </c>
    </row>
    <row r="8" spans="1:7" x14ac:dyDescent="0.25">
      <c r="A8" s="33">
        <v>2</v>
      </c>
      <c r="B8" s="27" t="s">
        <v>100</v>
      </c>
      <c r="C8" s="34">
        <f>SUMIF(Escalões!G:G,'Clubes Jov'!B8,Escalões!H:H)</f>
        <v>1254</v>
      </c>
    </row>
    <row r="9" spans="1:7" x14ac:dyDescent="0.25">
      <c r="A9" s="33">
        <v>3</v>
      </c>
      <c r="B9" s="28" t="s">
        <v>102</v>
      </c>
      <c r="C9" s="34">
        <f>SUMIF(Escalões!G:G,'Clubes Jov'!B9,Escalões!H:H)</f>
        <v>877</v>
      </c>
    </row>
    <row r="10" spans="1:7" x14ac:dyDescent="0.25">
      <c r="A10" s="33">
        <v>4</v>
      </c>
      <c r="B10" s="27" t="s">
        <v>134</v>
      </c>
      <c r="C10" s="34">
        <f>SUMIF(Escalões!G:G,'Clubes Jov'!B10,Escalões!H:H)</f>
        <v>569</v>
      </c>
    </row>
    <row r="11" spans="1:7" x14ac:dyDescent="0.25">
      <c r="A11" s="33">
        <v>5</v>
      </c>
      <c r="B11" s="27" t="s">
        <v>95</v>
      </c>
      <c r="C11" s="34">
        <f>SUMIF(Escalões!G:G,'Clubes Jov'!B11,Escalões!H:H)</f>
        <v>460</v>
      </c>
    </row>
    <row r="12" spans="1:7" ht="18" customHeight="1" x14ac:dyDescent="0.25">
      <c r="A12" s="33">
        <v>6</v>
      </c>
      <c r="B12" s="27" t="s">
        <v>140</v>
      </c>
      <c r="C12" s="34">
        <f>SUMIF(Escalões!G:G,'Clubes Jov'!B12,Escalões!H:H)</f>
        <v>454</v>
      </c>
    </row>
    <row r="13" spans="1:7" ht="18" customHeight="1" thickBot="1" x14ac:dyDescent="0.3">
      <c r="A13" s="35">
        <v>7</v>
      </c>
      <c r="B13" s="29" t="s">
        <v>138</v>
      </c>
      <c r="C13" s="36">
        <f>SUMIF(Escalões!G:G,'Clubes Jov'!B13,Escalões!H:H)</f>
        <v>200</v>
      </c>
    </row>
    <row r="14" spans="1:7" ht="18" customHeight="1" x14ac:dyDescent="0.25">
      <c r="A14" s="9"/>
    </row>
    <row r="15" spans="1:7" ht="18" customHeight="1" x14ac:dyDescent="0.25">
      <c r="A15" s="9"/>
    </row>
    <row r="16" spans="1:7" ht="18" customHeight="1" x14ac:dyDescent="0.25">
      <c r="A16" s="9"/>
    </row>
    <row r="17" spans="1:1" ht="18" customHeight="1" x14ac:dyDescent="0.25">
      <c r="A17" s="9"/>
    </row>
    <row r="18" spans="1:1" ht="18" customHeight="1" x14ac:dyDescent="0.25">
      <c r="A18" s="9"/>
    </row>
    <row r="19" spans="1:1" ht="18" customHeight="1" x14ac:dyDescent="0.25">
      <c r="A19" s="9"/>
    </row>
    <row r="20" spans="1:1" ht="18" customHeight="1" x14ac:dyDescent="0.25">
      <c r="A20" s="9"/>
    </row>
    <row r="21" spans="1:1" ht="18" customHeight="1" x14ac:dyDescent="0.25">
      <c r="A21" s="9"/>
    </row>
    <row r="22" spans="1:1" ht="18" customHeight="1" x14ac:dyDescent="0.25">
      <c r="A22" s="9"/>
    </row>
    <row r="23" spans="1:1" ht="18" customHeight="1" x14ac:dyDescent="0.25">
      <c r="A23" s="9"/>
    </row>
    <row r="24" spans="1:1" ht="18" customHeight="1" x14ac:dyDescent="0.25">
      <c r="A24" s="9"/>
    </row>
    <row r="25" spans="1:1" ht="18" customHeight="1" x14ac:dyDescent="0.25">
      <c r="A25" s="9"/>
    </row>
    <row r="26" spans="1:1" ht="18" customHeight="1" x14ac:dyDescent="0.25">
      <c r="A26" s="9"/>
    </row>
    <row r="27" spans="1:1" ht="18" customHeight="1" x14ac:dyDescent="0.25">
      <c r="A27" s="9"/>
    </row>
    <row r="28" spans="1:1" ht="18" customHeight="1" x14ac:dyDescent="0.25">
      <c r="A28" s="9"/>
    </row>
    <row r="29" spans="1:1" ht="18" customHeight="1" x14ac:dyDescent="0.25">
      <c r="A29" s="9"/>
    </row>
    <row r="30" spans="1:1" ht="18" customHeight="1" x14ac:dyDescent="0.25">
      <c r="A30" s="9"/>
    </row>
    <row r="31" spans="1:1" ht="18" customHeight="1" x14ac:dyDescent="0.25">
      <c r="A31" s="9"/>
    </row>
    <row r="32" spans="1:1" ht="18" customHeight="1" x14ac:dyDescent="0.25">
      <c r="A32" s="9"/>
    </row>
    <row r="33" spans="1:1" ht="18" customHeight="1" x14ac:dyDescent="0.25">
      <c r="A33" s="9"/>
    </row>
    <row r="34" spans="1:1" ht="18" customHeight="1" x14ac:dyDescent="0.25">
      <c r="A34" s="9"/>
    </row>
    <row r="35" spans="1:1" ht="18" customHeight="1" x14ac:dyDescent="0.25">
      <c r="A35" s="12"/>
    </row>
    <row r="36" spans="1:1" ht="18" customHeight="1" x14ac:dyDescent="0.25">
      <c r="A36" s="12"/>
    </row>
    <row r="37" spans="1:1" ht="18" customHeight="1" x14ac:dyDescent="0.25">
      <c r="A37" s="12"/>
    </row>
    <row r="38" spans="1:1" ht="18" customHeight="1" x14ac:dyDescent="0.25">
      <c r="A38" s="12"/>
    </row>
    <row r="39" spans="1:1" ht="18" customHeight="1" x14ac:dyDescent="0.25">
      <c r="A39" s="12"/>
    </row>
    <row r="40" spans="1:1" ht="18" customHeight="1" x14ac:dyDescent="0.25">
      <c r="A40" s="12"/>
    </row>
    <row r="41" spans="1:1" ht="18" customHeight="1" x14ac:dyDescent="0.25">
      <c r="A41" s="12"/>
    </row>
    <row r="42" spans="1:1" ht="18" customHeight="1" x14ac:dyDescent="0.25">
      <c r="A42" s="12"/>
    </row>
    <row r="43" spans="1:1" ht="18" customHeight="1" x14ac:dyDescent="0.25">
      <c r="A43" s="12"/>
    </row>
    <row r="44" spans="1:1" ht="18" customHeight="1" x14ac:dyDescent="0.25">
      <c r="A44" s="12"/>
    </row>
    <row r="45" spans="1:1" ht="18" customHeight="1" x14ac:dyDescent="0.25">
      <c r="A45" s="12"/>
    </row>
    <row r="46" spans="1:1" ht="18" customHeight="1" x14ac:dyDescent="0.25">
      <c r="A46" s="12"/>
    </row>
    <row r="47" spans="1:1" ht="18" customHeight="1" x14ac:dyDescent="0.25">
      <c r="A47" s="12"/>
    </row>
    <row r="48" spans="1:1" ht="18" customHeight="1" x14ac:dyDescent="0.25">
      <c r="A48" s="12"/>
    </row>
    <row r="49" spans="1:1" ht="18" customHeight="1" x14ac:dyDescent="0.25">
      <c r="A49" s="12"/>
    </row>
    <row r="50" spans="1:1" ht="18" customHeight="1" x14ac:dyDescent="0.25">
      <c r="A50" s="12"/>
    </row>
    <row r="51" spans="1:1" ht="18" customHeight="1" x14ac:dyDescent="0.25">
      <c r="A51" s="12"/>
    </row>
    <row r="52" spans="1:1" ht="18" customHeight="1" x14ac:dyDescent="0.25">
      <c r="A52" s="12"/>
    </row>
    <row r="53" spans="1:1" ht="18" customHeight="1" x14ac:dyDescent="0.25">
      <c r="A53" s="12"/>
    </row>
    <row r="54" spans="1:1" ht="18" customHeight="1" x14ac:dyDescent="0.25">
      <c r="A54" s="12"/>
    </row>
    <row r="55" spans="1:1" ht="18" customHeight="1" x14ac:dyDescent="0.25">
      <c r="A55" s="12"/>
    </row>
    <row r="56" spans="1:1" ht="18" customHeight="1" x14ac:dyDescent="0.25">
      <c r="A56" s="12"/>
    </row>
    <row r="57" spans="1:1" ht="18" customHeight="1" x14ac:dyDescent="0.25">
      <c r="A57" s="12"/>
    </row>
    <row r="58" spans="1:1" ht="18" customHeight="1" x14ac:dyDescent="0.25">
      <c r="A58" s="12"/>
    </row>
    <row r="59" spans="1:1" ht="18" customHeight="1" x14ac:dyDescent="0.25">
      <c r="A59" s="12"/>
    </row>
    <row r="60" spans="1:1" ht="18" customHeight="1" x14ac:dyDescent="0.25">
      <c r="A60" s="12"/>
    </row>
    <row r="61" spans="1:1" ht="18" customHeight="1" x14ac:dyDescent="0.25">
      <c r="A61" s="12"/>
    </row>
    <row r="62" spans="1:1" ht="18" customHeight="1" x14ac:dyDescent="0.25">
      <c r="A62" s="12"/>
    </row>
  </sheetData>
  <sheetProtection algorithmName="SHA-512" hashValue="IA6LrBBXq8MkBnfI5gxy75o0G3kIrVXGKPVtPktoytfciItRYXQnfQkRdRal+xWYtGWhV7j16OduuovtQCIpvw==" saltValue="iuatmD4e6kChahcoBy2tNg==" spinCount="100000" sheet="1" objects="1" scenarios="1" selectLockedCells="1" selectUnlockedCells="1"/>
  <mergeCells count="3">
    <mergeCell ref="A4:C4"/>
    <mergeCell ref="A1:G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M13" sqref="M13"/>
    </sheetView>
  </sheetViews>
  <sheetFormatPr defaultColWidth="9" defaultRowHeight="15" x14ac:dyDescent="0.25"/>
  <cols>
    <col min="1" max="1" width="5.28515625" style="17" customWidth="1"/>
    <col min="2" max="2" width="7.7109375" style="17" bestFit="1" customWidth="1"/>
    <col min="3" max="3" width="7.7109375" style="17" customWidth="1"/>
    <col min="4" max="4" width="8.140625" style="17" bestFit="1" customWidth="1"/>
    <col min="5" max="5" width="25.7109375" style="17" bestFit="1" customWidth="1"/>
    <col min="6" max="6" width="8.140625" style="17" bestFit="1" customWidth="1"/>
    <col min="7" max="7" width="44.28515625" style="17" bestFit="1" customWidth="1"/>
    <col min="8" max="8" width="8.140625" style="20" bestFit="1" customWidth="1"/>
    <col min="9" max="16384" width="9" style="17"/>
  </cols>
  <sheetData>
    <row r="1" spans="1:8" ht="15.75" x14ac:dyDescent="0.25">
      <c r="A1" s="57" t="s">
        <v>23</v>
      </c>
      <c r="B1" s="57"/>
      <c r="C1" s="57"/>
      <c r="D1" s="57"/>
      <c r="E1" s="57"/>
      <c r="F1" s="57"/>
      <c r="G1" s="57"/>
      <c r="H1" s="57"/>
    </row>
    <row r="2" spans="1:8" ht="15.75" x14ac:dyDescent="0.25">
      <c r="A2" s="57" t="s">
        <v>21</v>
      </c>
      <c r="B2" s="57"/>
      <c r="C2" s="57"/>
      <c r="D2" s="57"/>
      <c r="E2" s="57"/>
      <c r="F2" s="57"/>
      <c r="G2" s="57"/>
      <c r="H2" s="59"/>
    </row>
    <row r="3" spans="1:8" ht="15.75" x14ac:dyDescent="0.25">
      <c r="A3" s="23"/>
      <c r="B3" s="23"/>
      <c r="C3" s="23"/>
      <c r="D3" s="23"/>
      <c r="E3" s="23"/>
      <c r="F3" s="23"/>
      <c r="G3" s="23"/>
      <c r="H3" s="23"/>
    </row>
    <row r="4" spans="1:8" ht="15.75" x14ac:dyDescent="0.25">
      <c r="A4" s="58" t="s">
        <v>19</v>
      </c>
      <c r="B4" s="58"/>
      <c r="C4" s="58"/>
      <c r="D4" s="58"/>
      <c r="E4" s="58"/>
      <c r="F4" s="58"/>
      <c r="G4" s="58"/>
      <c r="H4" s="58"/>
    </row>
    <row r="6" spans="1:8" ht="15.75" x14ac:dyDescent="0.25">
      <c r="A6" s="19" t="s">
        <v>8</v>
      </c>
      <c r="B6" s="19" t="s">
        <v>3</v>
      </c>
      <c r="C6" s="19" t="s">
        <v>7</v>
      </c>
      <c r="D6" s="19" t="s">
        <v>0</v>
      </c>
      <c r="E6" s="19" t="s">
        <v>1</v>
      </c>
      <c r="F6" s="19" t="s">
        <v>5</v>
      </c>
      <c r="G6" s="19" t="s">
        <v>2</v>
      </c>
      <c r="H6" s="19" t="s">
        <v>6</v>
      </c>
    </row>
    <row r="7" spans="1:8" x14ac:dyDescent="0.25">
      <c r="A7" s="4">
        <v>1</v>
      </c>
      <c r="B7" s="4">
        <v>6196</v>
      </c>
      <c r="C7" s="4">
        <f>IFERROR((VLOOKUP(B7,INSCRITOS!A:B,2,FALSE)),"")</f>
        <v>101774</v>
      </c>
      <c r="D7" s="5" t="str">
        <f>IFERROR((VLOOKUP(B7,INSCRITOS!A:C,3,FALSE)),"")</f>
        <v>20/24</v>
      </c>
      <c r="E7" s="6" t="str">
        <f>IFERROR((VLOOKUP(B7,INSCRITOS!A:D,4,FALSE)),"")</f>
        <v>Rodrigo Ladeira</v>
      </c>
      <c r="F7" s="4" t="str">
        <f>IFERROR((VLOOKUP(B7,INSCRITOS!A:F,6,FALSE)),"")</f>
        <v>M</v>
      </c>
      <c r="G7" s="6" t="str">
        <f>IFERROR((VLOOKUP(B7,INSCRITOS!A:H,8,FALSE)),"")</f>
        <v>Clube 4 Estilos</v>
      </c>
      <c r="H7" s="4">
        <v>100</v>
      </c>
    </row>
    <row r="8" spans="1:8" x14ac:dyDescent="0.25">
      <c r="A8" s="4">
        <v>2</v>
      </c>
      <c r="B8" s="4">
        <v>6179</v>
      </c>
      <c r="C8" s="4">
        <f>IFERROR((VLOOKUP(B8,INSCRITOS!A:B,2,FALSE)),"")</f>
        <v>0</v>
      </c>
      <c r="D8" s="5" t="str">
        <f>IFERROR((VLOOKUP(B8,INSCRITOS!A:C,3,FALSE)),"")</f>
        <v>Cad</v>
      </c>
      <c r="E8" s="6" t="str">
        <f>IFERROR((VLOOKUP(B8,INSCRITOS!A:D,4,FALSE)),"")</f>
        <v>Gonçalo Matos</v>
      </c>
      <c r="F8" s="4" t="str">
        <f>IFERROR((VLOOKUP(B8,INSCRITOS!A:F,6,FALSE)),"")</f>
        <v>M</v>
      </c>
      <c r="G8" s="6" t="str">
        <f>IFERROR((VLOOKUP(B8,INSCRITOS!A:H,8,FALSE)),"")</f>
        <v>Não federado</v>
      </c>
      <c r="H8" s="4"/>
    </row>
    <row r="9" spans="1:8" x14ac:dyDescent="0.25">
      <c r="A9" s="4">
        <v>3</v>
      </c>
      <c r="B9" s="4">
        <v>4458</v>
      </c>
      <c r="C9" s="4">
        <f>IFERROR((VLOOKUP(B9,INSCRITOS!A:B,2,FALSE)),"")</f>
        <v>104257</v>
      </c>
      <c r="D9" s="5" t="str">
        <f>IFERROR((VLOOKUP(B9,INSCRITOS!A:C,3,FALSE)),"")</f>
        <v>40/44</v>
      </c>
      <c r="E9" s="6" t="str">
        <f>IFERROR((VLOOKUP(B9,INSCRITOS!A:D,4,FALSE)),"")</f>
        <v>Joaquim Almeida</v>
      </c>
      <c r="F9" s="4" t="str">
        <f>IFERROR((VLOOKUP(B9,INSCRITOS!A:F,6,FALSE)),"")</f>
        <v>M</v>
      </c>
      <c r="G9" s="6" t="str">
        <f>IFERROR((VLOOKUP(B9,INSCRITOS!A:H,8,FALSE)),"")</f>
        <v>Clube 4 Estilos</v>
      </c>
      <c r="H9" s="4">
        <v>99</v>
      </c>
    </row>
    <row r="10" spans="1:8" x14ac:dyDescent="0.25">
      <c r="A10" s="4">
        <v>4</v>
      </c>
      <c r="B10" s="4">
        <v>3343</v>
      </c>
      <c r="C10" s="4">
        <f>IFERROR((VLOOKUP(B10,INSCRITOS!A:B,2,FALSE)),"")</f>
        <v>0</v>
      </c>
      <c r="D10" s="5" t="str">
        <f>IFERROR((VLOOKUP(B10,INSCRITOS!A:C,3,FALSE)),"")</f>
        <v>30/34</v>
      </c>
      <c r="E10" s="6" t="str">
        <f>IFERROR((VLOOKUP(B10,INSCRITOS!A:D,4,FALSE)),"")</f>
        <v>Eduardo Rovisco</v>
      </c>
      <c r="F10" s="4" t="str">
        <f>IFERROR((VLOOKUP(B10,INSCRITOS!A:F,6,FALSE)),"")</f>
        <v>M</v>
      </c>
      <c r="G10" s="6" t="str">
        <f>IFERROR((VLOOKUP(B10,INSCRITOS!A:H,8,FALSE)),"")</f>
        <v>Teleperformance Os Belenenses/ Não federado</v>
      </c>
      <c r="H10" s="4"/>
    </row>
    <row r="11" spans="1:8" x14ac:dyDescent="0.25">
      <c r="A11" s="4">
        <v>5</v>
      </c>
      <c r="B11" s="4">
        <v>6174</v>
      </c>
      <c r="C11" s="4">
        <f>IFERROR((VLOOKUP(B11,INSCRITOS!A:B,2,FALSE)),"")</f>
        <v>0</v>
      </c>
      <c r="D11" s="5" t="str">
        <f>IFERROR((VLOOKUP(B11,INSCRITOS!A:C,3,FALSE)),"")</f>
        <v>35/39</v>
      </c>
      <c r="E11" s="6" t="str">
        <f>IFERROR((VLOOKUP(B11,INSCRITOS!A:D,4,FALSE)),"")</f>
        <v>Luis Carvalhinho</v>
      </c>
      <c r="F11" s="4" t="str">
        <f>IFERROR((VLOOKUP(B11,INSCRITOS!A:F,6,FALSE)),"")</f>
        <v>M</v>
      </c>
      <c r="G11" s="6" t="str">
        <f>IFERROR((VLOOKUP(B11,INSCRITOS!A:H,8,FALSE)),"")</f>
        <v>Não federado</v>
      </c>
      <c r="H11" s="4"/>
    </row>
    <row r="12" spans="1:8" x14ac:dyDescent="0.25">
      <c r="A12" s="4">
        <v>6</v>
      </c>
      <c r="B12" s="4">
        <v>6199</v>
      </c>
      <c r="C12" s="4">
        <f>IFERROR((VLOOKUP(B12,INSCRITOS!A:B,2,FALSE)),"")</f>
        <v>105178</v>
      </c>
      <c r="D12" s="5" t="str">
        <f>IFERROR((VLOOKUP(B12,INSCRITOS!A:C,3,FALSE)),"")</f>
        <v>35/39</v>
      </c>
      <c r="E12" s="6" t="str">
        <f>IFERROR((VLOOKUP(B12,INSCRITOS!A:D,4,FALSE)),"")</f>
        <v>Júlio Triguinho</v>
      </c>
      <c r="F12" s="4" t="str">
        <f>IFERROR((VLOOKUP(B12,INSCRITOS!A:F,6,FALSE)),"")</f>
        <v>M</v>
      </c>
      <c r="G12" s="6" t="str">
        <f>IFERROR((VLOOKUP(B12,INSCRITOS!A:H,8,FALSE)),"")</f>
        <v>Núcleo do Sporting da Golegã/Não federado</v>
      </c>
      <c r="H12" s="4"/>
    </row>
    <row r="13" spans="1:8" x14ac:dyDescent="0.25">
      <c r="A13" s="4">
        <v>7</v>
      </c>
      <c r="B13" s="4">
        <v>6176</v>
      </c>
      <c r="C13" s="4">
        <f>IFERROR((VLOOKUP(B13,INSCRITOS!A:B,2,FALSE)),"")</f>
        <v>0</v>
      </c>
      <c r="D13" s="5" t="str">
        <f>IFERROR((VLOOKUP(B13,INSCRITOS!A:C,3,FALSE)),"")</f>
        <v>45/49</v>
      </c>
      <c r="E13" s="6" t="str">
        <f>IFERROR((VLOOKUP(B13,INSCRITOS!A:D,4,FALSE)),"")</f>
        <v>João Feiteira</v>
      </c>
      <c r="F13" s="4" t="str">
        <f>IFERROR((VLOOKUP(B13,INSCRITOS!A:F,6,FALSE)),"")</f>
        <v>M</v>
      </c>
      <c r="G13" s="6" t="str">
        <f>IFERROR((VLOOKUP(B13,INSCRITOS!A:H,8,FALSE)),"")</f>
        <v>Não federado</v>
      </c>
      <c r="H13" s="4"/>
    </row>
    <row r="14" spans="1:8" hidden="1" x14ac:dyDescent="0.25">
      <c r="A14" s="4" t="e">
        <f t="shared" ref="A14:A29" si="0">RANK(H14,$H$7:$H$29,1)</f>
        <v>#N/A</v>
      </c>
      <c r="B14" s="4"/>
      <c r="C14" s="4" t="str">
        <f>IFERROR((VLOOKUP(B14,INSCRITOS!A:B,2,FALSE)),"")</f>
        <v/>
      </c>
      <c r="D14" s="5" t="str">
        <f>IFERROR((VLOOKUP(B14,INSCRITOS!A:C,3,FALSE)),"")</f>
        <v/>
      </c>
      <c r="E14" s="6" t="str">
        <f>IFERROR((VLOOKUP(B14,INSCRITOS!A:D,4,FALSE)),"")</f>
        <v/>
      </c>
      <c r="F14" s="4" t="str">
        <f>IFERROR((VLOOKUP(B14,INSCRITOS!A:F,6,FALSE)),"")</f>
        <v/>
      </c>
      <c r="G14" s="6" t="str">
        <f>IFERROR((VLOOKUP(B14,INSCRITOS!A:H,8,FALSE)),"")</f>
        <v/>
      </c>
      <c r="H14" s="22"/>
    </row>
    <row r="15" spans="1:8" hidden="1" x14ac:dyDescent="0.25">
      <c r="A15" s="4" t="e">
        <f t="shared" si="0"/>
        <v>#N/A</v>
      </c>
      <c r="B15" s="4"/>
      <c r="C15" s="4" t="str">
        <f>IFERROR((VLOOKUP(B15,INSCRITOS!A:B,2,FALSE)),"")</f>
        <v/>
      </c>
      <c r="D15" s="5" t="str">
        <f>IFERROR((VLOOKUP(B15,INSCRITOS!A:C,3,FALSE)),"")</f>
        <v/>
      </c>
      <c r="E15" s="6" t="str">
        <f>IFERROR((VLOOKUP(B15,INSCRITOS!A:D,4,FALSE)),"")</f>
        <v/>
      </c>
      <c r="F15" s="4" t="str">
        <f>IFERROR((VLOOKUP(B15,INSCRITOS!A:F,6,FALSE)),"")</f>
        <v/>
      </c>
      <c r="G15" s="6" t="str">
        <f>IFERROR((VLOOKUP(B15,INSCRITOS!A:H,8,FALSE)),"")</f>
        <v/>
      </c>
      <c r="H15" s="22"/>
    </row>
    <row r="16" spans="1:8" hidden="1" x14ac:dyDescent="0.25">
      <c r="A16" s="4" t="e">
        <f t="shared" si="0"/>
        <v>#N/A</v>
      </c>
      <c r="B16" s="4"/>
      <c r="C16" s="4" t="str">
        <f>IFERROR((VLOOKUP(B16,INSCRITOS!A:B,2,FALSE)),"")</f>
        <v/>
      </c>
      <c r="D16" s="5" t="str">
        <f>IFERROR((VLOOKUP(B16,INSCRITOS!A:C,3,FALSE)),"")</f>
        <v/>
      </c>
      <c r="E16" s="6" t="str">
        <f>IFERROR((VLOOKUP(B16,INSCRITOS!A:D,4,FALSE)),"")</f>
        <v/>
      </c>
      <c r="F16" s="4" t="str">
        <f>IFERROR((VLOOKUP(B16,INSCRITOS!A:F,6,FALSE)),"")</f>
        <v/>
      </c>
      <c r="G16" s="6" t="str">
        <f>IFERROR((VLOOKUP(B16,INSCRITOS!A:H,8,FALSE)),"")</f>
        <v/>
      </c>
      <c r="H16" s="22"/>
    </row>
    <row r="17" spans="1:8" hidden="1" x14ac:dyDescent="0.25">
      <c r="A17" s="4" t="e">
        <f t="shared" si="0"/>
        <v>#N/A</v>
      </c>
      <c r="B17" s="4"/>
      <c r="C17" s="4" t="str">
        <f>IFERROR((VLOOKUP(B17,INSCRITOS!A:B,2,FALSE)),"")</f>
        <v/>
      </c>
      <c r="D17" s="5" t="str">
        <f>IFERROR((VLOOKUP(B17,INSCRITOS!A:C,3,FALSE)),"")</f>
        <v/>
      </c>
      <c r="E17" s="6" t="str">
        <f>IFERROR((VLOOKUP(B17,INSCRITOS!A:D,4,FALSE)),"")</f>
        <v/>
      </c>
      <c r="F17" s="4" t="str">
        <f>IFERROR((VLOOKUP(B17,INSCRITOS!A:F,6,FALSE)),"")</f>
        <v/>
      </c>
      <c r="G17" s="6" t="str">
        <f>IFERROR((VLOOKUP(B17,INSCRITOS!A:H,8,FALSE)),"")</f>
        <v/>
      </c>
      <c r="H17" s="22"/>
    </row>
    <row r="18" spans="1:8" hidden="1" x14ac:dyDescent="0.25">
      <c r="A18" s="4" t="e">
        <f t="shared" si="0"/>
        <v>#N/A</v>
      </c>
      <c r="B18" s="4"/>
      <c r="C18" s="4" t="str">
        <f>IFERROR((VLOOKUP(B18,INSCRITOS!A:B,2,FALSE)),"")</f>
        <v/>
      </c>
      <c r="D18" s="5" t="str">
        <f>IFERROR((VLOOKUP(B18,INSCRITOS!A:C,3,FALSE)),"")</f>
        <v/>
      </c>
      <c r="E18" s="6" t="str">
        <f>IFERROR((VLOOKUP(B18,INSCRITOS!A:D,4,FALSE)),"")</f>
        <v/>
      </c>
      <c r="F18" s="4" t="str">
        <f>IFERROR((VLOOKUP(B18,INSCRITOS!A:F,6,FALSE)),"")</f>
        <v/>
      </c>
      <c r="G18" s="6" t="str">
        <f>IFERROR((VLOOKUP(B18,INSCRITOS!A:H,8,FALSE)),"")</f>
        <v/>
      </c>
      <c r="H18" s="22"/>
    </row>
    <row r="19" spans="1:8" hidden="1" x14ac:dyDescent="0.25">
      <c r="A19" s="4" t="e">
        <f t="shared" si="0"/>
        <v>#N/A</v>
      </c>
      <c r="B19" s="4"/>
      <c r="C19" s="4" t="str">
        <f>IFERROR((VLOOKUP(B19,INSCRITOS!A:B,2,FALSE)),"")</f>
        <v/>
      </c>
      <c r="D19" s="5" t="str">
        <f>IFERROR((VLOOKUP(B19,INSCRITOS!A:C,3,FALSE)),"")</f>
        <v/>
      </c>
      <c r="E19" s="6" t="str">
        <f>IFERROR((VLOOKUP(B19,INSCRITOS!A:D,4,FALSE)),"")</f>
        <v/>
      </c>
      <c r="F19" s="4" t="str">
        <f>IFERROR((VLOOKUP(B19,INSCRITOS!A:F,6,FALSE)),"")</f>
        <v/>
      </c>
      <c r="G19" s="6" t="str">
        <f>IFERROR((VLOOKUP(B19,INSCRITOS!A:H,8,FALSE)),"")</f>
        <v/>
      </c>
      <c r="H19" s="22"/>
    </row>
    <row r="20" spans="1:8" hidden="1" x14ac:dyDescent="0.25">
      <c r="A20" s="4" t="e">
        <f t="shared" si="0"/>
        <v>#N/A</v>
      </c>
      <c r="B20" s="4"/>
      <c r="C20" s="4" t="str">
        <f>IFERROR((VLOOKUP(B20,INSCRITOS!A:B,2,FALSE)),"")</f>
        <v/>
      </c>
      <c r="D20" s="5" t="str">
        <f>IFERROR((VLOOKUP(B20,INSCRITOS!A:C,3,FALSE)),"")</f>
        <v/>
      </c>
      <c r="E20" s="6" t="str">
        <f>IFERROR((VLOOKUP(B20,INSCRITOS!A:D,4,FALSE)),"")</f>
        <v/>
      </c>
      <c r="F20" s="4" t="str">
        <f>IFERROR((VLOOKUP(B20,INSCRITOS!A:F,6,FALSE)),"")</f>
        <v/>
      </c>
      <c r="G20" s="6" t="str">
        <f>IFERROR((VLOOKUP(B20,INSCRITOS!A:H,8,FALSE)),"")</f>
        <v/>
      </c>
      <c r="H20" s="22"/>
    </row>
    <row r="21" spans="1:8" hidden="1" x14ac:dyDescent="0.25">
      <c r="A21" s="4" t="e">
        <f t="shared" si="0"/>
        <v>#N/A</v>
      </c>
      <c r="B21" s="4"/>
      <c r="C21" s="4" t="str">
        <f>IFERROR((VLOOKUP(B21,INSCRITOS!A:B,2,FALSE)),"")</f>
        <v/>
      </c>
      <c r="D21" s="5" t="str">
        <f>IFERROR((VLOOKUP(B21,INSCRITOS!A:C,3,FALSE)),"")</f>
        <v/>
      </c>
      <c r="E21" s="6" t="str">
        <f>IFERROR((VLOOKUP(B21,INSCRITOS!A:D,4,FALSE)),"")</f>
        <v/>
      </c>
      <c r="F21" s="4" t="str">
        <f>IFERROR((VLOOKUP(B21,INSCRITOS!A:F,6,FALSE)),"")</f>
        <v/>
      </c>
      <c r="G21" s="6" t="str">
        <f>IFERROR((VLOOKUP(B21,INSCRITOS!A:H,8,FALSE)),"")</f>
        <v/>
      </c>
      <c r="H21" s="22"/>
    </row>
    <row r="22" spans="1:8" hidden="1" x14ac:dyDescent="0.25">
      <c r="A22" s="4" t="e">
        <f t="shared" si="0"/>
        <v>#N/A</v>
      </c>
      <c r="B22" s="4"/>
      <c r="C22" s="4" t="str">
        <f>IFERROR((VLOOKUP(B22,INSCRITOS!A:B,2,FALSE)),"")</f>
        <v/>
      </c>
      <c r="D22" s="5" t="str">
        <f>IFERROR((VLOOKUP(B22,INSCRITOS!A:C,3,FALSE)),"")</f>
        <v/>
      </c>
      <c r="E22" s="6" t="str">
        <f>IFERROR((VLOOKUP(B22,INSCRITOS!A:D,4,FALSE)),"")</f>
        <v/>
      </c>
      <c r="F22" s="4" t="str">
        <f>IFERROR((VLOOKUP(B22,INSCRITOS!A:F,6,FALSE)),"")</f>
        <v/>
      </c>
      <c r="G22" s="6" t="str">
        <f>IFERROR((VLOOKUP(B22,INSCRITOS!A:H,8,FALSE)),"")</f>
        <v/>
      </c>
      <c r="H22" s="22"/>
    </row>
    <row r="23" spans="1:8" hidden="1" x14ac:dyDescent="0.25">
      <c r="A23" s="4" t="e">
        <f t="shared" si="0"/>
        <v>#N/A</v>
      </c>
      <c r="B23" s="4"/>
      <c r="C23" s="4" t="str">
        <f>IFERROR((VLOOKUP(B23,INSCRITOS!A:B,2,FALSE)),"")</f>
        <v/>
      </c>
      <c r="D23" s="5" t="str">
        <f>IFERROR((VLOOKUP(B23,INSCRITOS!A:C,3,FALSE)),"")</f>
        <v/>
      </c>
      <c r="E23" s="6" t="str">
        <f>IFERROR((VLOOKUP(B23,INSCRITOS!A:D,4,FALSE)),"")</f>
        <v/>
      </c>
      <c r="F23" s="4" t="str">
        <f>IFERROR((VLOOKUP(B23,INSCRITOS!A:F,6,FALSE)),"")</f>
        <v/>
      </c>
      <c r="G23" s="6" t="str">
        <f>IFERROR((VLOOKUP(B23,INSCRITOS!A:H,8,FALSE)),"")</f>
        <v/>
      </c>
      <c r="H23" s="22"/>
    </row>
    <row r="24" spans="1:8" hidden="1" x14ac:dyDescent="0.25">
      <c r="A24" s="4" t="e">
        <f t="shared" si="0"/>
        <v>#N/A</v>
      </c>
      <c r="B24" s="4"/>
      <c r="C24" s="4" t="str">
        <f>IFERROR((VLOOKUP(B24,INSCRITOS!A:B,2,FALSE)),"")</f>
        <v/>
      </c>
      <c r="D24" s="5" t="str">
        <f>IFERROR((VLOOKUP(B24,INSCRITOS!A:C,3,FALSE)),"")</f>
        <v/>
      </c>
      <c r="E24" s="6" t="str">
        <f>IFERROR((VLOOKUP(B24,INSCRITOS!A:D,4,FALSE)),"")</f>
        <v/>
      </c>
      <c r="F24" s="4" t="str">
        <f>IFERROR((VLOOKUP(B24,INSCRITOS!A:F,6,FALSE)),"")</f>
        <v/>
      </c>
      <c r="G24" s="6" t="str">
        <f>IFERROR((VLOOKUP(B24,INSCRITOS!A:H,8,FALSE)),"")</f>
        <v/>
      </c>
      <c r="H24" s="22"/>
    </row>
    <row r="25" spans="1:8" hidden="1" x14ac:dyDescent="0.25">
      <c r="A25" s="4" t="e">
        <f t="shared" si="0"/>
        <v>#N/A</v>
      </c>
      <c r="B25" s="4"/>
      <c r="C25" s="4" t="str">
        <f>IFERROR((VLOOKUP(B25,INSCRITOS!A:B,2,FALSE)),"")</f>
        <v/>
      </c>
      <c r="D25" s="5" t="str">
        <f>IFERROR((VLOOKUP(B25,INSCRITOS!A:C,3,FALSE)),"")</f>
        <v/>
      </c>
      <c r="E25" s="6" t="str">
        <f>IFERROR((VLOOKUP(B25,INSCRITOS!A:D,4,FALSE)),"")</f>
        <v/>
      </c>
      <c r="F25" s="4" t="str">
        <f>IFERROR((VLOOKUP(B25,INSCRITOS!A:F,6,FALSE)),"")</f>
        <v/>
      </c>
      <c r="G25" s="6" t="str">
        <f>IFERROR((VLOOKUP(B25,INSCRITOS!A:H,8,FALSE)),"")</f>
        <v/>
      </c>
      <c r="H25" s="22"/>
    </row>
    <row r="26" spans="1:8" hidden="1" x14ac:dyDescent="0.25">
      <c r="A26" s="4" t="e">
        <f t="shared" si="0"/>
        <v>#N/A</v>
      </c>
      <c r="B26" s="4"/>
      <c r="C26" s="4" t="str">
        <f>IFERROR((VLOOKUP(B26,INSCRITOS!A:B,2,FALSE)),"")</f>
        <v/>
      </c>
      <c r="D26" s="5" t="str">
        <f>IFERROR((VLOOKUP(B26,INSCRITOS!A:C,3,FALSE)),"")</f>
        <v/>
      </c>
      <c r="E26" s="6" t="str">
        <f>IFERROR((VLOOKUP(B26,INSCRITOS!A:D,4,FALSE)),"")</f>
        <v/>
      </c>
      <c r="F26" s="4" t="str">
        <f>IFERROR((VLOOKUP(B26,INSCRITOS!A:F,6,FALSE)),"")</f>
        <v/>
      </c>
      <c r="G26" s="6" t="str">
        <f>IFERROR((VLOOKUP(B26,INSCRITOS!A:H,8,FALSE)),"")</f>
        <v/>
      </c>
      <c r="H26" s="22"/>
    </row>
    <row r="27" spans="1:8" hidden="1" x14ac:dyDescent="0.25">
      <c r="A27" s="4" t="e">
        <f t="shared" si="0"/>
        <v>#N/A</v>
      </c>
      <c r="B27" s="4"/>
      <c r="C27" s="4" t="str">
        <f>IFERROR((VLOOKUP(B27,INSCRITOS!A:B,2,FALSE)),"")</f>
        <v/>
      </c>
      <c r="D27" s="5" t="str">
        <f>IFERROR((VLOOKUP(B27,INSCRITOS!A:C,3,FALSE)),"")</f>
        <v/>
      </c>
      <c r="E27" s="6" t="str">
        <f>IFERROR((VLOOKUP(B27,INSCRITOS!A:D,4,FALSE)),"")</f>
        <v/>
      </c>
      <c r="F27" s="4" t="str">
        <f>IFERROR((VLOOKUP(B27,INSCRITOS!A:F,6,FALSE)),"")</f>
        <v/>
      </c>
      <c r="G27" s="6" t="str">
        <f>IFERROR((VLOOKUP(B27,INSCRITOS!A:H,8,FALSE)),"")</f>
        <v/>
      </c>
      <c r="H27" s="22"/>
    </row>
    <row r="28" spans="1:8" hidden="1" x14ac:dyDescent="0.25">
      <c r="A28" s="4" t="e">
        <f t="shared" si="0"/>
        <v>#N/A</v>
      </c>
      <c r="B28" s="4"/>
      <c r="C28" s="4" t="str">
        <f>IFERROR((VLOOKUP(B28,INSCRITOS!A:B,2,FALSE)),"")</f>
        <v/>
      </c>
      <c r="D28" s="5" t="str">
        <f>IFERROR((VLOOKUP(B28,INSCRITOS!A:C,3,FALSE)),"")</f>
        <v/>
      </c>
      <c r="E28" s="6" t="str">
        <f>IFERROR((VLOOKUP(B28,INSCRITOS!A:D,4,FALSE)),"")</f>
        <v/>
      </c>
      <c r="F28" s="4" t="str">
        <f>IFERROR((VLOOKUP(B28,INSCRITOS!A:F,6,FALSE)),"")</f>
        <v/>
      </c>
      <c r="G28" s="6" t="str">
        <f>IFERROR((VLOOKUP(B28,INSCRITOS!A:H,8,FALSE)),"")</f>
        <v/>
      </c>
      <c r="H28" s="22"/>
    </row>
    <row r="29" spans="1:8" hidden="1" x14ac:dyDescent="0.25">
      <c r="A29" s="4" t="e">
        <f t="shared" si="0"/>
        <v>#N/A</v>
      </c>
      <c r="B29" s="4"/>
      <c r="C29" s="4" t="str">
        <f>IFERROR((VLOOKUP(B29,INSCRITOS!A:B,2,FALSE)),"")</f>
        <v/>
      </c>
      <c r="D29" s="5" t="str">
        <f>IFERROR((VLOOKUP(B29,INSCRITOS!A:C,3,FALSE)),"")</f>
        <v/>
      </c>
      <c r="E29" s="6" t="str">
        <f>IFERROR((VLOOKUP(B29,INSCRITOS!A:D,4,FALSE)),"")</f>
        <v/>
      </c>
      <c r="F29" s="4" t="str">
        <f>IFERROR((VLOOKUP(B29,INSCRITOS!A:F,6,FALSE)),"")</f>
        <v/>
      </c>
      <c r="G29" s="6" t="str">
        <f>IFERROR((VLOOKUP(B29,INSCRITOS!A:H,8,FALSE)),"")</f>
        <v/>
      </c>
      <c r="H29" s="22"/>
    </row>
    <row r="30" spans="1:8" x14ac:dyDescent="0.25">
      <c r="A30" s="4">
        <v>8</v>
      </c>
      <c r="B30" s="4">
        <v>6175</v>
      </c>
      <c r="C30" s="4">
        <f>IFERROR((VLOOKUP(B30,INSCRITOS!A:B,2,FALSE)),"")</f>
        <v>0</v>
      </c>
      <c r="D30" s="5" t="str">
        <f>IFERROR((VLOOKUP(B30,INSCRITOS!A:C,3,FALSE)),"")</f>
        <v>40/44</v>
      </c>
      <c r="E30" s="6" t="str">
        <f>IFERROR((VLOOKUP(B30,INSCRITOS!A:D,4,FALSE)),"")</f>
        <v>Nelson Bilé</v>
      </c>
      <c r="F30" s="4" t="str">
        <f>IFERROR((VLOOKUP(B30,INSCRITOS!A:F,6,FALSE)),"")</f>
        <v>M</v>
      </c>
      <c r="G30" s="6" t="str">
        <f>IFERROR((VLOOKUP(B30,INSCRITOS!A:H,8,FALSE)),"")</f>
        <v>Clube 4 Estilos/Não federado</v>
      </c>
      <c r="H30" s="4"/>
    </row>
    <row r="31" spans="1:8" x14ac:dyDescent="0.25">
      <c r="A31" s="4">
        <v>9</v>
      </c>
      <c r="B31" s="4">
        <v>6172</v>
      </c>
      <c r="C31" s="4">
        <f>IFERROR((VLOOKUP(B31,INSCRITOS!A:B,2,FALSE)),"")</f>
        <v>0</v>
      </c>
      <c r="D31" s="5" t="str">
        <f>IFERROR((VLOOKUP(B31,INSCRITOS!A:C,3,FALSE)),"")</f>
        <v>30/34</v>
      </c>
      <c r="E31" s="6" t="str">
        <f>IFERROR((VLOOKUP(B31,INSCRITOS!A:D,4,FALSE)),"")</f>
        <v>José Gonçalves</v>
      </c>
      <c r="F31" s="4" t="str">
        <f>IFERROR((VLOOKUP(B31,INSCRITOS!A:F,6,FALSE)),"")</f>
        <v>M</v>
      </c>
      <c r="G31" s="6" t="str">
        <f>IFERROR((VLOOKUP(B31,INSCRITOS!A:H,8,FALSE)),"")</f>
        <v>Não federado</v>
      </c>
      <c r="H31" s="4"/>
    </row>
    <row r="32" spans="1:8" x14ac:dyDescent="0.25">
      <c r="A32" s="14"/>
      <c r="B32" s="14"/>
      <c r="C32" s="14"/>
      <c r="D32" s="15"/>
      <c r="E32" s="2"/>
      <c r="F32" s="14"/>
      <c r="G32" s="2"/>
    </row>
    <row r="33" spans="1:8" x14ac:dyDescent="0.25">
      <c r="A33" s="14"/>
      <c r="B33" s="14"/>
      <c r="C33" s="14"/>
      <c r="D33" s="15"/>
      <c r="E33" s="2"/>
      <c r="F33" s="14"/>
      <c r="G33" s="2"/>
    </row>
    <row r="34" spans="1:8" ht="15.75" x14ac:dyDescent="0.25">
      <c r="A34" s="58" t="s">
        <v>20</v>
      </c>
      <c r="B34" s="58"/>
      <c r="C34" s="58"/>
      <c r="D34" s="58"/>
      <c r="E34" s="58"/>
      <c r="F34" s="58"/>
      <c r="G34" s="58"/>
      <c r="H34" s="58"/>
    </row>
    <row r="35" spans="1:8" x14ac:dyDescent="0.25">
      <c r="A35" s="14"/>
      <c r="B35" s="14"/>
      <c r="C35" s="14"/>
      <c r="D35" s="15"/>
      <c r="E35" s="2"/>
      <c r="F35" s="14"/>
      <c r="G35" s="2"/>
    </row>
    <row r="36" spans="1:8" ht="15.75" x14ac:dyDescent="0.25">
      <c r="A36" s="19" t="s">
        <v>8</v>
      </c>
      <c r="B36" s="19" t="s">
        <v>3</v>
      </c>
      <c r="C36" s="19" t="s">
        <v>7</v>
      </c>
      <c r="D36" s="19" t="s">
        <v>0</v>
      </c>
      <c r="E36" s="19" t="s">
        <v>1</v>
      </c>
      <c r="F36" s="19" t="s">
        <v>5</v>
      </c>
      <c r="G36" s="19" t="s">
        <v>2</v>
      </c>
      <c r="H36" s="19" t="s">
        <v>6</v>
      </c>
    </row>
    <row r="37" spans="1:8" x14ac:dyDescent="0.25">
      <c r="A37" s="4">
        <v>1</v>
      </c>
      <c r="B37" s="4">
        <v>1561</v>
      </c>
      <c r="C37" s="4">
        <f>IFERROR((VLOOKUP(B37,INSCRITOS!A:B,2,FALSE)),"")</f>
        <v>103431</v>
      </c>
      <c r="D37" s="7" t="str">
        <f>IFERROR((VLOOKUP(B37,INSCRITOS!A:C,3,FALSE)),"")</f>
        <v>Cad</v>
      </c>
      <c r="E37" s="6" t="str">
        <f>IFERROR((VLOOKUP(B37,INSCRITOS!A:D,4,FALSE)),"")</f>
        <v>Inês Santos</v>
      </c>
      <c r="F37" s="4" t="str">
        <f>IFERROR((VLOOKUP(B37,INSCRITOS!A:F,6,FALSE)),"")</f>
        <v>F</v>
      </c>
      <c r="G37" s="6" t="str">
        <f>IFERROR((VLOOKUP(B37,INSCRITOS!A:H,8,FALSE)),"")</f>
        <v>Clube 4 Estilos</v>
      </c>
      <c r="H37" s="4">
        <v>100</v>
      </c>
    </row>
    <row r="38" spans="1:8" x14ac:dyDescent="0.25">
      <c r="A38" s="4">
        <v>2</v>
      </c>
      <c r="B38" s="4">
        <v>6173</v>
      </c>
      <c r="C38" s="4">
        <f>IFERROR((VLOOKUP(B38,INSCRITOS!A:B,2,FALSE)),"")</f>
        <v>0</v>
      </c>
      <c r="D38" s="7" t="str">
        <f>IFERROR((VLOOKUP(B38,INSCRITOS!A:C,3,FALSE)),"")</f>
        <v>35/39</v>
      </c>
      <c r="E38" s="6" t="str">
        <f>IFERROR((VLOOKUP(B38,INSCRITOS!A:D,4,FALSE)),"")</f>
        <v>Sónia Pacheco</v>
      </c>
      <c r="F38" s="4" t="str">
        <f>IFERROR((VLOOKUP(B38,INSCRITOS!A:F,6,FALSE)),"")</f>
        <v>F</v>
      </c>
      <c r="G38" s="6" t="str">
        <f>IFERROR((VLOOKUP(B38,INSCRITOS!A:H,8,FALSE)),"")</f>
        <v>Não federado</v>
      </c>
      <c r="H38" s="4"/>
    </row>
    <row r="39" spans="1:8" hidden="1" x14ac:dyDescent="0.25">
      <c r="A39" s="4" t="e">
        <f>RANK(H39,$H$37:$H$38,1)</f>
        <v>#N/A</v>
      </c>
      <c r="B39" s="4"/>
      <c r="C39" s="4" t="str">
        <f>IFERROR((VLOOKUP(B39,INSCRITOS!A:B,2,FALSE)),"")</f>
        <v/>
      </c>
      <c r="D39" s="7" t="str">
        <f>IFERROR((VLOOKUP(B39,INSCRITOS!A:C,3,FALSE)),"")</f>
        <v/>
      </c>
      <c r="E39" s="6" t="str">
        <f>IFERROR((VLOOKUP(B39,INSCRITOS!A:D,4,FALSE)),"")</f>
        <v/>
      </c>
      <c r="F39" s="4" t="str">
        <f>IFERROR((VLOOKUP(B39,INSCRITOS!A:F,6,FALSE)),"")</f>
        <v/>
      </c>
      <c r="G39" s="6" t="str">
        <f>IFERROR((VLOOKUP(B39,INSCRITOS!A:H,9,FALSE)),"")</f>
        <v/>
      </c>
      <c r="H39" s="22"/>
    </row>
    <row r="40" spans="1:8" hidden="1" x14ac:dyDescent="0.25">
      <c r="A40" s="4" t="e">
        <f>RANK(H40,$H$37:$H$38,1)</f>
        <v>#N/A</v>
      </c>
      <c r="B40" s="4"/>
      <c r="C40" s="4" t="str">
        <f>IFERROR((VLOOKUP(B40,INSCRITOS!A:B,2,FALSE)),"")</f>
        <v/>
      </c>
      <c r="D40" s="7" t="str">
        <f>IFERROR((VLOOKUP(B40,INSCRITOS!A:C,3,FALSE)),"")</f>
        <v/>
      </c>
      <c r="E40" s="6" t="str">
        <f>IFERROR((VLOOKUP(B40,INSCRITOS!A:D,4,FALSE)),"")</f>
        <v/>
      </c>
      <c r="F40" s="4" t="str">
        <f>IFERROR((VLOOKUP(B40,INSCRITOS!A:F,6,FALSE)),"")</f>
        <v/>
      </c>
      <c r="G40" s="6" t="str">
        <f>IFERROR((VLOOKUP(B40,INSCRITOS!A:H,9,FALSE)),"")</f>
        <v/>
      </c>
      <c r="H40" s="22"/>
    </row>
    <row r="41" spans="1:8" hidden="1" x14ac:dyDescent="0.25">
      <c r="A41" s="4" t="e">
        <f>RANK(H41,$H$37:$H$38,1)</f>
        <v>#N/A</v>
      </c>
      <c r="B41" s="4"/>
      <c r="C41" s="4" t="str">
        <f>IFERROR((VLOOKUP(B41,INSCRITOS!A:B,2,FALSE)),"")</f>
        <v/>
      </c>
      <c r="D41" s="7" t="str">
        <f>IFERROR((VLOOKUP(B41,INSCRITOS!A:C,3,FALSE)),"")</f>
        <v/>
      </c>
      <c r="E41" s="6" t="str">
        <f>IFERROR((VLOOKUP(B41,INSCRITOS!A:D,4,FALSE)),"")</f>
        <v/>
      </c>
      <c r="F41" s="4" t="str">
        <f>IFERROR((VLOOKUP(B41,INSCRITOS!A:F,6,FALSE)),"")</f>
        <v/>
      </c>
      <c r="G41" s="6" t="str">
        <f>IFERROR((VLOOKUP(B41,INSCRITOS!A:H,9,FALSE)),"")</f>
        <v/>
      </c>
      <c r="H41" s="22"/>
    </row>
    <row r="42" spans="1:8" hidden="1" x14ac:dyDescent="0.25">
      <c r="A42" s="4" t="e">
        <f>RANK(H42,$H$37:$H$38,1)</f>
        <v>#N/A</v>
      </c>
      <c r="B42" s="4"/>
      <c r="C42" s="4" t="str">
        <f>IFERROR((VLOOKUP(B42,INSCRITOS!A:B,2,FALSE)),"")</f>
        <v/>
      </c>
      <c r="D42" s="7" t="str">
        <f>IFERROR((VLOOKUP(B42,INSCRITOS!A:C,3,FALSE)),"")</f>
        <v/>
      </c>
      <c r="E42" s="6" t="str">
        <f>IFERROR((VLOOKUP(B42,INSCRITOS!A:D,4,FALSE)),"")</f>
        <v/>
      </c>
      <c r="F42" s="4" t="str">
        <f>IFERROR((VLOOKUP(B42,INSCRITOS!A:F,6,FALSE)),"")</f>
        <v/>
      </c>
      <c r="G42" s="6" t="str">
        <f>IFERROR((VLOOKUP(B42,INSCRITOS!A:H,9,FALSE)),"")</f>
        <v/>
      </c>
      <c r="H42" s="22"/>
    </row>
    <row r="43" spans="1:8" hidden="1" x14ac:dyDescent="0.25">
      <c r="A43" s="4" t="e">
        <f>RANK(H43,$H$37:$H$38,1)</f>
        <v>#N/A</v>
      </c>
      <c r="B43" s="4"/>
      <c r="C43" s="4" t="str">
        <f>IFERROR((VLOOKUP(B43,INSCRITOS!A:B,2,FALSE)),"")</f>
        <v/>
      </c>
      <c r="D43" s="7" t="str">
        <f>IFERROR((VLOOKUP(B43,INSCRITOS!A:C,3,FALSE)),"")</f>
        <v/>
      </c>
      <c r="E43" s="6" t="str">
        <f>IFERROR((VLOOKUP(B43,INSCRITOS!A:D,4,FALSE)),"")</f>
        <v/>
      </c>
      <c r="F43" s="4" t="str">
        <f>IFERROR((VLOOKUP(B43,INSCRITOS!A:F,6,FALSE)),"")</f>
        <v/>
      </c>
      <c r="G43" s="6" t="str">
        <f>IFERROR((VLOOKUP(B43,INSCRITOS!A:H,9,FALSE)),"")</f>
        <v/>
      </c>
      <c r="H43" s="22"/>
    </row>
    <row r="44" spans="1:8" x14ac:dyDescent="0.25">
      <c r="A44" s="14"/>
      <c r="B44" s="14"/>
      <c r="C44" s="14"/>
      <c r="D44" s="16"/>
      <c r="E44" s="2"/>
      <c r="F44" s="14"/>
      <c r="G44" s="2"/>
    </row>
    <row r="45" spans="1:8" ht="15.75" x14ac:dyDescent="0.25">
      <c r="A45" s="47" t="s">
        <v>145</v>
      </c>
      <c r="B45" s="14"/>
      <c r="C45" s="14"/>
      <c r="D45" s="16"/>
      <c r="E45" s="2"/>
      <c r="F45" s="14"/>
      <c r="G45" s="2"/>
    </row>
    <row r="46" spans="1:8" ht="15.75" x14ac:dyDescent="0.25">
      <c r="A46" s="19" t="s">
        <v>8</v>
      </c>
      <c r="B46" s="19" t="s">
        <v>3</v>
      </c>
      <c r="C46" s="19" t="s">
        <v>7</v>
      </c>
      <c r="D46" s="19" t="s">
        <v>0</v>
      </c>
      <c r="E46" s="19" t="s">
        <v>1</v>
      </c>
      <c r="F46" s="19" t="s">
        <v>5</v>
      </c>
      <c r="G46" s="19" t="s">
        <v>2</v>
      </c>
      <c r="H46" s="19" t="s">
        <v>6</v>
      </c>
    </row>
    <row r="47" spans="1:8" x14ac:dyDescent="0.25">
      <c r="A47" s="4">
        <v>1</v>
      </c>
      <c r="B47" s="4">
        <v>6177</v>
      </c>
      <c r="C47" s="4">
        <f>IFERROR((VLOOKUP(B47,INSCRITOS!A:B,2,FALSE)),"")</f>
        <v>0</v>
      </c>
      <c r="D47" s="7">
        <f>IFERROR((VLOOKUP(B47,INSCRITOS!A:C,3,FALSE)),"")</f>
        <v>0</v>
      </c>
      <c r="E47" s="6" t="str">
        <f>IFERROR((VLOOKUP(B47,INSCRITOS!A:D,4,FALSE)),"")</f>
        <v>Alice Raposo/Leonardo Magrinho</v>
      </c>
      <c r="F47" s="4">
        <f>IFERROR((VLOOKUP(B47,INSCRITOS!A:F,6,FALSE)),"")</f>
        <v>0</v>
      </c>
      <c r="G47" s="6" t="str">
        <f>IFERROR((VLOOKUP(B47,INSCRITOS!A:H,8,FALSE)),"")</f>
        <v>ESTAFETAS</v>
      </c>
      <c r="H47" s="4"/>
    </row>
    <row r="48" spans="1:8" x14ac:dyDescent="0.25">
      <c r="A48" s="14"/>
      <c r="B48" s="14"/>
      <c r="C48" s="14"/>
      <c r="D48" s="16"/>
      <c r="E48" s="2"/>
      <c r="F48" s="14"/>
      <c r="G48" s="2"/>
    </row>
    <row r="49" spans="1:7" x14ac:dyDescent="0.25">
      <c r="A49" s="14"/>
      <c r="B49" s="14"/>
      <c r="C49" s="14"/>
      <c r="D49" s="16"/>
      <c r="E49" s="2"/>
      <c r="F49" s="14"/>
      <c r="G49" s="2"/>
    </row>
    <row r="50" spans="1:7" x14ac:dyDescent="0.25">
      <c r="A50" s="14"/>
      <c r="B50" s="14"/>
      <c r="C50" s="14"/>
      <c r="D50" s="16"/>
      <c r="E50" s="2"/>
      <c r="F50" s="14"/>
      <c r="G50" s="2"/>
    </row>
    <row r="51" spans="1:7" x14ac:dyDescent="0.25">
      <c r="A51" s="14"/>
      <c r="B51" s="14"/>
      <c r="C51" s="14"/>
      <c r="D51" s="16"/>
      <c r="E51" s="2"/>
      <c r="F51" s="14"/>
      <c r="G51" s="2"/>
    </row>
    <row r="52" spans="1:7" x14ac:dyDescent="0.25">
      <c r="A52" s="14"/>
      <c r="B52" s="14"/>
      <c r="C52" s="14"/>
      <c r="D52" s="16"/>
      <c r="E52" s="2"/>
      <c r="F52" s="14"/>
      <c r="G52" s="2"/>
    </row>
    <row r="53" spans="1:7" x14ac:dyDescent="0.25">
      <c r="A53" s="14"/>
      <c r="B53" s="14"/>
      <c r="C53" s="14"/>
      <c r="D53" s="16"/>
      <c r="E53" s="2"/>
      <c r="F53" s="14"/>
      <c r="G53" s="2"/>
    </row>
    <row r="54" spans="1:7" x14ac:dyDescent="0.25">
      <c r="A54" s="14"/>
      <c r="B54" s="14"/>
      <c r="C54" s="14"/>
      <c r="D54" s="16"/>
      <c r="E54" s="2"/>
      <c r="F54" s="14"/>
      <c r="G54" s="2"/>
    </row>
    <row r="55" spans="1:7" x14ac:dyDescent="0.25">
      <c r="A55" s="14"/>
      <c r="B55" s="14"/>
      <c r="C55" s="14"/>
      <c r="D55" s="16"/>
      <c r="E55" s="2"/>
      <c r="F55" s="14"/>
      <c r="G55" s="2"/>
    </row>
    <row r="56" spans="1:7" x14ac:dyDescent="0.25">
      <c r="A56" s="14"/>
      <c r="B56" s="14"/>
      <c r="C56" s="14"/>
      <c r="D56" s="16"/>
      <c r="E56" s="2"/>
      <c r="F56" s="14"/>
      <c r="G56" s="2"/>
    </row>
    <row r="57" spans="1:7" x14ac:dyDescent="0.25">
      <c r="A57" s="14"/>
      <c r="B57" s="14"/>
      <c r="C57" s="14"/>
      <c r="D57" s="16"/>
      <c r="E57" s="2"/>
      <c r="F57" s="14"/>
      <c r="G57" s="2"/>
    </row>
    <row r="58" spans="1:7" x14ac:dyDescent="0.25">
      <c r="A58" s="14"/>
      <c r="B58" s="14"/>
      <c r="C58" s="14"/>
      <c r="D58" s="16"/>
      <c r="E58" s="2"/>
      <c r="F58" s="14"/>
      <c r="G58" s="2"/>
    </row>
    <row r="59" spans="1:7" x14ac:dyDescent="0.25">
      <c r="A59" s="14"/>
      <c r="B59" s="14"/>
      <c r="C59" s="14"/>
      <c r="D59" s="16"/>
      <c r="E59" s="2"/>
      <c r="F59" s="14"/>
      <c r="G59" s="2"/>
    </row>
    <row r="60" spans="1:7" x14ac:dyDescent="0.25">
      <c r="A60" s="18"/>
      <c r="B60" s="14"/>
      <c r="C60" s="14"/>
      <c r="D60" s="16"/>
      <c r="E60" s="2"/>
      <c r="F60" s="14"/>
      <c r="G60" s="2"/>
    </row>
    <row r="61" spans="1:7" x14ac:dyDescent="0.25">
      <c r="A61" s="14"/>
      <c r="B61" s="14"/>
      <c r="C61" s="14"/>
      <c r="D61" s="16"/>
      <c r="E61" s="2"/>
      <c r="F61" s="14"/>
      <c r="G61" s="2"/>
    </row>
    <row r="62" spans="1:7" x14ac:dyDescent="0.25">
      <c r="A62" s="14"/>
      <c r="B62" s="14"/>
      <c r="C62" s="14"/>
      <c r="D62" s="16"/>
      <c r="E62" s="2"/>
      <c r="F62" s="14"/>
      <c r="G62" s="2"/>
    </row>
    <row r="63" spans="1:7" x14ac:dyDescent="0.25">
      <c r="A63" s="14"/>
      <c r="B63" s="14"/>
      <c r="C63" s="14"/>
      <c r="D63" s="16"/>
      <c r="E63" s="2"/>
      <c r="F63" s="14"/>
      <c r="G63" s="2"/>
    </row>
    <row r="64" spans="1:7" x14ac:dyDescent="0.25">
      <c r="A64" s="14"/>
      <c r="B64" s="14"/>
      <c r="C64" s="14"/>
      <c r="D64" s="16"/>
      <c r="E64" s="2"/>
      <c r="F64" s="14"/>
      <c r="G64" s="2"/>
    </row>
    <row r="65" spans="1:7" x14ac:dyDescent="0.25">
      <c r="A65" s="14"/>
      <c r="B65" s="14"/>
      <c r="C65" s="14"/>
      <c r="D65" s="16"/>
      <c r="E65" s="2"/>
      <c r="F65" s="14"/>
      <c r="G65" s="2"/>
    </row>
    <row r="66" spans="1:7" x14ac:dyDescent="0.25">
      <c r="A66" s="14"/>
      <c r="B66" s="14"/>
      <c r="C66" s="14"/>
      <c r="D66" s="16"/>
      <c r="E66" s="2"/>
      <c r="F66" s="14"/>
      <c r="G66" s="2"/>
    </row>
    <row r="67" spans="1:7" x14ac:dyDescent="0.25">
      <c r="A67" s="14"/>
      <c r="B67" s="14"/>
      <c r="C67" s="14"/>
      <c r="D67" s="16"/>
      <c r="E67" s="2"/>
      <c r="F67" s="14"/>
      <c r="G67" s="2"/>
    </row>
    <row r="68" spans="1:7" x14ac:dyDescent="0.25">
      <c r="A68" s="14"/>
      <c r="B68" s="14"/>
      <c r="C68" s="14"/>
      <c r="D68" s="16"/>
      <c r="E68" s="2"/>
      <c r="F68" s="14"/>
      <c r="G68" s="2"/>
    </row>
    <row r="69" spans="1:7" x14ac:dyDescent="0.25">
      <c r="A69" s="14"/>
      <c r="B69" s="14"/>
      <c r="C69" s="14"/>
      <c r="D69" s="16"/>
      <c r="E69" s="2"/>
      <c r="F69" s="14"/>
      <c r="G69" s="2"/>
    </row>
    <row r="70" spans="1:7" x14ac:dyDescent="0.25">
      <c r="A70" s="14"/>
      <c r="B70" s="14"/>
      <c r="C70" s="14"/>
      <c r="D70" s="16"/>
      <c r="E70" s="2"/>
      <c r="F70" s="14"/>
      <c r="G70" s="2"/>
    </row>
    <row r="71" spans="1:7" x14ac:dyDescent="0.25">
      <c r="A71" s="14"/>
      <c r="B71" s="14"/>
      <c r="C71" s="14"/>
      <c r="D71" s="16"/>
      <c r="E71" s="2"/>
      <c r="F71" s="14"/>
      <c r="G71" s="2"/>
    </row>
    <row r="72" spans="1:7" x14ac:dyDescent="0.25">
      <c r="A72" s="14"/>
      <c r="B72" s="14"/>
      <c r="C72" s="14"/>
      <c r="D72" s="16"/>
      <c r="E72" s="2"/>
      <c r="F72" s="14"/>
      <c r="G72" s="2"/>
    </row>
    <row r="73" spans="1:7" x14ac:dyDescent="0.25">
      <c r="A73" s="14"/>
      <c r="B73" s="14"/>
      <c r="C73" s="14"/>
      <c r="D73" s="16"/>
      <c r="E73" s="2"/>
      <c r="F73" s="14"/>
      <c r="G73" s="2"/>
    </row>
    <row r="74" spans="1:7" x14ac:dyDescent="0.25">
      <c r="A74" s="14"/>
      <c r="B74" s="14"/>
      <c r="C74" s="14"/>
      <c r="D74" s="16"/>
      <c r="E74" s="2"/>
      <c r="F74" s="14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14"/>
      <c r="B76" s="14"/>
      <c r="C76" s="14"/>
      <c r="D76" s="16"/>
      <c r="E76" s="2"/>
      <c r="F76" s="14"/>
      <c r="G76" s="2"/>
    </row>
    <row r="77" spans="1:7" x14ac:dyDescent="0.25">
      <c r="A77" s="14"/>
      <c r="B77" s="14"/>
      <c r="C77" s="14"/>
      <c r="D77" s="16"/>
      <c r="E77" s="2"/>
      <c r="F77" s="14"/>
      <c r="G77" s="2"/>
    </row>
    <row r="78" spans="1:7" x14ac:dyDescent="0.25">
      <c r="A78" s="14"/>
      <c r="B78" s="14"/>
      <c r="C78" s="14"/>
      <c r="D78" s="16"/>
      <c r="E78" s="2"/>
      <c r="F78" s="14"/>
      <c r="G78" s="2"/>
    </row>
    <row r="79" spans="1:7" x14ac:dyDescent="0.25">
      <c r="A79" s="14"/>
      <c r="B79" s="14"/>
      <c r="C79" s="14"/>
      <c r="D79" s="16"/>
      <c r="E79" s="2"/>
      <c r="F79" s="14"/>
      <c r="G79" s="2"/>
    </row>
    <row r="80" spans="1:7" x14ac:dyDescent="0.25">
      <c r="A80" s="14"/>
      <c r="B80" s="14"/>
      <c r="C80" s="14"/>
      <c r="D80" s="16"/>
      <c r="E80" s="2"/>
      <c r="F80" s="14"/>
      <c r="G80" s="2"/>
    </row>
  </sheetData>
  <mergeCells count="4">
    <mergeCell ref="A4:H4"/>
    <mergeCell ref="A34:H34"/>
    <mergeCell ref="A1:H1"/>
    <mergeCell ref="A2:G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INSCRITOS</vt:lpstr>
      <vt:lpstr>Escalões</vt:lpstr>
      <vt:lpstr>Clubes Jov</vt:lpstr>
      <vt:lpstr>16 +</vt:lpstr>
      <vt:lpstr>'Clubes Jov'!Área_de_Impressão</vt:lpstr>
      <vt:lpstr>Escalões!Área_de_Impressão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lastPrinted>2018-03-24T16:43:18Z</cp:lastPrinted>
  <dcterms:created xsi:type="dcterms:W3CDTF">2016-04-26T14:30:14Z</dcterms:created>
  <dcterms:modified xsi:type="dcterms:W3CDTF">2018-03-25T20:26:52Z</dcterms:modified>
</cp:coreProperties>
</file>