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8\REGIÕES\ALENTEJO - SETÚBAL_ÉVORA_BEJA\2018_04_07 I Duatlo de VN Sto André\INSCRIÇÕES E RESULTADOS\"/>
    </mc:Choice>
  </mc:AlternateContent>
  <bookViews>
    <workbookView xWindow="0" yWindow="0" windowWidth="20490" windowHeight="8640" tabRatio="1000" activeTab="1"/>
  </bookViews>
  <sheets>
    <sheet name="INSCRITOS" sheetId="7" r:id="rId1"/>
    <sheet name="7 a 15 anos" sheetId="14" r:id="rId2"/>
    <sheet name="16 +" sheetId="20" r:id="rId3"/>
    <sheet name="Equip 16 +" sheetId="21" r:id="rId4"/>
  </sheets>
  <definedNames>
    <definedName name="_xlnm._FilterDatabase" localSheetId="1" hidden="1">'7 a 15 anos'!$A$6:$H$6</definedName>
    <definedName name="_xlnm._FilterDatabase" localSheetId="0" hidden="1">INSCRITOS!$A$1:$I$75</definedName>
    <definedName name="_xlnm.Print_Area" localSheetId="1">'7 a 15 anos'!$A$1:$H$24</definedName>
  </definedNames>
  <calcPr calcId="152511"/>
</workbook>
</file>

<file path=xl/calcChain.xml><?xml version="1.0" encoding="utf-8"?>
<calcChain xmlns="http://schemas.openxmlformats.org/spreadsheetml/2006/main">
  <c r="F11" i="20" l="1"/>
  <c r="E18" i="14"/>
  <c r="H35" i="14" l="1"/>
  <c r="G66" i="14" l="1"/>
  <c r="H13" i="20"/>
  <c r="H11" i="20"/>
  <c r="H9" i="20"/>
  <c r="H8" i="20"/>
  <c r="C7" i="20"/>
  <c r="H75" i="14"/>
  <c r="H76" i="14" s="1"/>
  <c r="H77" i="14" s="1"/>
  <c r="H78" i="14" s="1"/>
  <c r="H79" i="14" s="1"/>
  <c r="H80" i="14" s="1"/>
  <c r="H82" i="14" s="1"/>
  <c r="H83" i="14" s="1"/>
  <c r="H74" i="14"/>
  <c r="C74" i="14"/>
  <c r="D74" i="14"/>
  <c r="E74" i="14"/>
  <c r="F74" i="14"/>
  <c r="G74" i="14"/>
  <c r="C75" i="14"/>
  <c r="D75" i="14"/>
  <c r="E75" i="14"/>
  <c r="F75" i="14"/>
  <c r="G75" i="14"/>
  <c r="C76" i="14"/>
  <c r="D76" i="14"/>
  <c r="E76" i="14"/>
  <c r="F76" i="14"/>
  <c r="G76" i="14"/>
  <c r="C77" i="14"/>
  <c r="D77" i="14"/>
  <c r="E77" i="14"/>
  <c r="F77" i="14"/>
  <c r="G77" i="14"/>
  <c r="C78" i="14"/>
  <c r="D78" i="14"/>
  <c r="E78" i="14"/>
  <c r="F78" i="14"/>
  <c r="C79" i="14"/>
  <c r="D79" i="14"/>
  <c r="E79" i="14"/>
  <c r="F79" i="14"/>
  <c r="G79" i="14"/>
  <c r="C80" i="14"/>
  <c r="D80" i="14"/>
  <c r="E80" i="14"/>
  <c r="F80" i="14"/>
  <c r="G80" i="14"/>
  <c r="C81" i="14"/>
  <c r="D81" i="14"/>
  <c r="E81" i="14"/>
  <c r="F81" i="14"/>
  <c r="G81" i="14"/>
  <c r="C82" i="14"/>
  <c r="D82" i="14"/>
  <c r="E82" i="14"/>
  <c r="F82" i="14"/>
  <c r="G82" i="14"/>
  <c r="C83" i="14"/>
  <c r="D83" i="14"/>
  <c r="E83" i="14"/>
  <c r="F83" i="14"/>
  <c r="G83" i="14"/>
  <c r="G73" i="14"/>
  <c r="F73" i="14"/>
  <c r="E73" i="14"/>
  <c r="D73" i="14"/>
  <c r="C73" i="14"/>
  <c r="H65" i="14"/>
  <c r="H66" i="14" s="1"/>
  <c r="H67" i="14" s="1"/>
  <c r="H68" i="14" s="1"/>
  <c r="H54" i="14"/>
  <c r="H55" i="14" s="1"/>
  <c r="H56" i="14" s="1"/>
  <c r="H57" i="14" s="1"/>
  <c r="H58" i="14" s="1"/>
  <c r="H59" i="14" s="1"/>
  <c r="H45" i="14"/>
  <c r="H46" i="14" s="1"/>
  <c r="H31" i="14"/>
  <c r="H32" i="14" s="1"/>
  <c r="H34" i="14" s="1"/>
  <c r="H38" i="14" s="1"/>
  <c r="H8" i="14"/>
  <c r="H9" i="14" s="1"/>
  <c r="H11" i="14" s="1"/>
  <c r="H15" i="14" s="1"/>
  <c r="H16" i="14" s="1"/>
  <c r="H17" i="14" s="1"/>
  <c r="C8" i="14" l="1"/>
  <c r="D8" i="14"/>
  <c r="E8" i="14"/>
  <c r="F8" i="14"/>
  <c r="G8" i="14"/>
  <c r="C9" i="14"/>
  <c r="D9" i="14"/>
  <c r="E9" i="14"/>
  <c r="F9" i="14"/>
  <c r="G9" i="14"/>
  <c r="C10" i="14"/>
  <c r="D10" i="14"/>
  <c r="E10" i="14"/>
  <c r="F10" i="14"/>
  <c r="G10" i="14"/>
  <c r="C11" i="14"/>
  <c r="D11" i="14"/>
  <c r="E11" i="14"/>
  <c r="F11" i="14"/>
  <c r="G11" i="14"/>
  <c r="C12" i="14"/>
  <c r="D12" i="14"/>
  <c r="E12" i="14"/>
  <c r="F12" i="14"/>
  <c r="G12" i="14"/>
  <c r="C13" i="14"/>
  <c r="D13" i="14"/>
  <c r="E13" i="14"/>
  <c r="F13" i="14"/>
  <c r="G13" i="14"/>
  <c r="C14" i="14"/>
  <c r="D14" i="14"/>
  <c r="E14" i="14"/>
  <c r="F14" i="14"/>
  <c r="G14" i="14"/>
  <c r="C15" i="14"/>
  <c r="D15" i="14"/>
  <c r="E15" i="14"/>
  <c r="F15" i="14"/>
  <c r="G15" i="14"/>
  <c r="C16" i="14"/>
  <c r="D16" i="14"/>
  <c r="E16" i="14"/>
  <c r="F16" i="14"/>
  <c r="G16" i="14"/>
  <c r="C17" i="14"/>
  <c r="D17" i="14"/>
  <c r="E17" i="14"/>
  <c r="F17" i="14"/>
  <c r="G17" i="14"/>
  <c r="C18" i="14"/>
  <c r="D18" i="14"/>
  <c r="F18" i="14"/>
  <c r="G18" i="14"/>
  <c r="C37" i="20" l="1"/>
  <c r="D37" i="20"/>
  <c r="E37" i="20"/>
  <c r="F37" i="20"/>
  <c r="G37" i="20"/>
  <c r="C38" i="20"/>
  <c r="D38" i="20"/>
  <c r="E38" i="20"/>
  <c r="F38" i="20"/>
  <c r="G38" i="20"/>
  <c r="C39" i="20"/>
  <c r="D39" i="20"/>
  <c r="E39" i="20"/>
  <c r="F39" i="20"/>
  <c r="G39" i="20"/>
  <c r="C40" i="20"/>
  <c r="D40" i="20"/>
  <c r="E40" i="20"/>
  <c r="F40" i="20"/>
  <c r="G40" i="20"/>
  <c r="C34" i="20"/>
  <c r="D34" i="20"/>
  <c r="E34" i="20"/>
  <c r="F34" i="20"/>
  <c r="G34" i="20"/>
  <c r="C35" i="20"/>
  <c r="D35" i="20"/>
  <c r="E35" i="20"/>
  <c r="F35" i="20"/>
  <c r="G35" i="20"/>
  <c r="C8" i="20"/>
  <c r="D8" i="20"/>
  <c r="E8" i="20"/>
  <c r="F8" i="20"/>
  <c r="G8" i="20"/>
  <c r="C9" i="20"/>
  <c r="D9" i="20"/>
  <c r="E9" i="20"/>
  <c r="F9" i="20"/>
  <c r="G9" i="20"/>
  <c r="C10" i="20"/>
  <c r="D10" i="20"/>
  <c r="E10" i="20"/>
  <c r="F10" i="20"/>
  <c r="G10" i="20"/>
  <c r="C11" i="20"/>
  <c r="D11" i="20"/>
  <c r="E11" i="20"/>
  <c r="G11" i="20"/>
  <c r="C12" i="20"/>
  <c r="D12" i="20"/>
  <c r="E12" i="20"/>
  <c r="F12" i="20"/>
  <c r="G12" i="20"/>
  <c r="C13" i="20"/>
  <c r="D13" i="20"/>
  <c r="E13" i="20"/>
  <c r="F13" i="20"/>
  <c r="G13" i="20"/>
  <c r="C66" i="14"/>
  <c r="D66" i="14"/>
  <c r="E66" i="14"/>
  <c r="F66" i="14"/>
  <c r="C67" i="14"/>
  <c r="D67" i="14"/>
  <c r="E67" i="14"/>
  <c r="F67" i="14"/>
  <c r="G67" i="14"/>
  <c r="C68" i="14"/>
  <c r="D68" i="14"/>
  <c r="E68" i="14"/>
  <c r="F68" i="14"/>
  <c r="G68" i="14"/>
  <c r="C54" i="14"/>
  <c r="D54" i="14"/>
  <c r="E54" i="14"/>
  <c r="F54" i="14"/>
  <c r="G54" i="14"/>
  <c r="C55" i="14"/>
  <c r="D55" i="14"/>
  <c r="E55" i="14"/>
  <c r="F55" i="14"/>
  <c r="G55" i="14"/>
  <c r="C56" i="14"/>
  <c r="D56" i="14"/>
  <c r="E56" i="14"/>
  <c r="F56" i="14"/>
  <c r="G56" i="14"/>
  <c r="C57" i="14"/>
  <c r="D57" i="14"/>
  <c r="E57" i="14"/>
  <c r="F57" i="14"/>
  <c r="G57" i="14"/>
  <c r="C58" i="14"/>
  <c r="D58" i="14"/>
  <c r="E58" i="14"/>
  <c r="F58" i="14"/>
  <c r="C59" i="14"/>
  <c r="D59" i="14"/>
  <c r="E59" i="14"/>
  <c r="F59" i="14"/>
  <c r="G59" i="14"/>
  <c r="C60" i="14"/>
  <c r="D60" i="14"/>
  <c r="E60" i="14"/>
  <c r="F60" i="14"/>
  <c r="G60" i="14"/>
  <c r="C45" i="14"/>
  <c r="D45" i="14"/>
  <c r="E45" i="14"/>
  <c r="F45" i="14"/>
  <c r="G45" i="14"/>
  <c r="C46" i="14"/>
  <c r="D46" i="14"/>
  <c r="E46" i="14"/>
  <c r="F46" i="14"/>
  <c r="G46" i="14"/>
  <c r="C47" i="14"/>
  <c r="D47" i="14"/>
  <c r="E47" i="14"/>
  <c r="F47" i="14"/>
  <c r="G47" i="14"/>
  <c r="C31" i="14"/>
  <c r="D31" i="14"/>
  <c r="E31" i="14"/>
  <c r="F31" i="14"/>
  <c r="G31" i="14"/>
  <c r="C32" i="14"/>
  <c r="D32" i="14"/>
  <c r="E32" i="14"/>
  <c r="F32" i="14"/>
  <c r="C33" i="14"/>
  <c r="D33" i="14"/>
  <c r="E33" i="14"/>
  <c r="F33" i="14"/>
  <c r="G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G36" i="14"/>
  <c r="C37" i="14"/>
  <c r="D37" i="14"/>
  <c r="E37" i="14"/>
  <c r="F37" i="14"/>
  <c r="G37" i="14"/>
  <c r="C38" i="14"/>
  <c r="D38" i="14"/>
  <c r="E38" i="14"/>
  <c r="F38" i="14"/>
  <c r="G38" i="14"/>
  <c r="C24" i="14"/>
  <c r="D24" i="14"/>
  <c r="E24" i="14"/>
  <c r="F24" i="14"/>
  <c r="G24" i="14"/>
  <c r="G88" i="14" l="1"/>
  <c r="F88" i="14"/>
  <c r="E88" i="14"/>
  <c r="D88" i="14"/>
  <c r="C88" i="14"/>
  <c r="G65" i="14"/>
  <c r="F65" i="14"/>
  <c r="E65" i="14"/>
  <c r="D65" i="14"/>
  <c r="C65" i="14"/>
  <c r="G53" i="14"/>
  <c r="F53" i="14"/>
  <c r="E53" i="14"/>
  <c r="D53" i="14"/>
  <c r="C53" i="14"/>
  <c r="G44" i="14"/>
  <c r="F44" i="14"/>
  <c r="E44" i="14"/>
  <c r="D44" i="14"/>
  <c r="C44" i="14"/>
  <c r="G30" i="14"/>
  <c r="F30" i="14"/>
  <c r="E30" i="14"/>
  <c r="D30" i="14"/>
  <c r="C30" i="14"/>
  <c r="G45" i="20" l="1"/>
  <c r="F45" i="20"/>
  <c r="E45" i="20"/>
  <c r="D45" i="20"/>
  <c r="C45" i="20"/>
  <c r="A45" i="20"/>
  <c r="G44" i="20"/>
  <c r="F44" i="20"/>
  <c r="E44" i="20"/>
  <c r="D44" i="20"/>
  <c r="C44" i="20"/>
  <c r="A44" i="20"/>
  <c r="G43" i="20"/>
  <c r="F43" i="20"/>
  <c r="E43" i="20"/>
  <c r="D43" i="20"/>
  <c r="C43" i="20"/>
  <c r="A43" i="20"/>
  <c r="G42" i="20"/>
  <c r="F42" i="20"/>
  <c r="E42" i="20"/>
  <c r="D42" i="20"/>
  <c r="C42" i="20"/>
  <c r="A42" i="20"/>
  <c r="G41" i="20"/>
  <c r="F41" i="20"/>
  <c r="E41" i="20"/>
  <c r="D41" i="20"/>
  <c r="C41" i="20"/>
  <c r="A41" i="20"/>
  <c r="G36" i="20"/>
  <c r="F36" i="20"/>
  <c r="E36" i="20"/>
  <c r="D36" i="20"/>
  <c r="C36" i="20"/>
  <c r="G29" i="20"/>
  <c r="F29" i="20"/>
  <c r="E29" i="20"/>
  <c r="D29" i="20"/>
  <c r="C29" i="20"/>
  <c r="A29" i="20"/>
  <c r="G28" i="20"/>
  <c r="F28" i="20"/>
  <c r="E28" i="20"/>
  <c r="D28" i="20"/>
  <c r="C28" i="20"/>
  <c r="A28" i="20"/>
  <c r="G27" i="20"/>
  <c r="F27" i="20"/>
  <c r="E27" i="20"/>
  <c r="D27" i="20"/>
  <c r="C27" i="20"/>
  <c r="A27" i="20"/>
  <c r="G26" i="20"/>
  <c r="F26" i="20"/>
  <c r="E26" i="20"/>
  <c r="D26" i="20"/>
  <c r="C26" i="20"/>
  <c r="A26" i="20"/>
  <c r="G25" i="20"/>
  <c r="F25" i="20"/>
  <c r="E25" i="20"/>
  <c r="D25" i="20"/>
  <c r="C25" i="20"/>
  <c r="A25" i="20"/>
  <c r="G24" i="20"/>
  <c r="F24" i="20"/>
  <c r="E24" i="20"/>
  <c r="D24" i="20"/>
  <c r="C24" i="20"/>
  <c r="A24" i="20"/>
  <c r="G23" i="20"/>
  <c r="F23" i="20"/>
  <c r="E23" i="20"/>
  <c r="D23" i="20"/>
  <c r="C23" i="20"/>
  <c r="A23" i="20"/>
  <c r="G22" i="20"/>
  <c r="F22" i="20"/>
  <c r="E22" i="20"/>
  <c r="D22" i="20"/>
  <c r="C22" i="20"/>
  <c r="A22" i="20"/>
  <c r="G21" i="20"/>
  <c r="F21" i="20"/>
  <c r="E21" i="20"/>
  <c r="D21" i="20"/>
  <c r="C21" i="20"/>
  <c r="A21" i="20"/>
  <c r="G20" i="20"/>
  <c r="F20" i="20"/>
  <c r="E20" i="20"/>
  <c r="D20" i="20"/>
  <c r="C20" i="20"/>
  <c r="A20" i="20"/>
  <c r="G19" i="20"/>
  <c r="F19" i="20"/>
  <c r="E19" i="20"/>
  <c r="D19" i="20"/>
  <c r="C19" i="20"/>
  <c r="A19" i="20"/>
  <c r="G18" i="20"/>
  <c r="F18" i="20"/>
  <c r="E18" i="20"/>
  <c r="D18" i="20"/>
  <c r="C18" i="20"/>
  <c r="A18" i="20"/>
  <c r="G17" i="20"/>
  <c r="F17" i="20"/>
  <c r="E17" i="20"/>
  <c r="D17" i="20"/>
  <c r="C17" i="20"/>
  <c r="A17" i="20"/>
  <c r="G16" i="20"/>
  <c r="F16" i="20"/>
  <c r="E16" i="20"/>
  <c r="D16" i="20"/>
  <c r="C16" i="20"/>
  <c r="A16" i="20"/>
  <c r="G15" i="20"/>
  <c r="F15" i="20"/>
  <c r="E15" i="20"/>
  <c r="D15" i="20"/>
  <c r="C15" i="20"/>
  <c r="A15" i="20"/>
  <c r="G14" i="20"/>
  <c r="F14" i="20"/>
  <c r="E14" i="20"/>
  <c r="D14" i="20"/>
  <c r="C14" i="20"/>
  <c r="A14" i="20"/>
  <c r="G7" i="20"/>
  <c r="F7" i="20"/>
  <c r="E7" i="20"/>
  <c r="D7" i="20"/>
  <c r="G23" i="14" l="1"/>
  <c r="F23" i="14" l="1"/>
  <c r="E23" i="14"/>
  <c r="D23" i="14"/>
  <c r="C23" i="14"/>
  <c r="F7" i="14"/>
  <c r="E7" i="14"/>
  <c r="D7" i="14"/>
  <c r="C7" i="14"/>
</calcChain>
</file>

<file path=xl/sharedStrings.xml><?xml version="1.0" encoding="utf-8"?>
<sst xmlns="http://schemas.openxmlformats.org/spreadsheetml/2006/main" count="565" uniqueCount="140">
  <si>
    <t>Escalão</t>
  </si>
  <si>
    <t>Nome</t>
  </si>
  <si>
    <t>Clube</t>
  </si>
  <si>
    <t xml:space="preserve">Dorsal </t>
  </si>
  <si>
    <t>Data Nasc.</t>
  </si>
  <si>
    <t>Género</t>
  </si>
  <si>
    <t>Pontos</t>
  </si>
  <si>
    <t>Licença</t>
  </si>
  <si>
    <t>Pos</t>
  </si>
  <si>
    <t>BENJAMINS MASCULINOS</t>
  </si>
  <si>
    <t>INFANTIS MASCULINOS</t>
  </si>
  <si>
    <t>INICIADOS MASCULINOS</t>
  </si>
  <si>
    <t>JUVENIS MASCULINOS</t>
  </si>
  <si>
    <t>CLASSIFICAÇÃO POR CLUBES</t>
  </si>
  <si>
    <t>REPSOL TRIATLO</t>
  </si>
  <si>
    <t>BENJAMINS FEMININOS</t>
  </si>
  <si>
    <t>INFANTIS FEMININOS</t>
  </si>
  <si>
    <t>INICIADOS FEMININOS</t>
  </si>
  <si>
    <t>JUVENIS FEMININOS</t>
  </si>
  <si>
    <t>Atestado médico</t>
  </si>
  <si>
    <t>MASCULINOS</t>
  </si>
  <si>
    <t>FEMININOS</t>
  </si>
  <si>
    <t>CLASSIFICAÇÃO POR EQUIPAS</t>
  </si>
  <si>
    <t>I DUATLO DE VN Sto ANDRÉ - CIRCUITO JOVEM ALENTEJO - 2ª ETAPA</t>
  </si>
  <si>
    <t>I DUATLO DE VN Sto ANDRÉ - CIRCUITO DE TRIATLO DO ALENTEJO - 2ª ETAPA</t>
  </si>
  <si>
    <t>AMICICLO GRÂNDOLA</t>
  </si>
  <si>
    <t>Associação Naval Amorense</t>
  </si>
  <si>
    <t>Escola Triatlo Santo António Évora</t>
  </si>
  <si>
    <t>7 DE ABRIL DE 2018</t>
  </si>
  <si>
    <t>Local Residência</t>
  </si>
  <si>
    <t>INI</t>
  </si>
  <si>
    <t>HENRIQUE JESUS</t>
  </si>
  <si>
    <t>M</t>
  </si>
  <si>
    <t>GRÂNDOLA</t>
  </si>
  <si>
    <t>JUV</t>
  </si>
  <si>
    <t xml:space="preserve">LUIS MARQUES </t>
  </si>
  <si>
    <t>ALICE VIEIRA</t>
  </si>
  <si>
    <t>F</t>
  </si>
  <si>
    <t xml:space="preserve">RODRIGO NUNES </t>
  </si>
  <si>
    <t>INF</t>
  </si>
  <si>
    <t xml:space="preserve">MADALENA RODRIGUES </t>
  </si>
  <si>
    <t xml:space="preserve">INÊS GOMES </t>
  </si>
  <si>
    <t xml:space="preserve">JOÃO GONÇALVES </t>
  </si>
  <si>
    <t>SANTO ANDRÉ</t>
  </si>
  <si>
    <t xml:space="preserve">EVA FERREIRA </t>
  </si>
  <si>
    <t xml:space="preserve">MARTIM MAQUINISTA </t>
  </si>
  <si>
    <t xml:space="preserve">TOMÁS MORENO </t>
  </si>
  <si>
    <t>LAURA BOLIM</t>
  </si>
  <si>
    <t>VANDA STANISLAVSKIY</t>
  </si>
  <si>
    <t>BEN</t>
  </si>
  <si>
    <t xml:space="preserve">ALEXANDRE MAQUINISTA </t>
  </si>
  <si>
    <t xml:space="preserve"> SANTO ANDRÉ</t>
  </si>
  <si>
    <t>DINIS SHEVCHUN</t>
  </si>
  <si>
    <t xml:space="preserve">LOURENÇO RAMOS </t>
  </si>
  <si>
    <t xml:space="preserve">PEDRO MATIAS </t>
  </si>
  <si>
    <t>30/34</t>
  </si>
  <si>
    <t xml:space="preserve">SÉRGIO MAQUINISTA </t>
  </si>
  <si>
    <t>35/39</t>
  </si>
  <si>
    <t>SANDRA ISABEL</t>
  </si>
  <si>
    <t>IVAN RODRIGUES FRAGOSO</t>
  </si>
  <si>
    <t xml:space="preserve">Associação Naval Amorense </t>
  </si>
  <si>
    <t xml:space="preserve">AMORA </t>
  </si>
  <si>
    <t>PEDRO GABRIEL QUINTINO</t>
  </si>
  <si>
    <t>MARIA MENDES VALENTE</t>
  </si>
  <si>
    <t>DENIS RODRIGUES FRAGOSO</t>
  </si>
  <si>
    <t xml:space="preserve">BRUNO VALENTIM HENRIQUES </t>
  </si>
  <si>
    <t xml:space="preserve">TOMÁS SARAGOÇA DE SOUSA </t>
  </si>
  <si>
    <t xml:space="preserve">TOMÁS MARTIM MORENO </t>
  </si>
  <si>
    <t xml:space="preserve">DAVID VICENTE ALEIXO </t>
  </si>
  <si>
    <t xml:space="preserve">ANTÓNIO PORTUGAL OLIVEIRA </t>
  </si>
  <si>
    <t xml:space="preserve">MÓNICA PORTUGAL </t>
  </si>
  <si>
    <t xml:space="preserve">FRANCISCO MIGUEL JORGE </t>
  </si>
  <si>
    <t xml:space="preserve">MARTA FERREIRA BRITO </t>
  </si>
  <si>
    <t xml:space="preserve">DÁRIO ENVAGELISTA CALADO </t>
  </si>
  <si>
    <t xml:space="preserve">RAFAEL SAMPAIO MOCHO </t>
  </si>
  <si>
    <t xml:space="preserve">INÊS SANTOS </t>
  </si>
  <si>
    <t xml:space="preserve">ÉVORA </t>
  </si>
  <si>
    <t>MIGUEL PAUZINHO</t>
  </si>
  <si>
    <t xml:space="preserve">RODRIGO CALADO </t>
  </si>
  <si>
    <t xml:space="preserve">DINIS FIGUEIREDO </t>
  </si>
  <si>
    <t xml:space="preserve">GUILHERME ALVES </t>
  </si>
  <si>
    <t xml:space="preserve">ANDRÉ NEPOMUCENO </t>
  </si>
  <si>
    <t xml:space="preserve">GUILHERME MARQUES </t>
  </si>
  <si>
    <t xml:space="preserve">DIOGO MARQUES </t>
  </si>
  <si>
    <t>DIOGO NEPOCENO</t>
  </si>
  <si>
    <t>TIAGO HOLBECHE SILVA</t>
  </si>
  <si>
    <t xml:space="preserve">MARIA PIRES </t>
  </si>
  <si>
    <t xml:space="preserve">LEONOR PIRES </t>
  </si>
  <si>
    <t xml:space="preserve">JOÃO PADEIRO </t>
  </si>
  <si>
    <t xml:space="preserve">LUIS FILIPE </t>
  </si>
  <si>
    <t xml:space="preserve">FRANCISCO MAGRO </t>
  </si>
  <si>
    <t xml:space="preserve">LEONOR RISCADO </t>
  </si>
  <si>
    <t xml:space="preserve">MARGARIDA MAGRO </t>
  </si>
  <si>
    <t xml:space="preserve">VASCO MATIAS </t>
  </si>
  <si>
    <t>MIGUEL REVYTSKYY</t>
  </si>
  <si>
    <t xml:space="preserve">FRANCISCO CROCA </t>
  </si>
  <si>
    <t xml:space="preserve">TIAGO RUIVO </t>
  </si>
  <si>
    <t xml:space="preserve">GONÇALO RAPOSO </t>
  </si>
  <si>
    <t xml:space="preserve">AFONSO MACHITA </t>
  </si>
  <si>
    <t xml:space="preserve">VASCO ALMEIDA </t>
  </si>
  <si>
    <t>ANTÓNIO GROU</t>
  </si>
  <si>
    <t xml:space="preserve">ANTÓNIO CROCA </t>
  </si>
  <si>
    <t xml:space="preserve">SANTIAGO RIBEIRO </t>
  </si>
  <si>
    <t>ÂNGELA PARDINHO</t>
  </si>
  <si>
    <t xml:space="preserve">RODRIGO PALMA </t>
  </si>
  <si>
    <t>40/44</t>
  </si>
  <si>
    <t xml:space="preserve">RUI RODRIGUES GONÇALVES </t>
  </si>
  <si>
    <t xml:space="preserve">DUARTE MOREIRA GONÇALVES </t>
  </si>
  <si>
    <t xml:space="preserve">TOMÁS FERNANDES </t>
  </si>
  <si>
    <t>PAULO PATRÍCIO</t>
  </si>
  <si>
    <t>20/24</t>
  </si>
  <si>
    <t>PAULO REBELO</t>
  </si>
  <si>
    <t>LUSITANO - Setúbal</t>
  </si>
  <si>
    <t>SETÚBAL</t>
  </si>
  <si>
    <t>50/54</t>
  </si>
  <si>
    <t>FRANCISCO REBELO</t>
  </si>
  <si>
    <t>GUILHERME GRAÇA CASTRO</t>
  </si>
  <si>
    <t>LARA GRAÇA CASTRO</t>
  </si>
  <si>
    <t xml:space="preserve">LOURENÇO CASTRO VALÉRIO </t>
  </si>
  <si>
    <t>MARISA ISABEL FERRAZ</t>
  </si>
  <si>
    <t>TOMÁS COSTA MARTINS</t>
  </si>
  <si>
    <t>HCS BIKE TEAM/ Não federado</t>
  </si>
  <si>
    <t>Não federado</t>
  </si>
  <si>
    <t>NDCO/ Não federado</t>
  </si>
  <si>
    <t>Associação Naval Amorense/ Não federado</t>
  </si>
  <si>
    <t>16/17</t>
  </si>
  <si>
    <t xml:space="preserve">JOÃO PEDRO ALVES </t>
  </si>
  <si>
    <t xml:space="preserve">MARTIM CHÉU RODRIGUES </t>
  </si>
  <si>
    <t>RITA FARINHA PEREIRA</t>
  </si>
  <si>
    <t>TIAGO RIBEIRO</t>
  </si>
  <si>
    <t>ARMANDO JOSÉ INÁCIO</t>
  </si>
  <si>
    <t>João Cruz</t>
  </si>
  <si>
    <t>Escola Triatlo Santo António Évora/ Não federado</t>
  </si>
  <si>
    <t>TOMAS MATA</t>
  </si>
  <si>
    <t>NICOLE SERRÃO DO ROSÁRIO</t>
  </si>
  <si>
    <t>ANA MATA</t>
  </si>
  <si>
    <t>RUBEN MORENO</t>
  </si>
  <si>
    <t>PEDRO MATOS</t>
  </si>
  <si>
    <t>ALEXANDRE SILVA</t>
  </si>
  <si>
    <t>RODRIGO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</si>
</sst>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/>
    </xf>
    <xf numFmtId="45" fontId="0" fillId="0" borderId="0" xfId="0" applyNumberFormat="1" applyBorder="1" applyAlignment="1">
      <alignment horizontal="center" vertical="center"/>
    </xf>
    <xf numFmtId="45" fontId="0" fillId="0" borderId="0" xfId="0" applyNumberFormat="1" applyBorder="1" applyAlignment="1">
      <alignment horizontal="center"/>
    </xf>
    <xf numFmtId="4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0" xfId="0" applyFont="1" applyBorder="1" applyAlignment="1">
      <alignment horizontal="center" vertical="center"/>
    </xf>
    <xf numFmtId="45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5" fontId="0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4" fontId="2" fillId="0" borderId="1" xfId="0" quotePrefix="1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5" fontId="3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3"/>
  <sheetViews>
    <sheetView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 x14ac:dyDescent="0.25"/>
  <cols>
    <col min="1" max="1" width="7.7109375" style="7" customWidth="1"/>
    <col min="2" max="3" width="8.140625" style="7" bestFit="1" customWidth="1"/>
    <col min="4" max="4" width="27.28515625" style="2" customWidth="1"/>
    <col min="5" max="5" width="11.28515625" style="7" bestFit="1" customWidth="1"/>
    <col min="6" max="6" width="8.140625" style="7" bestFit="1" customWidth="1"/>
    <col min="7" max="7" width="14.42578125" style="7" hidden="1" customWidth="1"/>
    <col min="8" max="8" width="45.42578125" style="2" bestFit="1" customWidth="1"/>
    <col min="9" max="9" width="15.85546875" style="2" bestFit="1" customWidth="1"/>
    <col min="10" max="16384" width="9.140625" style="2"/>
  </cols>
  <sheetData>
    <row r="1" spans="1:9" ht="32.25" thickBot="1" x14ac:dyDescent="0.3">
      <c r="A1" s="38" t="s">
        <v>3</v>
      </c>
      <c r="B1" s="39" t="s">
        <v>7</v>
      </c>
      <c r="C1" s="39" t="s">
        <v>0</v>
      </c>
      <c r="D1" s="39" t="s">
        <v>1</v>
      </c>
      <c r="E1" s="39" t="s">
        <v>4</v>
      </c>
      <c r="F1" s="39" t="s">
        <v>5</v>
      </c>
      <c r="G1" s="40" t="s">
        <v>19</v>
      </c>
      <c r="H1" s="41" t="s">
        <v>2</v>
      </c>
      <c r="I1" s="42" t="s">
        <v>29</v>
      </c>
    </row>
    <row r="2" spans="1:9" x14ac:dyDescent="0.25">
      <c r="A2" s="62">
        <v>681</v>
      </c>
      <c r="B2" s="43">
        <v>105151</v>
      </c>
      <c r="C2" s="43" t="s">
        <v>49</v>
      </c>
      <c r="D2" s="60" t="s">
        <v>98</v>
      </c>
      <c r="E2" s="61"/>
      <c r="F2" s="61" t="s">
        <v>32</v>
      </c>
      <c r="G2" s="44"/>
      <c r="H2" s="45" t="s">
        <v>27</v>
      </c>
      <c r="I2" s="46" t="s">
        <v>76</v>
      </c>
    </row>
    <row r="3" spans="1:9" x14ac:dyDescent="0.25">
      <c r="A3" s="6">
        <v>554</v>
      </c>
      <c r="B3" s="4">
        <v>103873</v>
      </c>
      <c r="C3" s="4" t="s">
        <v>49</v>
      </c>
      <c r="D3" s="28" t="s">
        <v>50</v>
      </c>
      <c r="E3" s="49">
        <v>40326</v>
      </c>
      <c r="F3" s="6" t="s">
        <v>32</v>
      </c>
      <c r="G3" s="48"/>
      <c r="H3" s="29" t="s">
        <v>14</v>
      </c>
      <c r="I3" s="46" t="s">
        <v>51</v>
      </c>
    </row>
    <row r="4" spans="1:9" x14ac:dyDescent="0.25">
      <c r="A4" s="6">
        <v>712</v>
      </c>
      <c r="B4" s="4">
        <v>105164</v>
      </c>
      <c r="C4" s="4" t="s">
        <v>49</v>
      </c>
      <c r="D4" s="28" t="s">
        <v>103</v>
      </c>
      <c r="E4" s="49"/>
      <c r="F4" s="6" t="s">
        <v>37</v>
      </c>
      <c r="G4" s="48"/>
      <c r="H4" s="29" t="s">
        <v>27</v>
      </c>
      <c r="I4" s="46" t="s">
        <v>76</v>
      </c>
    </row>
    <row r="5" spans="1:9" x14ac:dyDescent="0.25">
      <c r="A5" s="6">
        <v>682</v>
      </c>
      <c r="B5" s="4">
        <v>105152</v>
      </c>
      <c r="C5" s="6" t="s">
        <v>49</v>
      </c>
      <c r="D5" s="47" t="s">
        <v>101</v>
      </c>
      <c r="E5" s="48"/>
      <c r="F5" s="48" t="s">
        <v>32</v>
      </c>
      <c r="G5" s="48"/>
      <c r="H5" s="29" t="s">
        <v>132</v>
      </c>
      <c r="I5" s="46" t="s">
        <v>76</v>
      </c>
    </row>
    <row r="6" spans="1:9" x14ac:dyDescent="0.25">
      <c r="A6" s="6">
        <v>650</v>
      </c>
      <c r="B6" s="4">
        <v>105148</v>
      </c>
      <c r="C6" s="4" t="s">
        <v>49</v>
      </c>
      <c r="D6" s="47" t="s">
        <v>100</v>
      </c>
      <c r="E6" s="48"/>
      <c r="F6" s="48" t="s">
        <v>32</v>
      </c>
      <c r="G6" s="31"/>
      <c r="H6" s="29" t="s">
        <v>27</v>
      </c>
      <c r="I6" s="46" t="s">
        <v>76</v>
      </c>
    </row>
    <row r="7" spans="1:9" x14ac:dyDescent="0.25">
      <c r="A7" s="6">
        <v>46</v>
      </c>
      <c r="B7" s="4">
        <v>103164</v>
      </c>
      <c r="C7" s="4" t="s">
        <v>49</v>
      </c>
      <c r="D7" s="50" t="s">
        <v>64</v>
      </c>
      <c r="E7" s="48">
        <v>39979</v>
      </c>
      <c r="F7" s="6" t="s">
        <v>32</v>
      </c>
      <c r="G7" s="48"/>
      <c r="H7" s="29" t="s">
        <v>60</v>
      </c>
      <c r="I7" s="46" t="s">
        <v>61</v>
      </c>
    </row>
    <row r="8" spans="1:9" x14ac:dyDescent="0.25">
      <c r="A8" s="57">
        <v>5709</v>
      </c>
      <c r="B8" s="4"/>
      <c r="C8" s="4" t="s">
        <v>39</v>
      </c>
      <c r="D8" s="29" t="s">
        <v>116</v>
      </c>
      <c r="E8" s="54">
        <v>39703</v>
      </c>
      <c r="F8" s="48" t="s">
        <v>32</v>
      </c>
      <c r="G8" s="48"/>
      <c r="H8" s="28" t="s">
        <v>122</v>
      </c>
      <c r="I8" s="46" t="s">
        <v>43</v>
      </c>
    </row>
    <row r="9" spans="1:9" x14ac:dyDescent="0.25">
      <c r="A9" s="55">
        <v>5631</v>
      </c>
      <c r="B9" s="4"/>
      <c r="C9" s="4" t="s">
        <v>49</v>
      </c>
      <c r="D9" s="47" t="s">
        <v>59</v>
      </c>
      <c r="E9" s="48">
        <v>41120</v>
      </c>
      <c r="F9" s="48" t="s">
        <v>32</v>
      </c>
      <c r="G9" s="48"/>
      <c r="H9" s="29" t="s">
        <v>124</v>
      </c>
      <c r="I9" s="46" t="s">
        <v>61</v>
      </c>
    </row>
    <row r="10" spans="1:9" x14ac:dyDescent="0.25">
      <c r="A10" s="57">
        <v>5710</v>
      </c>
      <c r="B10" s="4"/>
      <c r="C10" s="4" t="s">
        <v>49</v>
      </c>
      <c r="D10" s="29" t="s">
        <v>117</v>
      </c>
      <c r="E10" s="54">
        <v>40732</v>
      </c>
      <c r="F10" s="6" t="s">
        <v>37</v>
      </c>
      <c r="G10" s="4"/>
      <c r="H10" s="28" t="s">
        <v>122</v>
      </c>
      <c r="I10" s="46" t="s">
        <v>43</v>
      </c>
    </row>
    <row r="11" spans="1:9" x14ac:dyDescent="0.25">
      <c r="A11" s="57">
        <v>5777</v>
      </c>
      <c r="B11" s="4"/>
      <c r="C11" s="4" t="s">
        <v>49</v>
      </c>
      <c r="D11" s="29" t="s">
        <v>118</v>
      </c>
      <c r="E11" s="54">
        <v>40179</v>
      </c>
      <c r="F11" s="48" t="s">
        <v>32</v>
      </c>
      <c r="G11" s="48"/>
      <c r="H11" s="28" t="s">
        <v>122</v>
      </c>
      <c r="I11" s="46" t="s">
        <v>43</v>
      </c>
    </row>
    <row r="12" spans="1:9" x14ac:dyDescent="0.25">
      <c r="A12" s="6">
        <v>201</v>
      </c>
      <c r="B12" s="4">
        <v>104184</v>
      </c>
      <c r="C12" s="4" t="s">
        <v>49</v>
      </c>
      <c r="D12" s="47" t="s">
        <v>89</v>
      </c>
      <c r="E12" s="48"/>
      <c r="F12" s="48" t="s">
        <v>32</v>
      </c>
      <c r="G12" s="52"/>
      <c r="H12" s="29" t="s">
        <v>27</v>
      </c>
      <c r="I12" s="46" t="s">
        <v>76</v>
      </c>
    </row>
    <row r="13" spans="1:9" x14ac:dyDescent="0.25">
      <c r="A13" s="6">
        <v>614</v>
      </c>
      <c r="B13" s="4">
        <v>105123</v>
      </c>
      <c r="C13" s="4" t="s">
        <v>49</v>
      </c>
      <c r="D13" s="53" t="s">
        <v>92</v>
      </c>
      <c r="E13" s="49"/>
      <c r="F13" s="6" t="s">
        <v>37</v>
      </c>
      <c r="G13" s="48"/>
      <c r="H13" s="29" t="s">
        <v>27</v>
      </c>
      <c r="I13" s="46" t="s">
        <v>76</v>
      </c>
    </row>
    <row r="14" spans="1:9" x14ac:dyDescent="0.25">
      <c r="A14" s="6">
        <v>836</v>
      </c>
      <c r="B14" s="4">
        <v>103904</v>
      </c>
      <c r="C14" s="4" t="s">
        <v>49</v>
      </c>
      <c r="D14" s="47" t="s">
        <v>127</v>
      </c>
      <c r="E14" s="48">
        <v>39899</v>
      </c>
      <c r="F14" s="48" t="s">
        <v>32</v>
      </c>
      <c r="G14" s="4"/>
      <c r="H14" s="29" t="s">
        <v>60</v>
      </c>
      <c r="I14" s="51" t="s">
        <v>61</v>
      </c>
    </row>
    <row r="15" spans="1:9" x14ac:dyDescent="0.25">
      <c r="A15" s="6">
        <v>613</v>
      </c>
      <c r="B15" s="4">
        <v>105122</v>
      </c>
      <c r="C15" s="4" t="s">
        <v>49</v>
      </c>
      <c r="D15" s="47" t="s">
        <v>94</v>
      </c>
      <c r="E15" s="48"/>
      <c r="F15" s="48" t="s">
        <v>32</v>
      </c>
      <c r="G15" s="4"/>
      <c r="H15" s="29" t="s">
        <v>27</v>
      </c>
      <c r="I15" s="46" t="s">
        <v>76</v>
      </c>
    </row>
    <row r="16" spans="1:9" x14ac:dyDescent="0.25">
      <c r="A16" s="6">
        <v>761</v>
      </c>
      <c r="B16" s="4">
        <v>105188</v>
      </c>
      <c r="C16" s="31" t="s">
        <v>49</v>
      </c>
      <c r="D16" s="47" t="s">
        <v>104</v>
      </c>
      <c r="E16" s="48"/>
      <c r="F16" s="48" t="s">
        <v>32</v>
      </c>
      <c r="G16" s="52"/>
      <c r="H16" s="29" t="s">
        <v>27</v>
      </c>
      <c r="I16" s="46" t="s">
        <v>76</v>
      </c>
    </row>
    <row r="17" spans="1:9" x14ac:dyDescent="0.25">
      <c r="A17" s="6">
        <v>654</v>
      </c>
      <c r="B17" s="4">
        <v>105149</v>
      </c>
      <c r="C17" s="4" t="s">
        <v>49</v>
      </c>
      <c r="D17" s="47" t="s">
        <v>102</v>
      </c>
      <c r="E17" s="48"/>
      <c r="F17" s="48" t="s">
        <v>32</v>
      </c>
      <c r="G17" s="4"/>
      <c r="H17" s="29" t="s">
        <v>132</v>
      </c>
      <c r="I17" s="46" t="s">
        <v>76</v>
      </c>
    </row>
    <row r="18" spans="1:9" x14ac:dyDescent="0.25">
      <c r="A18" s="57">
        <v>5755</v>
      </c>
      <c r="B18" s="4"/>
      <c r="C18" s="4" t="s">
        <v>49</v>
      </c>
      <c r="D18" s="29" t="s">
        <v>129</v>
      </c>
      <c r="E18" s="54">
        <v>40462</v>
      </c>
      <c r="F18" s="48" t="s">
        <v>32</v>
      </c>
      <c r="G18" s="48"/>
      <c r="H18" s="28" t="s">
        <v>122</v>
      </c>
      <c r="I18" s="46" t="s">
        <v>43</v>
      </c>
    </row>
    <row r="19" spans="1:9" x14ac:dyDescent="0.25">
      <c r="A19" s="31">
        <v>615</v>
      </c>
      <c r="B19" s="4">
        <v>105124</v>
      </c>
      <c r="C19" s="4" t="s">
        <v>49</v>
      </c>
      <c r="D19" s="47" t="s">
        <v>96</v>
      </c>
      <c r="E19" s="48"/>
      <c r="F19" s="48" t="s">
        <v>32</v>
      </c>
      <c r="G19" s="4"/>
      <c r="H19" s="29" t="s">
        <v>27</v>
      </c>
      <c r="I19" s="46" t="s">
        <v>76</v>
      </c>
    </row>
    <row r="20" spans="1:9" x14ac:dyDescent="0.25">
      <c r="A20" s="57">
        <v>5937</v>
      </c>
      <c r="B20" s="4"/>
      <c r="C20" s="4" t="s">
        <v>49</v>
      </c>
      <c r="D20" s="29" t="s">
        <v>133</v>
      </c>
      <c r="E20" s="54">
        <v>40131</v>
      </c>
      <c r="F20" s="6" t="s">
        <v>32</v>
      </c>
      <c r="G20" s="4"/>
      <c r="H20" s="28" t="s">
        <v>122</v>
      </c>
      <c r="I20" s="46" t="s">
        <v>43</v>
      </c>
    </row>
    <row r="21" spans="1:9" x14ac:dyDescent="0.25">
      <c r="A21" s="6">
        <v>690</v>
      </c>
      <c r="B21" s="4">
        <v>105155</v>
      </c>
      <c r="C21" s="4" t="s">
        <v>49</v>
      </c>
      <c r="D21" s="28" t="s">
        <v>99</v>
      </c>
      <c r="E21" s="49"/>
      <c r="F21" s="6" t="s">
        <v>32</v>
      </c>
      <c r="G21" s="48"/>
      <c r="H21" s="29" t="s">
        <v>27</v>
      </c>
      <c r="I21" s="46" t="s">
        <v>76</v>
      </c>
    </row>
    <row r="22" spans="1:9" x14ac:dyDescent="0.25">
      <c r="A22" s="6">
        <v>152</v>
      </c>
      <c r="B22" s="4">
        <v>104889</v>
      </c>
      <c r="C22" s="4" t="s">
        <v>49</v>
      </c>
      <c r="D22" s="28" t="s">
        <v>93</v>
      </c>
      <c r="E22" s="49"/>
      <c r="F22" s="49" t="s">
        <v>32</v>
      </c>
      <c r="G22" s="48"/>
      <c r="H22" s="29" t="s">
        <v>27</v>
      </c>
      <c r="I22" s="46" t="s">
        <v>76</v>
      </c>
    </row>
    <row r="23" spans="1:9" x14ac:dyDescent="0.25">
      <c r="A23" s="6">
        <v>5948</v>
      </c>
      <c r="B23" s="4"/>
      <c r="C23" s="4" t="s">
        <v>49</v>
      </c>
      <c r="D23" s="47" t="s">
        <v>139</v>
      </c>
      <c r="E23" s="48">
        <v>40326</v>
      </c>
      <c r="F23" s="48" t="s">
        <v>32</v>
      </c>
      <c r="G23" s="4"/>
      <c r="H23" s="29" t="s">
        <v>122</v>
      </c>
      <c r="I23" s="46" t="s">
        <v>43</v>
      </c>
    </row>
    <row r="24" spans="1:9" x14ac:dyDescent="0.25">
      <c r="A24" s="6">
        <v>47</v>
      </c>
      <c r="B24" s="4">
        <v>103165</v>
      </c>
      <c r="C24" s="4" t="s">
        <v>39</v>
      </c>
      <c r="D24" s="28" t="s">
        <v>65</v>
      </c>
      <c r="E24" s="49">
        <v>39641</v>
      </c>
      <c r="F24" s="6" t="s">
        <v>32</v>
      </c>
      <c r="G24" s="48"/>
      <c r="H24" s="29" t="s">
        <v>60</v>
      </c>
      <c r="I24" s="46" t="s">
        <v>61</v>
      </c>
    </row>
    <row r="25" spans="1:9" x14ac:dyDescent="0.25">
      <c r="A25" s="6">
        <v>992</v>
      </c>
      <c r="B25" s="4">
        <v>102470</v>
      </c>
      <c r="C25" s="4" t="s">
        <v>39</v>
      </c>
      <c r="D25" s="28" t="s">
        <v>68</v>
      </c>
      <c r="E25" s="49">
        <v>39375</v>
      </c>
      <c r="F25" s="49" t="s">
        <v>32</v>
      </c>
      <c r="G25" s="48"/>
      <c r="H25" s="29" t="s">
        <v>60</v>
      </c>
      <c r="I25" s="46" t="s">
        <v>61</v>
      </c>
    </row>
    <row r="26" spans="1:9" x14ac:dyDescent="0.25">
      <c r="A26" s="6">
        <v>984</v>
      </c>
      <c r="B26" s="4">
        <v>102410</v>
      </c>
      <c r="C26" s="4" t="s">
        <v>39</v>
      </c>
      <c r="D26" s="47" t="s">
        <v>79</v>
      </c>
      <c r="E26" s="48"/>
      <c r="F26" s="6" t="s">
        <v>32</v>
      </c>
      <c r="G26" s="4"/>
      <c r="H26" s="29" t="s">
        <v>27</v>
      </c>
      <c r="I26" s="51" t="s">
        <v>76</v>
      </c>
    </row>
    <row r="27" spans="1:9" x14ac:dyDescent="0.25">
      <c r="A27" s="55">
        <v>5900</v>
      </c>
      <c r="B27" s="4"/>
      <c r="C27" s="4" t="s">
        <v>39</v>
      </c>
      <c r="D27" s="47" t="s">
        <v>107</v>
      </c>
      <c r="E27" s="48">
        <v>39806</v>
      </c>
      <c r="F27" s="48" t="s">
        <v>32</v>
      </c>
      <c r="G27" s="48"/>
      <c r="H27" s="28" t="s">
        <v>122</v>
      </c>
      <c r="I27" s="46" t="s">
        <v>33</v>
      </c>
    </row>
    <row r="28" spans="1:9" x14ac:dyDescent="0.25">
      <c r="A28" s="6">
        <v>696</v>
      </c>
      <c r="B28" s="4">
        <v>103877</v>
      </c>
      <c r="C28" s="4" t="s">
        <v>39</v>
      </c>
      <c r="D28" s="47" t="s">
        <v>44</v>
      </c>
      <c r="E28" s="48">
        <v>39699</v>
      </c>
      <c r="F28" s="48" t="s">
        <v>37</v>
      </c>
      <c r="G28" s="4"/>
      <c r="H28" s="29" t="s">
        <v>14</v>
      </c>
      <c r="I28" s="46" t="s">
        <v>43</v>
      </c>
    </row>
    <row r="29" spans="1:9" x14ac:dyDescent="0.25">
      <c r="A29" s="6">
        <v>688</v>
      </c>
      <c r="B29" s="4">
        <v>105154</v>
      </c>
      <c r="C29" s="4" t="s">
        <v>39</v>
      </c>
      <c r="D29" s="47" t="s">
        <v>95</v>
      </c>
      <c r="E29" s="59"/>
      <c r="F29" s="6" t="s">
        <v>32</v>
      </c>
      <c r="G29" s="4"/>
      <c r="H29" s="29" t="s">
        <v>27</v>
      </c>
      <c r="I29" s="46" t="s">
        <v>76</v>
      </c>
    </row>
    <row r="30" spans="1:9" x14ac:dyDescent="0.25">
      <c r="A30" s="6">
        <v>64</v>
      </c>
      <c r="B30" s="4">
        <v>103202</v>
      </c>
      <c r="C30" s="4" t="s">
        <v>39</v>
      </c>
      <c r="D30" s="47" t="s">
        <v>82</v>
      </c>
      <c r="E30" s="48"/>
      <c r="F30" s="48" t="s">
        <v>32</v>
      </c>
      <c r="G30" s="4"/>
      <c r="H30" s="29" t="s">
        <v>132</v>
      </c>
      <c r="I30" s="46" t="s">
        <v>76</v>
      </c>
    </row>
    <row r="31" spans="1:9" x14ac:dyDescent="0.25">
      <c r="A31" s="6">
        <v>826</v>
      </c>
      <c r="B31" s="4">
        <v>105242</v>
      </c>
      <c r="C31" s="4" t="s">
        <v>39</v>
      </c>
      <c r="D31" s="47" t="s">
        <v>41</v>
      </c>
      <c r="E31" s="48">
        <v>39727</v>
      </c>
      <c r="F31" s="48" t="s">
        <v>37</v>
      </c>
      <c r="G31" s="48"/>
      <c r="H31" s="29" t="s">
        <v>25</v>
      </c>
      <c r="I31" s="46" t="s">
        <v>33</v>
      </c>
    </row>
    <row r="32" spans="1:9" x14ac:dyDescent="0.25">
      <c r="A32" s="6">
        <v>970</v>
      </c>
      <c r="B32" s="4">
        <v>102405</v>
      </c>
      <c r="C32" s="4" t="s">
        <v>39</v>
      </c>
      <c r="D32" s="47" t="s">
        <v>87</v>
      </c>
      <c r="E32" s="48"/>
      <c r="F32" s="48" t="s">
        <v>37</v>
      </c>
      <c r="G32" s="52"/>
      <c r="H32" s="29" t="s">
        <v>132</v>
      </c>
      <c r="I32" s="51" t="s">
        <v>76</v>
      </c>
    </row>
    <row r="33" spans="1:9" x14ac:dyDescent="0.25">
      <c r="A33" s="6">
        <v>277</v>
      </c>
      <c r="B33" s="4">
        <v>104280</v>
      </c>
      <c r="C33" s="4" t="s">
        <v>39</v>
      </c>
      <c r="D33" s="28" t="s">
        <v>40</v>
      </c>
      <c r="E33" s="49">
        <v>39184</v>
      </c>
      <c r="F33" s="6" t="s">
        <v>37</v>
      </c>
      <c r="G33" s="48"/>
      <c r="H33" s="29" t="s">
        <v>25</v>
      </c>
      <c r="I33" s="46" t="s">
        <v>33</v>
      </c>
    </row>
    <row r="34" spans="1:9" x14ac:dyDescent="0.25">
      <c r="A34" s="55">
        <v>5672</v>
      </c>
      <c r="B34" s="4"/>
      <c r="C34" s="4" t="s">
        <v>39</v>
      </c>
      <c r="D34" s="50" t="s">
        <v>63</v>
      </c>
      <c r="E34" s="58">
        <v>39130</v>
      </c>
      <c r="F34" s="48" t="s">
        <v>37</v>
      </c>
      <c r="G34" s="48"/>
      <c r="H34" s="29" t="s">
        <v>124</v>
      </c>
      <c r="I34" s="46" t="s">
        <v>61</v>
      </c>
    </row>
    <row r="35" spans="1:9" x14ac:dyDescent="0.25">
      <c r="A35" s="6">
        <v>463</v>
      </c>
      <c r="B35" s="4">
        <v>101681</v>
      </c>
      <c r="C35" s="4" t="s">
        <v>39</v>
      </c>
      <c r="D35" s="47" t="s">
        <v>86</v>
      </c>
      <c r="E35" s="48"/>
      <c r="F35" s="48" t="s">
        <v>37</v>
      </c>
      <c r="G35" s="48"/>
      <c r="H35" s="29" t="s">
        <v>27</v>
      </c>
      <c r="I35" s="46" t="s">
        <v>76</v>
      </c>
    </row>
    <row r="36" spans="1:9" x14ac:dyDescent="0.25">
      <c r="A36" s="31">
        <v>167</v>
      </c>
      <c r="B36" s="4">
        <v>103871</v>
      </c>
      <c r="C36" s="4" t="s">
        <v>39</v>
      </c>
      <c r="D36" s="47" t="s">
        <v>45</v>
      </c>
      <c r="E36" s="48">
        <v>39515</v>
      </c>
      <c r="F36" s="48" t="s">
        <v>32</v>
      </c>
      <c r="G36" s="4"/>
      <c r="H36" s="29" t="s">
        <v>14</v>
      </c>
      <c r="I36" s="46" t="s">
        <v>43</v>
      </c>
    </row>
    <row r="37" spans="1:9" x14ac:dyDescent="0.25">
      <c r="A37" s="55">
        <v>5938</v>
      </c>
      <c r="B37" s="4"/>
      <c r="C37" s="4" t="s">
        <v>39</v>
      </c>
      <c r="D37" s="50" t="s">
        <v>134</v>
      </c>
      <c r="E37" s="58">
        <v>39721</v>
      </c>
      <c r="F37" s="48" t="s">
        <v>37</v>
      </c>
      <c r="G37" s="48"/>
      <c r="H37" s="29" t="s">
        <v>14</v>
      </c>
      <c r="I37" s="46" t="s">
        <v>43</v>
      </c>
    </row>
    <row r="38" spans="1:9" x14ac:dyDescent="0.25">
      <c r="A38" s="6">
        <v>69</v>
      </c>
      <c r="B38" s="4">
        <v>103222</v>
      </c>
      <c r="C38" s="4" t="s">
        <v>39</v>
      </c>
      <c r="D38" s="47" t="s">
        <v>78</v>
      </c>
      <c r="E38" s="48"/>
      <c r="F38" s="6" t="s">
        <v>32</v>
      </c>
      <c r="G38" s="4"/>
      <c r="H38" s="29" t="s">
        <v>27</v>
      </c>
      <c r="I38" s="46" t="s">
        <v>76</v>
      </c>
    </row>
    <row r="39" spans="1:9" x14ac:dyDescent="0.25">
      <c r="A39" s="6">
        <v>562</v>
      </c>
      <c r="B39" s="4">
        <v>103616</v>
      </c>
      <c r="C39" s="4" t="s">
        <v>39</v>
      </c>
      <c r="D39" s="47" t="s">
        <v>67</v>
      </c>
      <c r="E39" s="48">
        <v>39451</v>
      </c>
      <c r="F39" s="48" t="s">
        <v>32</v>
      </c>
      <c r="G39" s="48"/>
      <c r="H39" s="29" t="s">
        <v>60</v>
      </c>
      <c r="I39" s="46" t="s">
        <v>61</v>
      </c>
    </row>
    <row r="40" spans="1:9" x14ac:dyDescent="0.25">
      <c r="A40" s="6">
        <v>991</v>
      </c>
      <c r="B40" s="4">
        <v>102469</v>
      </c>
      <c r="C40" s="4" t="s">
        <v>39</v>
      </c>
      <c r="D40" s="47" t="s">
        <v>66</v>
      </c>
      <c r="E40" s="48">
        <v>39550</v>
      </c>
      <c r="F40" s="6" t="s">
        <v>32</v>
      </c>
      <c r="G40" s="4"/>
      <c r="H40" s="29" t="s">
        <v>60</v>
      </c>
      <c r="I40" s="46" t="s">
        <v>61</v>
      </c>
    </row>
    <row r="41" spans="1:9" x14ac:dyDescent="0.25">
      <c r="A41" s="6">
        <v>642</v>
      </c>
      <c r="B41" s="4">
        <v>100415</v>
      </c>
      <c r="C41" s="4" t="s">
        <v>30</v>
      </c>
      <c r="D41" s="28" t="s">
        <v>36</v>
      </c>
      <c r="E41" s="49">
        <v>38536</v>
      </c>
      <c r="F41" s="6" t="s">
        <v>37</v>
      </c>
      <c r="G41" s="48"/>
      <c r="H41" s="29" t="s">
        <v>25</v>
      </c>
      <c r="I41" s="46" t="s">
        <v>33</v>
      </c>
    </row>
    <row r="42" spans="1:9" x14ac:dyDescent="0.25">
      <c r="A42" s="6">
        <v>747</v>
      </c>
      <c r="B42" s="4">
        <v>102409</v>
      </c>
      <c r="C42" s="4" t="s">
        <v>30</v>
      </c>
      <c r="D42" s="47" t="s">
        <v>81</v>
      </c>
      <c r="E42" s="48"/>
      <c r="F42" s="48" t="s">
        <v>32</v>
      </c>
      <c r="G42" s="52"/>
      <c r="H42" s="29" t="s">
        <v>27</v>
      </c>
      <c r="I42" s="51" t="s">
        <v>76</v>
      </c>
    </row>
    <row r="43" spans="1:9" x14ac:dyDescent="0.25">
      <c r="A43" s="6">
        <v>49</v>
      </c>
      <c r="B43" s="4">
        <v>103166</v>
      </c>
      <c r="C43" s="4" t="s">
        <v>30</v>
      </c>
      <c r="D43" s="47" t="s">
        <v>69</v>
      </c>
      <c r="E43" s="48">
        <v>38999</v>
      </c>
      <c r="F43" s="48" t="s">
        <v>32</v>
      </c>
      <c r="G43" s="31"/>
      <c r="H43" s="29" t="s">
        <v>60</v>
      </c>
      <c r="I43" s="46" t="s">
        <v>61</v>
      </c>
    </row>
    <row r="44" spans="1:9" x14ac:dyDescent="0.25">
      <c r="A44" s="6">
        <v>818</v>
      </c>
      <c r="B44" s="4">
        <v>103901</v>
      </c>
      <c r="C44" s="4" t="s">
        <v>30</v>
      </c>
      <c r="D44" s="47" t="s">
        <v>73</v>
      </c>
      <c r="E44" s="48">
        <v>38430</v>
      </c>
      <c r="F44" s="6" t="s">
        <v>32</v>
      </c>
      <c r="G44" s="4"/>
      <c r="H44" s="29" t="s">
        <v>124</v>
      </c>
      <c r="I44" s="46" t="s">
        <v>61</v>
      </c>
    </row>
    <row r="45" spans="1:9" x14ac:dyDescent="0.25">
      <c r="A45" s="6">
        <v>210</v>
      </c>
      <c r="B45" s="4">
        <v>104185</v>
      </c>
      <c r="C45" s="4" t="s">
        <v>30</v>
      </c>
      <c r="D45" s="47" t="s">
        <v>90</v>
      </c>
      <c r="E45" s="48"/>
      <c r="F45" s="48" t="s">
        <v>32</v>
      </c>
      <c r="G45" s="48"/>
      <c r="H45" s="29" t="s">
        <v>27</v>
      </c>
      <c r="I45" s="46" t="s">
        <v>76</v>
      </c>
    </row>
    <row r="46" spans="1:9" x14ac:dyDescent="0.25">
      <c r="A46" s="6">
        <v>244</v>
      </c>
      <c r="B46" s="4">
        <v>101311</v>
      </c>
      <c r="C46" s="4" t="s">
        <v>30</v>
      </c>
      <c r="D46" s="47" t="s">
        <v>71</v>
      </c>
      <c r="E46" s="49">
        <v>38692</v>
      </c>
      <c r="F46" s="6" t="s">
        <v>32</v>
      </c>
      <c r="G46" s="48"/>
      <c r="H46" s="29" t="s">
        <v>60</v>
      </c>
      <c r="I46" s="51" t="s">
        <v>61</v>
      </c>
    </row>
    <row r="47" spans="1:9" x14ac:dyDescent="0.25">
      <c r="A47" s="6">
        <v>85</v>
      </c>
      <c r="B47" s="4">
        <v>103226</v>
      </c>
      <c r="C47" s="4" t="s">
        <v>30</v>
      </c>
      <c r="D47" s="47" t="s">
        <v>80</v>
      </c>
      <c r="E47" s="48"/>
      <c r="F47" s="48" t="s">
        <v>32</v>
      </c>
      <c r="G47" s="52"/>
      <c r="H47" s="29" t="s">
        <v>27</v>
      </c>
      <c r="I47" s="51" t="s">
        <v>76</v>
      </c>
    </row>
    <row r="48" spans="1:9" x14ac:dyDescent="0.25">
      <c r="A48" s="6">
        <v>126</v>
      </c>
      <c r="B48" s="4">
        <v>102625</v>
      </c>
      <c r="C48" s="4" t="s">
        <v>30</v>
      </c>
      <c r="D48" s="47" t="s">
        <v>31</v>
      </c>
      <c r="E48" s="48">
        <v>38611</v>
      </c>
      <c r="F48" s="48" t="s">
        <v>32</v>
      </c>
      <c r="G48" s="4"/>
      <c r="H48" s="29" t="s">
        <v>25</v>
      </c>
      <c r="I48" s="46" t="s">
        <v>33</v>
      </c>
    </row>
    <row r="49" spans="1:9" x14ac:dyDescent="0.25">
      <c r="A49" s="6">
        <v>242</v>
      </c>
      <c r="B49" s="4">
        <v>101669</v>
      </c>
      <c r="C49" s="4" t="s">
        <v>30</v>
      </c>
      <c r="D49" s="47" t="s">
        <v>75</v>
      </c>
      <c r="E49" s="48"/>
      <c r="F49" s="48" t="s">
        <v>37</v>
      </c>
      <c r="G49" s="52"/>
      <c r="H49" s="29" t="s">
        <v>27</v>
      </c>
      <c r="I49" s="46" t="s">
        <v>76</v>
      </c>
    </row>
    <row r="50" spans="1:9" x14ac:dyDescent="0.25">
      <c r="A50" s="6">
        <v>535</v>
      </c>
      <c r="B50" s="4">
        <v>105108</v>
      </c>
      <c r="C50" s="4" t="s">
        <v>30</v>
      </c>
      <c r="D50" s="47" t="s">
        <v>42</v>
      </c>
      <c r="E50" s="48">
        <v>38850</v>
      </c>
      <c r="F50" s="48" t="s">
        <v>32</v>
      </c>
      <c r="G50" s="4"/>
      <c r="H50" s="29" t="s">
        <v>14</v>
      </c>
      <c r="I50" s="46" t="s">
        <v>43</v>
      </c>
    </row>
    <row r="51" spans="1:9" x14ac:dyDescent="0.25">
      <c r="A51" s="6">
        <v>678</v>
      </c>
      <c r="B51" s="4">
        <v>103704</v>
      </c>
      <c r="C51" s="4" t="s">
        <v>30</v>
      </c>
      <c r="D51" s="47" t="s">
        <v>88</v>
      </c>
      <c r="E51" s="48"/>
      <c r="F51" s="48" t="s">
        <v>32</v>
      </c>
      <c r="G51" s="4"/>
      <c r="H51" s="29" t="s">
        <v>27</v>
      </c>
      <c r="I51" s="46" t="s">
        <v>76</v>
      </c>
    </row>
    <row r="52" spans="1:9" x14ac:dyDescent="0.25">
      <c r="A52" s="6">
        <v>502</v>
      </c>
      <c r="B52" s="4">
        <v>103872</v>
      </c>
      <c r="C52" s="4" t="s">
        <v>30</v>
      </c>
      <c r="D52" s="47" t="s">
        <v>47</v>
      </c>
      <c r="E52" s="48">
        <v>38810</v>
      </c>
      <c r="F52" s="48" t="s">
        <v>37</v>
      </c>
      <c r="G52" s="4"/>
      <c r="H52" s="29" t="s">
        <v>14</v>
      </c>
      <c r="I52" s="46" t="s">
        <v>43</v>
      </c>
    </row>
    <row r="53" spans="1:9" x14ac:dyDescent="0.25">
      <c r="A53" s="31">
        <v>671</v>
      </c>
      <c r="B53" s="4">
        <v>105150</v>
      </c>
      <c r="C53" s="4" t="s">
        <v>30</v>
      </c>
      <c r="D53" s="47" t="s">
        <v>91</v>
      </c>
      <c r="E53" s="48"/>
      <c r="F53" s="48" t="s">
        <v>37</v>
      </c>
      <c r="G53" s="48"/>
      <c r="H53" s="29" t="s">
        <v>27</v>
      </c>
      <c r="I53" s="46" t="s">
        <v>76</v>
      </c>
    </row>
    <row r="54" spans="1:9" x14ac:dyDescent="0.25">
      <c r="A54" s="31">
        <v>834</v>
      </c>
      <c r="B54" s="4">
        <v>103903</v>
      </c>
      <c r="C54" s="4" t="s">
        <v>30</v>
      </c>
      <c r="D54" s="28" t="s">
        <v>72</v>
      </c>
      <c r="E54" s="49">
        <v>38590</v>
      </c>
      <c r="F54" s="49" t="s">
        <v>37</v>
      </c>
      <c r="G54" s="48"/>
      <c r="H54" s="29" t="s">
        <v>60</v>
      </c>
      <c r="I54" s="51" t="s">
        <v>61</v>
      </c>
    </row>
    <row r="55" spans="1:9" x14ac:dyDescent="0.25">
      <c r="A55" s="6">
        <v>960</v>
      </c>
      <c r="B55" s="4">
        <v>102404</v>
      </c>
      <c r="C55" s="4" t="s">
        <v>30</v>
      </c>
      <c r="D55" s="47" t="s">
        <v>77</v>
      </c>
      <c r="E55" s="48"/>
      <c r="F55" s="48" t="s">
        <v>32</v>
      </c>
      <c r="G55" s="52"/>
      <c r="H55" s="29" t="s">
        <v>27</v>
      </c>
      <c r="I55" s="46" t="s">
        <v>76</v>
      </c>
    </row>
    <row r="56" spans="1:9" x14ac:dyDescent="0.25">
      <c r="A56" s="31">
        <v>57</v>
      </c>
      <c r="B56" s="4">
        <v>104908</v>
      </c>
      <c r="C56" s="6" t="s">
        <v>30</v>
      </c>
      <c r="D56" s="47" t="s">
        <v>70</v>
      </c>
      <c r="E56" s="48">
        <v>38706</v>
      </c>
      <c r="F56" s="48" t="s">
        <v>37</v>
      </c>
      <c r="G56" s="48"/>
      <c r="H56" s="29" t="s">
        <v>60</v>
      </c>
      <c r="I56" s="46" t="s">
        <v>61</v>
      </c>
    </row>
    <row r="57" spans="1:9" x14ac:dyDescent="0.25">
      <c r="A57" s="55">
        <v>5823</v>
      </c>
      <c r="B57" s="4"/>
      <c r="C57" s="4" t="s">
        <v>30</v>
      </c>
      <c r="D57" s="47" t="s">
        <v>62</v>
      </c>
      <c r="E57" s="54">
        <v>38659</v>
      </c>
      <c r="F57" s="48" t="s">
        <v>32</v>
      </c>
      <c r="G57" s="48"/>
      <c r="H57" s="29" t="s">
        <v>124</v>
      </c>
      <c r="I57" s="46" t="s">
        <v>61</v>
      </c>
    </row>
    <row r="58" spans="1:9" x14ac:dyDescent="0.25">
      <c r="A58" s="31">
        <v>705</v>
      </c>
      <c r="B58" s="4">
        <v>105159</v>
      </c>
      <c r="C58" s="4" t="s">
        <v>30</v>
      </c>
      <c r="D58" s="47" t="s">
        <v>74</v>
      </c>
      <c r="E58" s="48">
        <v>38389</v>
      </c>
      <c r="F58" s="6" t="s">
        <v>32</v>
      </c>
      <c r="G58" s="4"/>
      <c r="H58" s="29" t="s">
        <v>60</v>
      </c>
      <c r="I58" s="46" t="s">
        <v>61</v>
      </c>
    </row>
    <row r="59" spans="1:9" x14ac:dyDescent="0.25">
      <c r="A59" s="6">
        <v>457</v>
      </c>
      <c r="B59" s="4">
        <v>104342</v>
      </c>
      <c r="C59" s="4" t="s">
        <v>30</v>
      </c>
      <c r="D59" s="47" t="s">
        <v>46</v>
      </c>
      <c r="E59" s="48">
        <v>38369</v>
      </c>
      <c r="F59" s="48" t="s">
        <v>32</v>
      </c>
      <c r="G59" s="4"/>
      <c r="H59" s="29" t="s">
        <v>14</v>
      </c>
      <c r="I59" s="46" t="s">
        <v>43</v>
      </c>
    </row>
    <row r="60" spans="1:9" x14ac:dyDescent="0.25">
      <c r="A60" s="6">
        <v>5947</v>
      </c>
      <c r="B60" s="4"/>
      <c r="C60" s="4" t="s">
        <v>30</v>
      </c>
      <c r="D60" s="47" t="s">
        <v>138</v>
      </c>
      <c r="E60" s="48">
        <v>38829</v>
      </c>
      <c r="F60" s="48" t="s">
        <v>32</v>
      </c>
      <c r="G60" s="4"/>
      <c r="H60" s="29" t="s">
        <v>122</v>
      </c>
      <c r="I60" s="46" t="s">
        <v>43</v>
      </c>
    </row>
    <row r="61" spans="1:9" x14ac:dyDescent="0.25">
      <c r="A61" s="6">
        <v>851</v>
      </c>
      <c r="B61" s="4">
        <v>102043</v>
      </c>
      <c r="C61" s="4" t="s">
        <v>34</v>
      </c>
      <c r="D61" s="47" t="s">
        <v>52</v>
      </c>
      <c r="E61" s="48">
        <v>38202</v>
      </c>
      <c r="F61" s="6" t="s">
        <v>32</v>
      </c>
      <c r="G61" s="4"/>
      <c r="H61" s="29" t="s">
        <v>14</v>
      </c>
      <c r="I61" s="46" t="s">
        <v>43</v>
      </c>
    </row>
    <row r="62" spans="1:9" x14ac:dyDescent="0.25">
      <c r="A62" s="6">
        <v>5942</v>
      </c>
      <c r="B62" s="4">
        <v>103201</v>
      </c>
      <c r="C62" s="4" t="s">
        <v>30</v>
      </c>
      <c r="D62" s="47" t="s">
        <v>83</v>
      </c>
      <c r="E62" s="48">
        <v>38714</v>
      </c>
      <c r="F62" s="6" t="s">
        <v>32</v>
      </c>
      <c r="G62" s="4"/>
      <c r="H62" s="29" t="s">
        <v>27</v>
      </c>
      <c r="I62" s="46" t="s">
        <v>76</v>
      </c>
    </row>
    <row r="63" spans="1:9" x14ac:dyDescent="0.25">
      <c r="A63" s="6">
        <v>15</v>
      </c>
      <c r="B63" s="4">
        <v>101659</v>
      </c>
      <c r="C63" s="4" t="s">
        <v>34</v>
      </c>
      <c r="D63" s="47" t="s">
        <v>84</v>
      </c>
      <c r="E63" s="48"/>
      <c r="F63" s="48" t="s">
        <v>32</v>
      </c>
      <c r="G63" s="52"/>
      <c r="H63" s="29" t="s">
        <v>27</v>
      </c>
      <c r="I63" s="46" t="s">
        <v>76</v>
      </c>
    </row>
    <row r="64" spans="1:9" x14ac:dyDescent="0.25">
      <c r="A64" s="6">
        <v>685</v>
      </c>
      <c r="B64" s="4">
        <v>105153</v>
      </c>
      <c r="C64" s="4" t="s">
        <v>34</v>
      </c>
      <c r="D64" s="47" t="s">
        <v>97</v>
      </c>
      <c r="E64" s="48"/>
      <c r="F64" s="48" t="s">
        <v>32</v>
      </c>
      <c r="G64" s="48"/>
      <c r="H64" s="29" t="s">
        <v>27</v>
      </c>
      <c r="I64" s="46" t="s">
        <v>76</v>
      </c>
    </row>
    <row r="65" spans="1:9" x14ac:dyDescent="0.25">
      <c r="A65" s="3">
        <v>605</v>
      </c>
      <c r="B65" s="56">
        <v>105119</v>
      </c>
      <c r="C65" s="3" t="s">
        <v>34</v>
      </c>
      <c r="D65" s="5" t="s">
        <v>131</v>
      </c>
      <c r="E65" s="48"/>
      <c r="F65" s="48" t="s">
        <v>32</v>
      </c>
      <c r="G65" s="48"/>
      <c r="H65" s="29" t="s">
        <v>27</v>
      </c>
      <c r="I65" s="46" t="s">
        <v>76</v>
      </c>
    </row>
    <row r="66" spans="1:9" x14ac:dyDescent="0.25">
      <c r="A66" s="6">
        <v>44</v>
      </c>
      <c r="B66" s="4">
        <v>103162</v>
      </c>
      <c r="C66" s="4" t="s">
        <v>34</v>
      </c>
      <c r="D66" s="47" t="s">
        <v>126</v>
      </c>
      <c r="E66" s="48">
        <v>37744</v>
      </c>
      <c r="F66" s="48" t="s">
        <v>32</v>
      </c>
      <c r="G66" s="4"/>
      <c r="H66" s="29" t="s">
        <v>60</v>
      </c>
      <c r="I66" s="46" t="s">
        <v>61</v>
      </c>
    </row>
    <row r="67" spans="1:9" x14ac:dyDescent="0.25">
      <c r="A67" s="31">
        <v>538</v>
      </c>
      <c r="B67" s="4">
        <v>105109</v>
      </c>
      <c r="C67" s="4" t="s">
        <v>34</v>
      </c>
      <c r="D67" s="28" t="s">
        <v>53</v>
      </c>
      <c r="E67" s="49">
        <v>38002</v>
      </c>
      <c r="F67" s="31" t="s">
        <v>32</v>
      </c>
      <c r="G67" s="48"/>
      <c r="H67" s="29" t="s">
        <v>14</v>
      </c>
      <c r="I67" s="46" t="s">
        <v>43</v>
      </c>
    </row>
    <row r="68" spans="1:9" x14ac:dyDescent="0.25">
      <c r="A68" s="6">
        <v>5939</v>
      </c>
      <c r="B68" s="4">
        <v>100429</v>
      </c>
      <c r="C68" s="4" t="s">
        <v>34</v>
      </c>
      <c r="D68" s="47" t="s">
        <v>35</v>
      </c>
      <c r="E68" s="48">
        <v>37625</v>
      </c>
      <c r="F68" s="48" t="s">
        <v>32</v>
      </c>
      <c r="G68" s="48"/>
      <c r="H68" s="29" t="s">
        <v>25</v>
      </c>
      <c r="I68" s="46" t="s">
        <v>33</v>
      </c>
    </row>
    <row r="69" spans="1:9" x14ac:dyDescent="0.25">
      <c r="A69" s="6">
        <v>555</v>
      </c>
      <c r="B69" s="4">
        <v>104439</v>
      </c>
      <c r="C69" s="4" t="s">
        <v>34</v>
      </c>
      <c r="D69" s="47" t="s">
        <v>54</v>
      </c>
      <c r="E69" s="48">
        <v>37985</v>
      </c>
      <c r="F69" s="6" t="s">
        <v>32</v>
      </c>
      <c r="G69" s="4"/>
      <c r="H69" s="29" t="s">
        <v>14</v>
      </c>
      <c r="I69" s="51" t="s">
        <v>43</v>
      </c>
    </row>
    <row r="70" spans="1:9" x14ac:dyDescent="0.25">
      <c r="A70" s="6">
        <v>986</v>
      </c>
      <c r="B70" s="4">
        <v>104073</v>
      </c>
      <c r="C70" s="4" t="s">
        <v>34</v>
      </c>
      <c r="D70" s="28" t="s">
        <v>128</v>
      </c>
      <c r="E70" s="49">
        <v>37982</v>
      </c>
      <c r="F70" s="6" t="s">
        <v>37</v>
      </c>
      <c r="G70" s="48"/>
      <c r="H70" s="29" t="s">
        <v>60</v>
      </c>
      <c r="I70" s="46" t="s">
        <v>61</v>
      </c>
    </row>
    <row r="71" spans="1:9" x14ac:dyDescent="0.25">
      <c r="A71" s="31">
        <v>380</v>
      </c>
      <c r="B71" s="4">
        <v>104282</v>
      </c>
      <c r="C71" s="4" t="s">
        <v>34</v>
      </c>
      <c r="D71" s="47" t="s">
        <v>38</v>
      </c>
      <c r="E71" s="48">
        <v>37775</v>
      </c>
      <c r="F71" s="31" t="s">
        <v>32</v>
      </c>
      <c r="G71" s="48"/>
      <c r="H71" s="29" t="s">
        <v>25</v>
      </c>
      <c r="I71" s="46" t="s">
        <v>33</v>
      </c>
    </row>
    <row r="72" spans="1:9" x14ac:dyDescent="0.25">
      <c r="A72" s="6">
        <v>221</v>
      </c>
      <c r="B72" s="4">
        <v>101692</v>
      </c>
      <c r="C72" s="4" t="s">
        <v>34</v>
      </c>
      <c r="D72" s="47" t="s">
        <v>85</v>
      </c>
      <c r="E72" s="48"/>
      <c r="F72" s="31" t="s">
        <v>32</v>
      </c>
      <c r="G72" s="48"/>
      <c r="H72" s="29" t="s">
        <v>27</v>
      </c>
      <c r="I72" s="51" t="s">
        <v>76</v>
      </c>
    </row>
    <row r="73" spans="1:9" x14ac:dyDescent="0.25">
      <c r="A73" s="55">
        <v>5849</v>
      </c>
      <c r="B73" s="4"/>
      <c r="C73" s="4" t="s">
        <v>34</v>
      </c>
      <c r="D73" s="47" t="s">
        <v>108</v>
      </c>
      <c r="E73" s="48">
        <v>38335</v>
      </c>
      <c r="F73" s="48" t="s">
        <v>32</v>
      </c>
      <c r="G73" s="48"/>
      <c r="H73" s="28" t="s">
        <v>121</v>
      </c>
      <c r="I73" s="46"/>
    </row>
    <row r="74" spans="1:9" x14ac:dyDescent="0.25">
      <c r="A74" s="6">
        <v>143</v>
      </c>
      <c r="B74" s="4">
        <v>103274</v>
      </c>
      <c r="C74" s="4" t="s">
        <v>34</v>
      </c>
      <c r="D74" s="47" t="s">
        <v>48</v>
      </c>
      <c r="E74" s="48">
        <v>38154</v>
      </c>
      <c r="F74" s="48" t="s">
        <v>37</v>
      </c>
      <c r="G74" s="4"/>
      <c r="H74" s="29" t="s">
        <v>14</v>
      </c>
      <c r="I74" s="46" t="s">
        <v>43</v>
      </c>
    </row>
    <row r="75" spans="1:9" x14ac:dyDescent="0.25">
      <c r="A75" s="6">
        <v>5944</v>
      </c>
      <c r="B75" s="4"/>
      <c r="C75" s="4" t="s">
        <v>34</v>
      </c>
      <c r="D75" s="47" t="s">
        <v>137</v>
      </c>
      <c r="E75" s="48">
        <v>38173</v>
      </c>
      <c r="F75" s="48" t="s">
        <v>32</v>
      </c>
      <c r="G75" s="4"/>
      <c r="H75" s="29" t="s">
        <v>27</v>
      </c>
      <c r="I75" s="51" t="s">
        <v>76</v>
      </c>
    </row>
    <row r="76" spans="1:9" ht="15.75" thickBot="1" x14ac:dyDescent="0.3">
      <c r="A76" s="2"/>
      <c r="B76" s="2"/>
      <c r="C76" s="2"/>
    </row>
    <row r="77" spans="1:9" ht="32.25" thickBot="1" x14ac:dyDescent="0.3">
      <c r="A77" s="38" t="s">
        <v>3</v>
      </c>
      <c r="B77" s="39" t="s">
        <v>7</v>
      </c>
      <c r="C77" s="39" t="s">
        <v>0</v>
      </c>
      <c r="D77" s="39" t="s">
        <v>1</v>
      </c>
      <c r="E77" s="39" t="s">
        <v>4</v>
      </c>
      <c r="F77" s="39" t="s">
        <v>5</v>
      </c>
      <c r="G77" s="40" t="s">
        <v>19</v>
      </c>
      <c r="H77" s="41" t="s">
        <v>2</v>
      </c>
      <c r="I77" s="42" t="s">
        <v>29</v>
      </c>
    </row>
    <row r="78" spans="1:9" x14ac:dyDescent="0.25">
      <c r="A78" s="6">
        <v>2595</v>
      </c>
      <c r="B78" s="4">
        <v>103743</v>
      </c>
      <c r="C78" s="31" t="s">
        <v>110</v>
      </c>
      <c r="D78" s="47" t="s">
        <v>111</v>
      </c>
      <c r="E78" s="48">
        <v>36140</v>
      </c>
      <c r="F78" s="48" t="s">
        <v>32</v>
      </c>
      <c r="G78" s="52"/>
      <c r="H78" s="29" t="s">
        <v>112</v>
      </c>
      <c r="I78" s="46" t="s">
        <v>113</v>
      </c>
    </row>
    <row r="79" spans="1:9" x14ac:dyDescent="0.25">
      <c r="A79" s="6">
        <v>3776</v>
      </c>
      <c r="B79" s="4">
        <v>103879</v>
      </c>
      <c r="C79" s="4" t="s">
        <v>55</v>
      </c>
      <c r="D79" s="47" t="s">
        <v>56</v>
      </c>
      <c r="E79" s="48">
        <v>30686</v>
      </c>
      <c r="F79" s="6" t="s">
        <v>32</v>
      </c>
      <c r="G79" s="4"/>
      <c r="H79" s="29" t="s">
        <v>14</v>
      </c>
      <c r="I79" s="46" t="s">
        <v>43</v>
      </c>
    </row>
    <row r="80" spans="1:9" x14ac:dyDescent="0.25">
      <c r="A80" s="6">
        <v>4773</v>
      </c>
      <c r="B80" s="4">
        <v>100437</v>
      </c>
      <c r="C80" s="4" t="s">
        <v>105</v>
      </c>
      <c r="D80" s="47" t="s">
        <v>106</v>
      </c>
      <c r="E80" s="48">
        <v>27595</v>
      </c>
      <c r="F80" s="48" t="s">
        <v>32</v>
      </c>
      <c r="G80" s="48"/>
      <c r="H80" s="29" t="s">
        <v>25</v>
      </c>
      <c r="I80" s="63" t="s">
        <v>43</v>
      </c>
    </row>
    <row r="81" spans="1:9" x14ac:dyDescent="0.25">
      <c r="A81" s="55">
        <v>5904</v>
      </c>
      <c r="B81" s="4"/>
      <c r="C81" s="4" t="s">
        <v>125</v>
      </c>
      <c r="D81" s="47" t="s">
        <v>120</v>
      </c>
      <c r="E81" s="48">
        <v>37424</v>
      </c>
      <c r="F81" s="48" t="s">
        <v>32</v>
      </c>
      <c r="G81" s="4"/>
      <c r="H81" s="29" t="s">
        <v>14</v>
      </c>
      <c r="I81" s="46" t="s">
        <v>43</v>
      </c>
    </row>
    <row r="82" spans="1:9" x14ac:dyDescent="0.25">
      <c r="A82" s="55">
        <v>5924</v>
      </c>
      <c r="B82" s="4"/>
      <c r="C82" s="4" t="s">
        <v>57</v>
      </c>
      <c r="D82" s="47" t="s">
        <v>130</v>
      </c>
      <c r="E82" s="48">
        <v>29721</v>
      </c>
      <c r="F82" s="48" t="s">
        <v>32</v>
      </c>
      <c r="G82" s="4"/>
      <c r="H82" s="29" t="s">
        <v>14</v>
      </c>
      <c r="I82" s="46" t="s">
        <v>43</v>
      </c>
    </row>
    <row r="83" spans="1:9" x14ac:dyDescent="0.25">
      <c r="A83" s="55">
        <v>5926</v>
      </c>
      <c r="B83" s="4"/>
      <c r="C83" s="4" t="s">
        <v>57</v>
      </c>
      <c r="D83" s="47" t="s">
        <v>58</v>
      </c>
      <c r="E83" s="48">
        <v>30495</v>
      </c>
      <c r="F83" s="48" t="s">
        <v>37</v>
      </c>
      <c r="G83" s="4"/>
      <c r="H83" s="29" t="s">
        <v>14</v>
      </c>
      <c r="I83" s="46" t="s">
        <v>43</v>
      </c>
    </row>
    <row r="84" spans="1:9" x14ac:dyDescent="0.25">
      <c r="A84" s="55">
        <v>5928</v>
      </c>
      <c r="B84" s="4"/>
      <c r="C84" s="4" t="s">
        <v>55</v>
      </c>
      <c r="D84" s="29" t="s">
        <v>109</v>
      </c>
      <c r="E84" s="48">
        <v>31179</v>
      </c>
      <c r="F84" s="4" t="s">
        <v>32</v>
      </c>
      <c r="G84" s="4"/>
      <c r="H84" s="29" t="s">
        <v>123</v>
      </c>
      <c r="I84" s="46"/>
    </row>
    <row r="85" spans="1:9" x14ac:dyDescent="0.25">
      <c r="A85" s="57">
        <v>5930</v>
      </c>
      <c r="B85" s="4"/>
      <c r="C85" s="4" t="s">
        <v>57</v>
      </c>
      <c r="D85" s="29" t="s">
        <v>119</v>
      </c>
      <c r="E85" s="54">
        <v>29157</v>
      </c>
      <c r="F85" s="6" t="s">
        <v>37</v>
      </c>
      <c r="G85" s="4"/>
      <c r="H85" s="28" t="s">
        <v>122</v>
      </c>
      <c r="I85" s="46" t="s">
        <v>43</v>
      </c>
    </row>
    <row r="86" spans="1:9" x14ac:dyDescent="0.25">
      <c r="A86" s="55">
        <v>5931</v>
      </c>
      <c r="B86" s="4"/>
      <c r="C86" s="4" t="s">
        <v>114</v>
      </c>
      <c r="D86" s="47" t="s">
        <v>115</v>
      </c>
      <c r="E86" s="48">
        <v>24311</v>
      </c>
      <c r="F86" s="48" t="s">
        <v>32</v>
      </c>
      <c r="G86" s="48"/>
      <c r="H86" s="28" t="s">
        <v>122</v>
      </c>
      <c r="I86" s="46" t="s">
        <v>113</v>
      </c>
    </row>
    <row r="87" spans="1:9" x14ac:dyDescent="0.25">
      <c r="A87" s="55">
        <v>5932</v>
      </c>
      <c r="B87" s="4"/>
      <c r="C87" s="4" t="s">
        <v>57</v>
      </c>
      <c r="D87" s="47" t="s">
        <v>135</v>
      </c>
      <c r="E87" s="48">
        <v>29838</v>
      </c>
      <c r="F87" s="48" t="s">
        <v>37</v>
      </c>
      <c r="G87" s="48"/>
      <c r="H87" s="28" t="s">
        <v>122</v>
      </c>
      <c r="I87" s="46" t="s">
        <v>43</v>
      </c>
    </row>
    <row r="88" spans="1:9" x14ac:dyDescent="0.25">
      <c r="A88" s="55">
        <v>5936</v>
      </c>
      <c r="B88" s="4"/>
      <c r="C88" s="4" t="s">
        <v>125</v>
      </c>
      <c r="D88" s="47" t="s">
        <v>136</v>
      </c>
      <c r="E88" s="48">
        <v>37072</v>
      </c>
      <c r="F88" s="48" t="s">
        <v>32</v>
      </c>
      <c r="G88" s="48"/>
      <c r="H88" s="28" t="s">
        <v>122</v>
      </c>
      <c r="I88" s="46" t="s">
        <v>43</v>
      </c>
    </row>
    <row r="90" spans="1:9" x14ac:dyDescent="0.25">
      <c r="A90" s="2"/>
      <c r="B90" s="2"/>
      <c r="C90" s="2"/>
      <c r="E90" s="2"/>
      <c r="F90" s="2"/>
      <c r="G90" s="2"/>
    </row>
    <row r="91" spans="1:9" x14ac:dyDescent="0.25">
      <c r="A91" s="2"/>
      <c r="B91" s="2"/>
      <c r="C91" s="2"/>
      <c r="E91" s="2"/>
      <c r="F91" s="2"/>
      <c r="G91" s="2"/>
    </row>
    <row r="92" spans="1:9" x14ac:dyDescent="0.25">
      <c r="A92" s="2"/>
      <c r="B92" s="2"/>
      <c r="C92" s="2"/>
      <c r="E92" s="2"/>
      <c r="F92" s="2"/>
      <c r="G92" s="2"/>
    </row>
    <row r="93" spans="1:9" x14ac:dyDescent="0.25">
      <c r="A93" s="2"/>
      <c r="B93" s="2"/>
      <c r="C93" s="2"/>
      <c r="E93" s="2"/>
      <c r="F93" s="2"/>
      <c r="G93" s="2"/>
    </row>
  </sheetData>
  <sheetProtection algorithmName="SHA-512" hashValue="G0bbyoVJ4dclvnvND0tZQS1v6rts0Gb+27ToUPlC7LCH2fpauVrippnat/AtixqABnrnYaPLW7JBUb3HDzCgLA==" saltValue="DrHKsyIJEZCKNA6/itz4bw==" spinCount="100000" sheet="1" objects="1" scenarios="1" selectLockedCells="1" selectUnlockedCells="1"/>
  <autoFilter ref="A1:I75">
    <filterColumn colId="3">
      <filters>
        <filter val="NICOLE SERRÃO DO ROSÁRIO"/>
      </filters>
    </filterColumn>
    <sortState ref="A2:I75">
      <sortCondition ref="C1:C75"/>
    </sortState>
  </autoFilter>
  <sortState ref="A2:I72">
    <sortCondition ref="C2:C70"/>
    <sortCondition descending="1" ref="F2:F70"/>
    <sortCondition ref="A2:A70"/>
  </sortState>
  <printOptions horizontalCentered="1"/>
  <pageMargins left="0.15748031496062992" right="0.15748031496062992" top="0.35433070866141736" bottom="0.15748031496062992" header="0" footer="0"/>
  <pageSetup paperSize="9" scale="71" orientation="portrait" horizontalDpi="4294967293" verticalDpi="4294967293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tabSelected="1" workbookViewId="0">
      <selection activeCell="G6" sqref="G6"/>
    </sheetView>
  </sheetViews>
  <sheetFormatPr defaultColWidth="9" defaultRowHeight="15" x14ac:dyDescent="0.25"/>
  <cols>
    <col min="1" max="1" width="5.42578125" style="16" customWidth="1"/>
    <col min="2" max="2" width="7.7109375" style="16" bestFit="1" customWidth="1"/>
    <col min="3" max="3" width="7.7109375" style="16" customWidth="1"/>
    <col min="4" max="4" width="8.140625" style="16" bestFit="1" customWidth="1"/>
    <col min="5" max="5" width="31.5703125" style="16" bestFit="1" customWidth="1"/>
    <col min="6" max="6" width="8.140625" style="16" bestFit="1" customWidth="1"/>
    <col min="7" max="7" width="45.42578125" style="16" bestFit="1" customWidth="1"/>
    <col min="8" max="8" width="7.85546875" style="16" bestFit="1" customWidth="1"/>
    <col min="9" max="16384" width="9" style="16"/>
  </cols>
  <sheetData>
    <row r="1" spans="1:8" ht="15.75" x14ac:dyDescent="0.25">
      <c r="A1" s="68" t="s">
        <v>23</v>
      </c>
      <c r="B1" s="68"/>
      <c r="C1" s="68"/>
      <c r="D1" s="68"/>
      <c r="E1" s="68"/>
      <c r="F1" s="68"/>
      <c r="G1" s="68"/>
      <c r="H1" s="68"/>
    </row>
    <row r="2" spans="1:8" ht="15.75" x14ac:dyDescent="0.25">
      <c r="A2" s="68" t="s">
        <v>28</v>
      </c>
      <c r="B2" s="68"/>
      <c r="C2" s="68"/>
      <c r="D2" s="68"/>
      <c r="E2" s="68"/>
      <c r="F2" s="68"/>
      <c r="G2" s="68"/>
      <c r="H2" s="26"/>
    </row>
    <row r="3" spans="1:8" ht="15.75" x14ac:dyDescent="0.25">
      <c r="A3" s="25"/>
      <c r="B3" s="25"/>
      <c r="C3" s="25"/>
      <c r="D3" s="25"/>
      <c r="E3" s="25"/>
      <c r="F3" s="25"/>
      <c r="G3" s="25"/>
      <c r="H3" s="25"/>
    </row>
    <row r="4" spans="1:8" ht="15.75" x14ac:dyDescent="0.25">
      <c r="A4" s="67" t="s">
        <v>9</v>
      </c>
      <c r="B4" s="67"/>
      <c r="C4" s="67"/>
      <c r="D4" s="67"/>
      <c r="E4" s="67"/>
      <c r="F4" s="67"/>
      <c r="G4" s="67"/>
      <c r="H4" s="67"/>
    </row>
    <row r="6" spans="1:8" ht="15.75" x14ac:dyDescent="0.25">
      <c r="A6" s="19" t="s">
        <v>8</v>
      </c>
      <c r="B6" s="19" t="s">
        <v>3</v>
      </c>
      <c r="C6" s="19" t="s">
        <v>7</v>
      </c>
      <c r="D6" s="19" t="s">
        <v>0</v>
      </c>
      <c r="E6" s="19" t="s">
        <v>1</v>
      </c>
      <c r="F6" s="19" t="s">
        <v>5</v>
      </c>
      <c r="G6" s="19" t="s">
        <v>2</v>
      </c>
      <c r="H6" s="19" t="s">
        <v>6</v>
      </c>
    </row>
    <row r="7" spans="1:8" x14ac:dyDescent="0.25">
      <c r="A7" s="3">
        <v>1</v>
      </c>
      <c r="B7" s="3">
        <v>836</v>
      </c>
      <c r="C7" s="3">
        <f>IFERROR((VLOOKUP(B7,INSCRITOS!A:B,2,FALSE)),"")</f>
        <v>103904</v>
      </c>
      <c r="D7" s="4" t="str">
        <f>IFERROR((VLOOKUP(B7,INSCRITOS!A:C,3,FALSE)),"")</f>
        <v>BEN</v>
      </c>
      <c r="E7" s="5" t="str">
        <f>IFERROR((VLOOKUP(B7,INSCRITOS!A:D,4,FALSE)),"")</f>
        <v xml:space="preserve">MARTIM CHÉU RODRIGUES </v>
      </c>
      <c r="F7" s="3" t="str">
        <f>IFERROR((VLOOKUP(B7,INSCRITOS!A:F,6,FALSE)),"")</f>
        <v>M</v>
      </c>
      <c r="G7" s="29" t="s">
        <v>26</v>
      </c>
      <c r="H7" s="5">
        <v>100</v>
      </c>
    </row>
    <row r="8" spans="1:8" x14ac:dyDescent="0.25">
      <c r="A8" s="3">
        <v>2</v>
      </c>
      <c r="B8" s="3">
        <v>201</v>
      </c>
      <c r="C8" s="3">
        <f>IFERROR((VLOOKUP(B8,INSCRITOS!A:B,2,FALSE)),"")</f>
        <v>104184</v>
      </c>
      <c r="D8" s="4" t="str">
        <f>IFERROR((VLOOKUP(B8,INSCRITOS!A:C,3,FALSE)),"")</f>
        <v>BEN</v>
      </c>
      <c r="E8" s="5" t="str">
        <f>IFERROR((VLOOKUP(B8,INSCRITOS!A:D,4,FALSE)),"")</f>
        <v xml:space="preserve">LUIS FILIPE </v>
      </c>
      <c r="F8" s="3" t="str">
        <f>IFERROR((VLOOKUP(B8,INSCRITOS!A:F,6,FALSE)),"")</f>
        <v>M</v>
      </c>
      <c r="G8" s="5" t="str">
        <f>IFERROR((VLOOKUP(B8,INSCRITOS!A:H,8,FALSE)),"")</f>
        <v>Escola Triatlo Santo António Évora</v>
      </c>
      <c r="H8" s="5">
        <f>H7-1</f>
        <v>99</v>
      </c>
    </row>
    <row r="9" spans="1:8" x14ac:dyDescent="0.25">
      <c r="A9" s="3">
        <v>3</v>
      </c>
      <c r="B9" s="3">
        <v>152</v>
      </c>
      <c r="C9" s="3">
        <f>IFERROR((VLOOKUP(B9,INSCRITOS!A:B,2,FALSE)),"")</f>
        <v>104889</v>
      </c>
      <c r="D9" s="4" t="str">
        <f>IFERROR((VLOOKUP(B9,INSCRITOS!A:C,3,FALSE)),"")</f>
        <v>BEN</v>
      </c>
      <c r="E9" s="5" t="str">
        <f>IFERROR((VLOOKUP(B9,INSCRITOS!A:D,4,FALSE)),"")</f>
        <v xml:space="preserve">VASCO MATIAS </v>
      </c>
      <c r="F9" s="3" t="str">
        <f>IFERROR((VLOOKUP(B9,INSCRITOS!A:F,6,FALSE)),"")</f>
        <v>M</v>
      </c>
      <c r="G9" s="5" t="str">
        <f>IFERROR((VLOOKUP(B9,INSCRITOS!A:H,8,FALSE)),"")</f>
        <v>Escola Triatlo Santo António Évora</v>
      </c>
      <c r="H9" s="5">
        <f>H8-1</f>
        <v>98</v>
      </c>
    </row>
    <row r="10" spans="1:8" x14ac:dyDescent="0.25">
      <c r="A10" s="3">
        <v>4</v>
      </c>
      <c r="B10" s="3">
        <v>682</v>
      </c>
      <c r="C10" s="3">
        <f>IFERROR((VLOOKUP(B10,INSCRITOS!A:B,2,FALSE)),"")</f>
        <v>105152</v>
      </c>
      <c r="D10" s="4" t="str">
        <f>IFERROR((VLOOKUP(B10,INSCRITOS!A:C,3,FALSE)),"")</f>
        <v>BEN</v>
      </c>
      <c r="E10" s="5" t="str">
        <f>IFERROR((VLOOKUP(B10,INSCRITOS!A:D,4,FALSE)),"")</f>
        <v xml:space="preserve">ANTÓNIO CROCA </v>
      </c>
      <c r="F10" s="3" t="str">
        <f>IFERROR((VLOOKUP(B10,INSCRITOS!A:F,6,FALSE)),"")</f>
        <v>M</v>
      </c>
      <c r="G10" s="5" t="str">
        <f>IFERROR((VLOOKUP(B10,INSCRITOS!A:H,8,FALSE)),"")</f>
        <v>Escola Triatlo Santo António Évora/ Não federado</v>
      </c>
      <c r="H10" s="5"/>
    </row>
    <row r="11" spans="1:8" x14ac:dyDescent="0.25">
      <c r="A11" s="3">
        <v>5</v>
      </c>
      <c r="B11" s="3">
        <v>613</v>
      </c>
      <c r="C11" s="3">
        <f>IFERROR((VLOOKUP(B11,INSCRITOS!A:B,2,FALSE)),"")</f>
        <v>105122</v>
      </c>
      <c r="D11" s="4" t="str">
        <f>IFERROR((VLOOKUP(B11,INSCRITOS!A:C,3,FALSE)),"")</f>
        <v>BEN</v>
      </c>
      <c r="E11" s="5" t="str">
        <f>IFERROR((VLOOKUP(B11,INSCRITOS!A:D,4,FALSE)),"")</f>
        <v>MIGUEL REVYTSKYY</v>
      </c>
      <c r="F11" s="3" t="str">
        <f>IFERROR((VLOOKUP(B11,INSCRITOS!A:F,6,FALSE)),"")</f>
        <v>M</v>
      </c>
      <c r="G11" s="5" t="str">
        <f>IFERROR((VLOOKUP(B11,INSCRITOS!A:H,8,FALSE)),"")</f>
        <v>Escola Triatlo Santo António Évora</v>
      </c>
      <c r="H11" s="5">
        <f>H9-1</f>
        <v>97</v>
      </c>
    </row>
    <row r="12" spans="1:8" x14ac:dyDescent="0.25">
      <c r="A12" s="3">
        <v>6</v>
      </c>
      <c r="B12" s="3">
        <v>5948</v>
      </c>
      <c r="C12" s="3">
        <f>IFERROR((VLOOKUP(B12,INSCRITOS!A:B,2,FALSE)),"")</f>
        <v>0</v>
      </c>
      <c r="D12" s="4" t="str">
        <f>IFERROR((VLOOKUP(B12,INSCRITOS!A:C,3,FALSE)),"")</f>
        <v>BEN</v>
      </c>
      <c r="E12" s="5" t="str">
        <f>IFERROR((VLOOKUP(B12,INSCRITOS!A:D,4,FALSE)),"")</f>
        <v>RODRIGO SILVA</v>
      </c>
      <c r="F12" s="3" t="str">
        <f>IFERROR((VLOOKUP(B12,INSCRITOS!A:F,6,FALSE)),"")</f>
        <v>M</v>
      </c>
      <c r="G12" s="5" t="str">
        <f>IFERROR((VLOOKUP(B12,INSCRITOS!A:H,8,FALSE)),"")</f>
        <v>Não federado</v>
      </c>
      <c r="H12" s="5"/>
    </row>
    <row r="13" spans="1:8" x14ac:dyDescent="0.25">
      <c r="A13" s="3">
        <v>7</v>
      </c>
      <c r="B13" s="3">
        <v>5777</v>
      </c>
      <c r="C13" s="3">
        <f>IFERROR((VLOOKUP(B13,INSCRITOS!A:B,2,FALSE)),"")</f>
        <v>0</v>
      </c>
      <c r="D13" s="4" t="str">
        <f>IFERROR((VLOOKUP(B13,INSCRITOS!A:C,3,FALSE)),"")</f>
        <v>BEN</v>
      </c>
      <c r="E13" s="5" t="str">
        <f>IFERROR((VLOOKUP(B13,INSCRITOS!A:D,4,FALSE)),"")</f>
        <v xml:space="preserve">LOURENÇO CASTRO VALÉRIO </v>
      </c>
      <c r="F13" s="3" t="str">
        <f>IFERROR((VLOOKUP(B13,INSCRITOS!A:F,6,FALSE)),"")</f>
        <v>M</v>
      </c>
      <c r="G13" s="5" t="str">
        <f>IFERROR((VLOOKUP(B13,INSCRITOS!A:H,8,FALSE)),"")</f>
        <v>Não federado</v>
      </c>
      <c r="H13" s="5"/>
    </row>
    <row r="14" spans="1:8" x14ac:dyDescent="0.25">
      <c r="A14" s="3">
        <v>8</v>
      </c>
      <c r="B14" s="3">
        <v>5755</v>
      </c>
      <c r="C14" s="3">
        <f>IFERROR((VLOOKUP(B14,INSCRITOS!A:B,2,FALSE)),"")</f>
        <v>0</v>
      </c>
      <c r="D14" s="4" t="str">
        <f>IFERROR((VLOOKUP(B14,INSCRITOS!A:C,3,FALSE)),"")</f>
        <v>BEN</v>
      </c>
      <c r="E14" s="5" t="str">
        <f>IFERROR((VLOOKUP(B14,INSCRITOS!A:D,4,FALSE)),"")</f>
        <v>TIAGO RIBEIRO</v>
      </c>
      <c r="F14" s="3" t="str">
        <f>IFERROR((VLOOKUP(B14,INSCRITOS!A:F,6,FALSE)),"")</f>
        <v>M</v>
      </c>
      <c r="G14" s="5" t="str">
        <f>IFERROR((VLOOKUP(B14,INSCRITOS!A:H,8,FALSE)),"")</f>
        <v>Não federado</v>
      </c>
      <c r="H14" s="5"/>
    </row>
    <row r="15" spans="1:8" x14ac:dyDescent="0.25">
      <c r="A15" s="3">
        <v>9</v>
      </c>
      <c r="B15" s="3">
        <v>650</v>
      </c>
      <c r="C15" s="3">
        <f>IFERROR((VLOOKUP(B15,INSCRITOS!A:B,2,FALSE)),"")</f>
        <v>105148</v>
      </c>
      <c r="D15" s="4" t="str">
        <f>IFERROR((VLOOKUP(B15,INSCRITOS!A:C,3,FALSE)),"")</f>
        <v>BEN</v>
      </c>
      <c r="E15" s="5" t="str">
        <f>IFERROR((VLOOKUP(B15,INSCRITOS!A:D,4,FALSE)),"")</f>
        <v>ANTÓNIO GROU</v>
      </c>
      <c r="F15" s="3" t="str">
        <f>IFERROR((VLOOKUP(B15,INSCRITOS!A:F,6,FALSE)),"")</f>
        <v>M</v>
      </c>
      <c r="G15" s="5" t="str">
        <f>IFERROR((VLOOKUP(B15,INSCRITOS!A:H,8,FALSE)),"")</f>
        <v>Escola Triatlo Santo António Évora</v>
      </c>
      <c r="H15" s="5">
        <f>H11-1</f>
        <v>96</v>
      </c>
    </row>
    <row r="16" spans="1:8" x14ac:dyDescent="0.25">
      <c r="A16" s="3">
        <v>10</v>
      </c>
      <c r="B16" s="3">
        <v>681</v>
      </c>
      <c r="C16" s="3">
        <f>IFERROR((VLOOKUP(B16,INSCRITOS!A:B,2,FALSE)),"")</f>
        <v>105151</v>
      </c>
      <c r="D16" s="4" t="str">
        <f>IFERROR((VLOOKUP(B16,INSCRITOS!A:C,3,FALSE)),"")</f>
        <v>BEN</v>
      </c>
      <c r="E16" s="5" t="str">
        <f>IFERROR((VLOOKUP(B16,INSCRITOS!A:D,4,FALSE)),"")</f>
        <v xml:space="preserve">AFONSO MACHITA </v>
      </c>
      <c r="F16" s="3" t="str">
        <f>IFERROR((VLOOKUP(B16,INSCRITOS!A:F,6,FALSE)),"")</f>
        <v>M</v>
      </c>
      <c r="G16" s="5" t="str">
        <f>IFERROR((VLOOKUP(B16,INSCRITOS!A:H,8,FALSE)),"")</f>
        <v>Escola Triatlo Santo António Évora</v>
      </c>
      <c r="H16" s="5">
        <f>H15-1</f>
        <v>95</v>
      </c>
    </row>
    <row r="17" spans="1:8" x14ac:dyDescent="0.25">
      <c r="A17" s="3">
        <v>11</v>
      </c>
      <c r="B17" s="3">
        <v>554</v>
      </c>
      <c r="C17" s="3">
        <f>IFERROR((VLOOKUP(B17,INSCRITOS!A:B,2,FALSE)),"")</f>
        <v>103873</v>
      </c>
      <c r="D17" s="4" t="str">
        <f>IFERROR((VLOOKUP(B17,INSCRITOS!A:C,3,FALSE)),"")</f>
        <v>BEN</v>
      </c>
      <c r="E17" s="5" t="str">
        <f>IFERROR((VLOOKUP(B17,INSCRITOS!A:D,4,FALSE)),"")</f>
        <v xml:space="preserve">ALEXANDRE MAQUINISTA </v>
      </c>
      <c r="F17" s="3" t="str">
        <f>IFERROR((VLOOKUP(B17,INSCRITOS!A:F,6,FALSE)),"")</f>
        <v>M</v>
      </c>
      <c r="G17" s="5" t="str">
        <f>IFERROR((VLOOKUP(B17,INSCRITOS!A:H,8,FALSE)),"")</f>
        <v>REPSOL TRIATLO</v>
      </c>
      <c r="H17" s="5">
        <f>H16-1</f>
        <v>94</v>
      </c>
    </row>
    <row r="18" spans="1:8" x14ac:dyDescent="0.25">
      <c r="A18" s="3">
        <v>12</v>
      </c>
      <c r="B18" s="3">
        <v>5937</v>
      </c>
      <c r="C18" s="3">
        <f>IFERROR((VLOOKUP(B18,INSCRITOS!A:B,2,FALSE)),"")</f>
        <v>0</v>
      </c>
      <c r="D18" s="4" t="str">
        <f>IFERROR((VLOOKUP(B18,INSCRITOS!A:C,3,FALSE)),"")</f>
        <v>BEN</v>
      </c>
      <c r="E18" s="5" t="str">
        <f>IFERROR((VLOOKUP(B18,INSCRITOS!A:D,4,FALSE)),"")</f>
        <v>TOMAS MATA</v>
      </c>
      <c r="F18" s="3" t="str">
        <f>IFERROR((VLOOKUP(B18,INSCRITOS!A:F,6,FALSE)),"")</f>
        <v>M</v>
      </c>
      <c r="G18" s="5" t="str">
        <f>IFERROR((VLOOKUP(B18,INSCRITOS!A:H,8,FALSE)),"")</f>
        <v>Não federado</v>
      </c>
      <c r="H18" s="5"/>
    </row>
    <row r="19" spans="1:8" x14ac:dyDescent="0.25">
      <c r="A19" s="13"/>
      <c r="B19" s="13"/>
      <c r="C19" s="13"/>
      <c r="D19" s="14"/>
      <c r="E19" s="1"/>
      <c r="F19" s="13"/>
      <c r="G19" s="1"/>
      <c r="H19" s="1"/>
    </row>
    <row r="20" spans="1:8" ht="15.75" x14ac:dyDescent="0.25">
      <c r="A20" s="67" t="s">
        <v>15</v>
      </c>
      <c r="B20" s="67"/>
      <c r="C20" s="67"/>
      <c r="D20" s="67"/>
      <c r="E20" s="67"/>
      <c r="F20" s="67"/>
      <c r="G20" s="67"/>
      <c r="H20" s="67"/>
    </row>
    <row r="21" spans="1:8" x14ac:dyDescent="0.25">
      <c r="A21" s="13"/>
      <c r="B21" s="13"/>
      <c r="C21" s="13"/>
      <c r="D21" s="14"/>
      <c r="E21" s="1"/>
      <c r="F21" s="13"/>
      <c r="G21" s="1"/>
      <c r="H21" s="1"/>
    </row>
    <row r="22" spans="1:8" ht="15.75" x14ac:dyDescent="0.25">
      <c r="A22" s="19" t="s">
        <v>8</v>
      </c>
      <c r="B22" s="19" t="s">
        <v>3</v>
      </c>
      <c r="C22" s="19" t="s">
        <v>7</v>
      </c>
      <c r="D22" s="19" t="s">
        <v>0</v>
      </c>
      <c r="E22" s="19" t="s">
        <v>1</v>
      </c>
      <c r="F22" s="19" t="s">
        <v>5</v>
      </c>
      <c r="G22" s="19" t="s">
        <v>2</v>
      </c>
      <c r="H22" s="19" t="s">
        <v>6</v>
      </c>
    </row>
    <row r="23" spans="1:8" x14ac:dyDescent="0.25">
      <c r="A23" s="3">
        <v>1</v>
      </c>
      <c r="B23" s="3">
        <v>614</v>
      </c>
      <c r="C23" s="3">
        <f>IFERROR((VLOOKUP(B23,INSCRITOS!A:B,2,FALSE)),"")</f>
        <v>105123</v>
      </c>
      <c r="D23" s="6" t="str">
        <f>IFERROR((VLOOKUP(B23,INSCRITOS!A:C,3,FALSE)),"")</f>
        <v>BEN</v>
      </c>
      <c r="E23" s="5" t="str">
        <f>IFERROR((VLOOKUP(B23,INSCRITOS!A:D,4,FALSE)),"")</f>
        <v xml:space="preserve">MARGARIDA MAGRO </v>
      </c>
      <c r="F23" s="3" t="str">
        <f>IFERROR((VLOOKUP(B23,INSCRITOS!A:F,6,FALSE)),"")</f>
        <v>F</v>
      </c>
      <c r="G23" s="5" t="str">
        <f>IFERROR((VLOOKUP(B23,INSCRITOS!A:H,8,FALSE)),"")</f>
        <v>Escola Triatlo Santo António Évora</v>
      </c>
      <c r="H23" s="5">
        <v>100</v>
      </c>
    </row>
    <row r="24" spans="1:8" x14ac:dyDescent="0.25">
      <c r="A24" s="3">
        <v>2</v>
      </c>
      <c r="B24" s="3">
        <v>5710</v>
      </c>
      <c r="C24" s="3">
        <f>IFERROR((VLOOKUP(B24,INSCRITOS!A:B,2,FALSE)),"")</f>
        <v>0</v>
      </c>
      <c r="D24" s="6" t="str">
        <f>IFERROR((VLOOKUP(B24,INSCRITOS!A:C,3,FALSE)),"")</f>
        <v>BEN</v>
      </c>
      <c r="E24" s="5" t="str">
        <f>IFERROR((VLOOKUP(B24,INSCRITOS!A:D,4,FALSE)),"")</f>
        <v>LARA GRAÇA CASTRO</v>
      </c>
      <c r="F24" s="3" t="str">
        <f>IFERROR((VLOOKUP(B24,INSCRITOS!A:F,6,FALSE)),"")</f>
        <v>F</v>
      </c>
      <c r="G24" s="5" t="str">
        <f>IFERROR((VLOOKUP(B24,INSCRITOS!A:H,8,FALSE)),"")</f>
        <v>Não federado</v>
      </c>
      <c r="H24" s="5"/>
    </row>
    <row r="25" spans="1:8" x14ac:dyDescent="0.25">
      <c r="A25" s="13"/>
      <c r="B25" s="13"/>
      <c r="C25" s="13"/>
      <c r="D25" s="15"/>
      <c r="E25" s="1"/>
      <c r="F25" s="13"/>
      <c r="G25" s="1"/>
      <c r="H25" s="1"/>
    </row>
    <row r="26" spans="1:8" x14ac:dyDescent="0.25">
      <c r="A26" s="13"/>
      <c r="B26" s="13"/>
      <c r="C26" s="13"/>
      <c r="D26" s="15"/>
      <c r="E26" s="1"/>
      <c r="F26" s="13"/>
      <c r="G26" s="1"/>
      <c r="H26" s="1"/>
    </row>
    <row r="27" spans="1:8" ht="15.75" x14ac:dyDescent="0.25">
      <c r="A27" s="67" t="s">
        <v>10</v>
      </c>
      <c r="B27" s="67"/>
      <c r="C27" s="67"/>
      <c r="D27" s="67"/>
      <c r="E27" s="67"/>
      <c r="F27" s="67"/>
      <c r="G27" s="67"/>
      <c r="H27" s="67"/>
    </row>
    <row r="28" spans="1:8" x14ac:dyDescent="0.25">
      <c r="H28" s="21"/>
    </row>
    <row r="29" spans="1:8" ht="15.75" x14ac:dyDescent="0.25">
      <c r="A29" s="19" t="s">
        <v>8</v>
      </c>
      <c r="B29" s="19" t="s">
        <v>3</v>
      </c>
      <c r="C29" s="19" t="s">
        <v>7</v>
      </c>
      <c r="D29" s="19" t="s">
        <v>0</v>
      </c>
      <c r="E29" s="19" t="s">
        <v>1</v>
      </c>
      <c r="F29" s="19" t="s">
        <v>5</v>
      </c>
      <c r="G29" s="19" t="s">
        <v>2</v>
      </c>
      <c r="H29" s="19" t="s">
        <v>6</v>
      </c>
    </row>
    <row r="30" spans="1:8" x14ac:dyDescent="0.25">
      <c r="A30" s="3">
        <v>1</v>
      </c>
      <c r="B30" s="3">
        <v>984</v>
      </c>
      <c r="C30" s="3">
        <f>IFERROR((VLOOKUP(B30,INSCRITOS!A:B,2,FALSE)),"")</f>
        <v>102410</v>
      </c>
      <c r="D30" s="4" t="str">
        <f>IFERROR((VLOOKUP(B30,INSCRITOS!A:C,3,FALSE)),"")</f>
        <v>INF</v>
      </c>
      <c r="E30" s="5" t="str">
        <f>IFERROR((VLOOKUP(B30,INSCRITOS!A:D,4,FALSE)),"")</f>
        <v xml:space="preserve">DINIS FIGUEIREDO </v>
      </c>
      <c r="F30" s="3" t="str">
        <f>IFERROR((VLOOKUP(B30,INSCRITOS!A:F,6,FALSE)),"")</f>
        <v>M</v>
      </c>
      <c r="G30" s="5" t="str">
        <f>IFERROR((VLOOKUP(B30,INSCRITOS!A:H,8,FALSE)),"")</f>
        <v>Escola Triatlo Santo António Évora</v>
      </c>
      <c r="H30" s="5">
        <v>100</v>
      </c>
    </row>
    <row r="31" spans="1:8" x14ac:dyDescent="0.25">
      <c r="A31" s="3">
        <v>2</v>
      </c>
      <c r="B31" s="3">
        <v>688</v>
      </c>
      <c r="C31" s="3">
        <f>IFERROR((VLOOKUP(B31,INSCRITOS!A:B,2,FALSE)),"")</f>
        <v>105154</v>
      </c>
      <c r="D31" s="4" t="str">
        <f>IFERROR((VLOOKUP(B31,INSCRITOS!A:C,3,FALSE)),"")</f>
        <v>INF</v>
      </c>
      <c r="E31" s="5" t="str">
        <f>IFERROR((VLOOKUP(B31,INSCRITOS!A:D,4,FALSE)),"")</f>
        <v xml:space="preserve">FRANCISCO CROCA </v>
      </c>
      <c r="F31" s="3" t="str">
        <f>IFERROR((VLOOKUP(B31,INSCRITOS!A:F,6,FALSE)),"")</f>
        <v>M</v>
      </c>
      <c r="G31" s="5" t="str">
        <f>IFERROR((VLOOKUP(B31,INSCRITOS!A:H,8,FALSE)),"")</f>
        <v>Escola Triatlo Santo António Évora</v>
      </c>
      <c r="H31" s="5">
        <f>H30-1</f>
        <v>99</v>
      </c>
    </row>
    <row r="32" spans="1:8" x14ac:dyDescent="0.25">
      <c r="A32" s="3">
        <v>3</v>
      </c>
      <c r="B32" s="3">
        <v>992</v>
      </c>
      <c r="C32" s="3">
        <f>IFERROR((VLOOKUP(B32,INSCRITOS!A:B,2,FALSE)),"")</f>
        <v>102470</v>
      </c>
      <c r="D32" s="4" t="str">
        <f>IFERROR((VLOOKUP(B32,INSCRITOS!A:C,3,FALSE)),"")</f>
        <v>INF</v>
      </c>
      <c r="E32" s="5" t="str">
        <f>IFERROR((VLOOKUP(B32,INSCRITOS!A:D,4,FALSE)),"")</f>
        <v xml:space="preserve">DAVID VICENTE ALEIXO </v>
      </c>
      <c r="F32" s="3" t="str">
        <f>IFERROR((VLOOKUP(B32,INSCRITOS!A:F,6,FALSE)),"")</f>
        <v>M</v>
      </c>
      <c r="G32" s="29" t="s">
        <v>26</v>
      </c>
      <c r="H32" s="5">
        <f>H31-1</f>
        <v>98</v>
      </c>
    </row>
    <row r="33" spans="1:8" x14ac:dyDescent="0.25">
      <c r="A33" s="3">
        <v>4</v>
      </c>
      <c r="B33" s="3">
        <v>64</v>
      </c>
      <c r="C33" s="3">
        <f>IFERROR((VLOOKUP(B33,INSCRITOS!A:B,2,FALSE)),"")</f>
        <v>103202</v>
      </c>
      <c r="D33" s="4" t="str">
        <f>IFERROR((VLOOKUP(B33,INSCRITOS!A:C,3,FALSE)),"")</f>
        <v>INF</v>
      </c>
      <c r="E33" s="5" t="str">
        <f>IFERROR((VLOOKUP(B33,INSCRITOS!A:D,4,FALSE)),"")</f>
        <v xml:space="preserve">GUILHERME MARQUES </v>
      </c>
      <c r="F33" s="3" t="str">
        <f>IFERROR((VLOOKUP(B33,INSCRITOS!A:F,6,FALSE)),"")</f>
        <v>M</v>
      </c>
      <c r="G33" s="5" t="str">
        <f>IFERROR((VLOOKUP(B33,INSCRITOS!A:H,8,FALSE)),"")</f>
        <v>Escola Triatlo Santo António Évora/ Não federado</v>
      </c>
      <c r="H33" s="5"/>
    </row>
    <row r="34" spans="1:8" x14ac:dyDescent="0.25">
      <c r="A34" s="3">
        <v>5</v>
      </c>
      <c r="B34" s="3">
        <v>991</v>
      </c>
      <c r="C34" s="3">
        <f>IFERROR((VLOOKUP(B34,INSCRITOS!A:B,2,FALSE)),"")</f>
        <v>102469</v>
      </c>
      <c r="D34" s="4" t="str">
        <f>IFERROR((VLOOKUP(B34,INSCRITOS!A:C,3,FALSE)),"")</f>
        <v>INF</v>
      </c>
      <c r="E34" s="5" t="str">
        <f>IFERROR((VLOOKUP(B34,INSCRITOS!A:D,4,FALSE)),"")</f>
        <v xml:space="preserve">TOMÁS SARAGOÇA DE SOUSA </v>
      </c>
      <c r="F34" s="3" t="str">
        <f>IFERROR((VLOOKUP(B34,INSCRITOS!A:F,6,FALSE)),"")</f>
        <v>M</v>
      </c>
      <c r="G34" s="29" t="s">
        <v>26</v>
      </c>
      <c r="H34" s="5">
        <f>H32-1</f>
        <v>97</v>
      </c>
    </row>
    <row r="35" spans="1:8" x14ac:dyDescent="0.25">
      <c r="A35" s="3">
        <v>6</v>
      </c>
      <c r="B35" s="3">
        <v>562</v>
      </c>
      <c r="C35" s="3">
        <f>IFERROR((VLOOKUP(B35,INSCRITOS!A:B,2,FALSE)),"")</f>
        <v>103616</v>
      </c>
      <c r="D35" s="4" t="str">
        <f>IFERROR((VLOOKUP(B35,INSCRITOS!A:C,3,FALSE)),"")</f>
        <v>INF</v>
      </c>
      <c r="E35" s="5" t="str">
        <f>IFERROR((VLOOKUP(B35,INSCRITOS!A:D,4,FALSE)),"")</f>
        <v xml:space="preserve">TOMÁS MARTIM MORENO </v>
      </c>
      <c r="F35" s="3" t="str">
        <f>IFERROR((VLOOKUP(B35,INSCRITOS!A:F,6,FALSE)),"")</f>
        <v>M</v>
      </c>
      <c r="G35" s="29" t="s">
        <v>26</v>
      </c>
      <c r="H35" s="5">
        <f>H34-1</f>
        <v>96</v>
      </c>
    </row>
    <row r="36" spans="1:8" x14ac:dyDescent="0.25">
      <c r="A36" s="3">
        <v>7</v>
      </c>
      <c r="B36" s="3">
        <v>5709</v>
      </c>
      <c r="C36" s="3">
        <f>IFERROR((VLOOKUP(B36,INSCRITOS!A:B,2,FALSE)),"")</f>
        <v>0</v>
      </c>
      <c r="D36" s="4" t="str">
        <f>IFERROR((VLOOKUP(B36,INSCRITOS!A:C,3,FALSE)),"")</f>
        <v>INF</v>
      </c>
      <c r="E36" s="5" t="str">
        <f>IFERROR((VLOOKUP(B36,INSCRITOS!A:D,4,FALSE)),"")</f>
        <v>GUILHERME GRAÇA CASTRO</v>
      </c>
      <c r="F36" s="3" t="str">
        <f>IFERROR((VLOOKUP(B36,INSCRITOS!A:F,6,FALSE)),"")</f>
        <v>M</v>
      </c>
      <c r="G36" s="5" t="str">
        <f>IFERROR((VLOOKUP(B36,INSCRITOS!A:H,8,FALSE)),"")</f>
        <v>Não federado</v>
      </c>
      <c r="H36" s="5"/>
    </row>
    <row r="37" spans="1:8" x14ac:dyDescent="0.25">
      <c r="A37" s="3">
        <v>8</v>
      </c>
      <c r="B37" s="3">
        <v>5900</v>
      </c>
      <c r="C37" s="3">
        <f>IFERROR((VLOOKUP(B37,INSCRITOS!A:B,2,FALSE)),"")</f>
        <v>0</v>
      </c>
      <c r="D37" s="4" t="str">
        <f>IFERROR((VLOOKUP(B37,INSCRITOS!A:C,3,FALSE)),"")</f>
        <v>INF</v>
      </c>
      <c r="E37" s="5" t="str">
        <f>IFERROR((VLOOKUP(B37,INSCRITOS!A:D,4,FALSE)),"")</f>
        <v xml:space="preserve">DUARTE MOREIRA GONÇALVES </v>
      </c>
      <c r="F37" s="3" t="str">
        <f>IFERROR((VLOOKUP(B37,INSCRITOS!A:F,6,FALSE)),"")</f>
        <v>M</v>
      </c>
      <c r="G37" s="5" t="str">
        <f>IFERROR((VLOOKUP(B37,INSCRITOS!A:H,8,FALSE)),"")</f>
        <v>Não federado</v>
      </c>
      <c r="H37" s="5"/>
    </row>
    <row r="38" spans="1:8" x14ac:dyDescent="0.25">
      <c r="A38" s="3">
        <v>9</v>
      </c>
      <c r="B38" s="3">
        <v>167</v>
      </c>
      <c r="C38" s="3">
        <f>IFERROR((VLOOKUP(B38,INSCRITOS!A:B,2,FALSE)),"")</f>
        <v>103871</v>
      </c>
      <c r="D38" s="4" t="str">
        <f>IFERROR((VLOOKUP(B38,INSCRITOS!A:C,3,FALSE)),"")</f>
        <v>INF</v>
      </c>
      <c r="E38" s="5" t="str">
        <f>IFERROR((VLOOKUP(B38,INSCRITOS!A:D,4,FALSE)),"")</f>
        <v xml:space="preserve">MARTIM MAQUINISTA </v>
      </c>
      <c r="F38" s="3" t="str">
        <f>IFERROR((VLOOKUP(B38,INSCRITOS!A:F,6,FALSE)),"")</f>
        <v>M</v>
      </c>
      <c r="G38" s="5" t="str">
        <f>IFERROR((VLOOKUP(B38,INSCRITOS!A:H,8,FALSE)),"")</f>
        <v>REPSOL TRIATLO</v>
      </c>
      <c r="H38" s="5">
        <f>H35-1</f>
        <v>95</v>
      </c>
    </row>
    <row r="39" spans="1:8" x14ac:dyDescent="0.25">
      <c r="A39" s="13"/>
      <c r="B39" s="13"/>
      <c r="C39" s="13"/>
      <c r="D39" s="14"/>
      <c r="E39" s="1"/>
      <c r="F39" s="13"/>
      <c r="G39" s="1"/>
      <c r="H39" s="1"/>
    </row>
    <row r="40" spans="1:8" x14ac:dyDescent="0.25">
      <c r="A40" s="13"/>
      <c r="B40" s="13"/>
      <c r="C40" s="13"/>
      <c r="D40" s="14"/>
      <c r="E40" s="1"/>
      <c r="F40" s="13"/>
      <c r="G40" s="1"/>
      <c r="H40" s="20"/>
    </row>
    <row r="41" spans="1:8" ht="15.75" x14ac:dyDescent="0.25">
      <c r="A41" s="67" t="s">
        <v>16</v>
      </c>
      <c r="B41" s="67"/>
      <c r="C41" s="67"/>
      <c r="D41" s="67"/>
      <c r="E41" s="67"/>
      <c r="F41" s="67"/>
      <c r="G41" s="67"/>
      <c r="H41" s="67"/>
    </row>
    <row r="42" spans="1:8" x14ac:dyDescent="0.25">
      <c r="A42" s="13"/>
      <c r="B42" s="13"/>
      <c r="C42" s="13"/>
      <c r="D42" s="14"/>
      <c r="E42" s="1"/>
      <c r="F42" s="13"/>
      <c r="G42" s="1"/>
      <c r="H42" s="20"/>
    </row>
    <row r="43" spans="1:8" ht="15.75" x14ac:dyDescent="0.25">
      <c r="A43" s="19" t="s">
        <v>8</v>
      </c>
      <c r="B43" s="19" t="s">
        <v>3</v>
      </c>
      <c r="C43" s="19" t="s">
        <v>7</v>
      </c>
      <c r="D43" s="19" t="s">
        <v>0</v>
      </c>
      <c r="E43" s="19" t="s">
        <v>1</v>
      </c>
      <c r="F43" s="19" t="s">
        <v>5</v>
      </c>
      <c r="G43" s="19" t="s">
        <v>2</v>
      </c>
      <c r="H43" s="19" t="s">
        <v>6</v>
      </c>
    </row>
    <row r="44" spans="1:8" x14ac:dyDescent="0.25">
      <c r="A44" s="3">
        <v>1</v>
      </c>
      <c r="B44" s="3">
        <v>463</v>
      </c>
      <c r="C44" s="3">
        <f>IFERROR((VLOOKUP(B44,INSCRITOS!A:B,2,FALSE)),"")</f>
        <v>101681</v>
      </c>
      <c r="D44" s="6" t="str">
        <f>IFERROR((VLOOKUP(B44,INSCRITOS!A:C,3,FALSE)),"")</f>
        <v>INF</v>
      </c>
      <c r="E44" s="5" t="str">
        <f>IFERROR((VLOOKUP(B44,INSCRITOS!A:D,4,FALSE)),"")</f>
        <v xml:space="preserve">MARIA PIRES </v>
      </c>
      <c r="F44" s="3" t="str">
        <f>IFERROR((VLOOKUP(B44,INSCRITOS!A:F,6,FALSE)),"")</f>
        <v>F</v>
      </c>
      <c r="G44" s="5" t="str">
        <f>IFERROR((VLOOKUP(B44,INSCRITOS!A:H,8,FALSE)),"")</f>
        <v>Escola Triatlo Santo António Évora</v>
      </c>
      <c r="H44" s="5">
        <v>100</v>
      </c>
    </row>
    <row r="45" spans="1:8" x14ac:dyDescent="0.25">
      <c r="A45" s="3">
        <v>2</v>
      </c>
      <c r="B45" s="3">
        <v>696</v>
      </c>
      <c r="C45" s="3">
        <f>IFERROR((VLOOKUP(B45,INSCRITOS!A:B,2,FALSE)),"")</f>
        <v>103877</v>
      </c>
      <c r="D45" s="6" t="str">
        <f>IFERROR((VLOOKUP(B45,INSCRITOS!A:C,3,FALSE)),"")</f>
        <v>INF</v>
      </c>
      <c r="E45" s="5" t="str">
        <f>IFERROR((VLOOKUP(B45,INSCRITOS!A:D,4,FALSE)),"")</f>
        <v xml:space="preserve">EVA FERREIRA </v>
      </c>
      <c r="F45" s="3" t="str">
        <f>IFERROR((VLOOKUP(B45,INSCRITOS!A:F,6,FALSE)),"")</f>
        <v>F</v>
      </c>
      <c r="G45" s="5" t="str">
        <f>IFERROR((VLOOKUP(B45,INSCRITOS!A:H,8,FALSE)),"")</f>
        <v>REPSOL TRIATLO</v>
      </c>
      <c r="H45" s="5">
        <f>H44-1</f>
        <v>99</v>
      </c>
    </row>
    <row r="46" spans="1:8" x14ac:dyDescent="0.25">
      <c r="A46" s="3">
        <v>3</v>
      </c>
      <c r="B46" s="3">
        <v>5938</v>
      </c>
      <c r="C46" s="3">
        <f>IFERROR((VLOOKUP(B46,INSCRITOS!A:B,2,FALSE)),"")</f>
        <v>0</v>
      </c>
      <c r="D46" s="6" t="str">
        <f>IFERROR((VLOOKUP(B46,INSCRITOS!A:C,3,FALSE)),"")</f>
        <v>INF</v>
      </c>
      <c r="E46" s="5" t="str">
        <f>IFERROR((VLOOKUP(B46,INSCRITOS!A:D,4,FALSE)),"")</f>
        <v>NICOLE SERRÃO DO ROSÁRIO</v>
      </c>
      <c r="F46" s="3" t="str">
        <f>IFERROR((VLOOKUP(B46,INSCRITOS!A:F,6,FALSE)),"")</f>
        <v>F</v>
      </c>
      <c r="G46" s="5" t="str">
        <f>IFERROR((VLOOKUP(B46,INSCRITOS!A:H,8,FALSE)),"")</f>
        <v>REPSOL TRIATLO</v>
      </c>
      <c r="H46" s="5">
        <f>H45-1</f>
        <v>98</v>
      </c>
    </row>
    <row r="47" spans="1:8" x14ac:dyDescent="0.25">
      <c r="A47" s="3">
        <v>4</v>
      </c>
      <c r="B47" s="3">
        <v>5672</v>
      </c>
      <c r="C47" s="3">
        <f>IFERROR((VLOOKUP(B47,INSCRITOS!A:B,2,FALSE)),"")</f>
        <v>0</v>
      </c>
      <c r="D47" s="6" t="str">
        <f>IFERROR((VLOOKUP(B47,INSCRITOS!A:C,3,FALSE)),"")</f>
        <v>INF</v>
      </c>
      <c r="E47" s="5" t="str">
        <f>IFERROR((VLOOKUP(B47,INSCRITOS!A:D,4,FALSE)),"")</f>
        <v>MARIA MENDES VALENTE</v>
      </c>
      <c r="F47" s="3" t="str">
        <f>IFERROR((VLOOKUP(B47,INSCRITOS!A:F,6,FALSE)),"")</f>
        <v>F</v>
      </c>
      <c r="G47" s="5" t="str">
        <f>IFERROR((VLOOKUP(B47,INSCRITOS!A:H,8,FALSE)),"")</f>
        <v>Associação Naval Amorense/ Não federado</v>
      </c>
      <c r="H47" s="5"/>
    </row>
    <row r="48" spans="1:8" x14ac:dyDescent="0.25">
      <c r="A48" s="13"/>
      <c r="B48" s="13"/>
      <c r="C48" s="13"/>
      <c r="D48" s="15"/>
      <c r="E48" s="1"/>
      <c r="F48" s="13"/>
      <c r="G48" s="1"/>
      <c r="H48" s="1"/>
    </row>
    <row r="50" spans="1:8" ht="15.75" x14ac:dyDescent="0.25">
      <c r="A50" s="67" t="s">
        <v>11</v>
      </c>
      <c r="B50" s="67"/>
      <c r="C50" s="67"/>
      <c r="D50" s="67"/>
      <c r="E50" s="67"/>
      <c r="F50" s="67"/>
      <c r="G50" s="67"/>
      <c r="H50" s="67"/>
    </row>
    <row r="51" spans="1:8" x14ac:dyDescent="0.25">
      <c r="H51" s="21"/>
    </row>
    <row r="52" spans="1:8" ht="15.75" x14ac:dyDescent="0.25">
      <c r="A52" s="19" t="s">
        <v>8</v>
      </c>
      <c r="B52" s="19" t="s">
        <v>3</v>
      </c>
      <c r="C52" s="19" t="s">
        <v>7</v>
      </c>
      <c r="D52" s="19" t="s">
        <v>0</v>
      </c>
      <c r="E52" s="19" t="s">
        <v>1</v>
      </c>
      <c r="F52" s="19" t="s">
        <v>5</v>
      </c>
      <c r="G52" s="19" t="s">
        <v>2</v>
      </c>
      <c r="H52" s="19" t="s">
        <v>6</v>
      </c>
    </row>
    <row r="53" spans="1:8" x14ac:dyDescent="0.25">
      <c r="A53" s="3">
        <v>1</v>
      </c>
      <c r="B53" s="3">
        <v>210</v>
      </c>
      <c r="C53" s="3">
        <f>IFERROR((VLOOKUP(B53,INSCRITOS!A:B,2,FALSE)),"")</f>
        <v>104185</v>
      </c>
      <c r="D53" s="4" t="str">
        <f>IFERROR((VLOOKUP(B53,INSCRITOS!A:C,3,FALSE)),"")</f>
        <v>INI</v>
      </c>
      <c r="E53" s="5" t="str">
        <f>IFERROR((VLOOKUP(B53,INSCRITOS!A:D,4,FALSE)),"")</f>
        <v xml:space="preserve">FRANCISCO MAGRO </v>
      </c>
      <c r="F53" s="3" t="str">
        <f>IFERROR((VLOOKUP(B53,INSCRITOS!A:F,6,FALSE)),"")</f>
        <v>M</v>
      </c>
      <c r="G53" s="5" t="str">
        <f>IFERROR((VLOOKUP(B53,INSCRITOS!A:H,8,FALSE)),"")</f>
        <v>Escola Triatlo Santo António Évora</v>
      </c>
      <c r="H53" s="5">
        <v>100</v>
      </c>
    </row>
    <row r="54" spans="1:8" x14ac:dyDescent="0.25">
      <c r="A54" s="3">
        <v>2</v>
      </c>
      <c r="B54" s="3">
        <v>5942</v>
      </c>
      <c r="C54" s="3">
        <f>IFERROR((VLOOKUP(B54,INSCRITOS!A:B,2,FALSE)),"")</f>
        <v>103201</v>
      </c>
      <c r="D54" s="4" t="str">
        <f>IFERROR((VLOOKUP(B54,INSCRITOS!A:C,3,FALSE)),"")</f>
        <v>INI</v>
      </c>
      <c r="E54" s="5" t="str">
        <f>IFERROR((VLOOKUP(B54,INSCRITOS!A:D,4,FALSE)),"")</f>
        <v xml:space="preserve">DIOGO MARQUES </v>
      </c>
      <c r="F54" s="3" t="str">
        <f>IFERROR((VLOOKUP(B54,INSCRITOS!A:F,6,FALSE)),"")</f>
        <v>M</v>
      </c>
      <c r="G54" s="5" t="str">
        <f>IFERROR((VLOOKUP(B54,INSCRITOS!A:H,8,FALSE)),"")</f>
        <v>Escola Triatlo Santo António Évora</v>
      </c>
      <c r="H54" s="5">
        <f>H53-1</f>
        <v>99</v>
      </c>
    </row>
    <row r="55" spans="1:8" x14ac:dyDescent="0.25">
      <c r="A55" s="3">
        <v>3</v>
      </c>
      <c r="B55" s="3">
        <v>678</v>
      </c>
      <c r="C55" s="3">
        <f>IFERROR((VLOOKUP(B55,INSCRITOS!A:B,2,FALSE)),"")</f>
        <v>103704</v>
      </c>
      <c r="D55" s="4" t="str">
        <f>IFERROR((VLOOKUP(B55,INSCRITOS!A:C,3,FALSE)),"")</f>
        <v>INI</v>
      </c>
      <c r="E55" s="5" t="str">
        <f>IFERROR((VLOOKUP(B55,INSCRITOS!A:D,4,FALSE)),"")</f>
        <v xml:space="preserve">JOÃO PADEIRO </v>
      </c>
      <c r="F55" s="3" t="str">
        <f>IFERROR((VLOOKUP(B55,INSCRITOS!A:F,6,FALSE)),"")</f>
        <v>M</v>
      </c>
      <c r="G55" s="5" t="str">
        <f>IFERROR((VLOOKUP(B55,INSCRITOS!A:H,8,FALSE)),"")</f>
        <v>Escola Triatlo Santo António Évora</v>
      </c>
      <c r="H55" s="5">
        <f t="shared" ref="H55:H59" si="0">H54-1</f>
        <v>98</v>
      </c>
    </row>
    <row r="56" spans="1:8" x14ac:dyDescent="0.25">
      <c r="A56" s="3">
        <v>4</v>
      </c>
      <c r="B56" s="3">
        <v>457</v>
      </c>
      <c r="C56" s="3">
        <f>IFERROR((VLOOKUP(B56,INSCRITOS!A:B,2,FALSE)),"")</f>
        <v>104342</v>
      </c>
      <c r="D56" s="4" t="str">
        <f>IFERROR((VLOOKUP(B56,INSCRITOS!A:C,3,FALSE)),"")</f>
        <v>INI</v>
      </c>
      <c r="E56" s="5" t="str">
        <f>IFERROR((VLOOKUP(B56,INSCRITOS!A:D,4,FALSE)),"")</f>
        <v xml:space="preserve">TOMÁS MORENO </v>
      </c>
      <c r="F56" s="3" t="str">
        <f>IFERROR((VLOOKUP(B56,INSCRITOS!A:F,6,FALSE)),"")</f>
        <v>M</v>
      </c>
      <c r="G56" s="5" t="str">
        <f>IFERROR((VLOOKUP(B56,INSCRITOS!A:H,8,FALSE)),"")</f>
        <v>REPSOL TRIATLO</v>
      </c>
      <c r="H56" s="5">
        <f t="shared" si="0"/>
        <v>97</v>
      </c>
    </row>
    <row r="57" spans="1:8" x14ac:dyDescent="0.25">
      <c r="A57" s="3">
        <v>5</v>
      </c>
      <c r="B57" s="3">
        <v>747</v>
      </c>
      <c r="C57" s="3">
        <f>IFERROR((VLOOKUP(B57,INSCRITOS!A:B,2,FALSE)),"")</f>
        <v>102409</v>
      </c>
      <c r="D57" s="4" t="str">
        <f>IFERROR((VLOOKUP(B57,INSCRITOS!A:C,3,FALSE)),"")</f>
        <v>INI</v>
      </c>
      <c r="E57" s="5" t="str">
        <f>IFERROR((VLOOKUP(B57,INSCRITOS!A:D,4,FALSE)),"")</f>
        <v xml:space="preserve">ANDRÉ NEPOMUCENO </v>
      </c>
      <c r="F57" s="3" t="str">
        <f>IFERROR((VLOOKUP(B57,INSCRITOS!A:F,6,FALSE)),"")</f>
        <v>M</v>
      </c>
      <c r="G57" s="5" t="str">
        <f>IFERROR((VLOOKUP(B57,INSCRITOS!A:H,8,FALSE)),"")</f>
        <v>Escola Triatlo Santo António Évora</v>
      </c>
      <c r="H57" s="5">
        <f t="shared" si="0"/>
        <v>96</v>
      </c>
    </row>
    <row r="58" spans="1:8" x14ac:dyDescent="0.25">
      <c r="A58" s="3">
        <v>6</v>
      </c>
      <c r="B58" s="3">
        <v>244</v>
      </c>
      <c r="C58" s="3">
        <f>IFERROR((VLOOKUP(B58,INSCRITOS!A:B,2,FALSE)),"")</f>
        <v>101311</v>
      </c>
      <c r="D58" s="4" t="str">
        <f>IFERROR((VLOOKUP(B58,INSCRITOS!A:C,3,FALSE)),"")</f>
        <v>INI</v>
      </c>
      <c r="E58" s="5" t="str">
        <f>IFERROR((VLOOKUP(B58,INSCRITOS!A:D,4,FALSE)),"")</f>
        <v xml:space="preserve">FRANCISCO MIGUEL JORGE </v>
      </c>
      <c r="F58" s="3" t="str">
        <f>IFERROR((VLOOKUP(B58,INSCRITOS!A:F,6,FALSE)),"")</f>
        <v>M</v>
      </c>
      <c r="G58" s="29" t="s">
        <v>26</v>
      </c>
      <c r="H58" s="5">
        <f t="shared" si="0"/>
        <v>95</v>
      </c>
    </row>
    <row r="59" spans="1:8" x14ac:dyDescent="0.25">
      <c r="A59" s="3">
        <v>7</v>
      </c>
      <c r="B59" s="3">
        <v>535</v>
      </c>
      <c r="C59" s="3">
        <f>IFERROR((VLOOKUP(B59,INSCRITOS!A:B,2,FALSE)),"")</f>
        <v>105108</v>
      </c>
      <c r="D59" s="4" t="str">
        <f>IFERROR((VLOOKUP(B59,INSCRITOS!A:C,3,FALSE)),"")</f>
        <v>INI</v>
      </c>
      <c r="E59" s="5" t="str">
        <f>IFERROR((VLOOKUP(B59,INSCRITOS!A:D,4,FALSE)),"")</f>
        <v xml:space="preserve">JOÃO GONÇALVES </v>
      </c>
      <c r="F59" s="3" t="str">
        <f>IFERROR((VLOOKUP(B59,INSCRITOS!A:F,6,FALSE)),"")</f>
        <v>M</v>
      </c>
      <c r="G59" s="5" t="str">
        <f>IFERROR((VLOOKUP(B59,INSCRITOS!A:H,8,FALSE)),"")</f>
        <v>REPSOL TRIATLO</v>
      </c>
      <c r="H59" s="5">
        <f t="shared" si="0"/>
        <v>94</v>
      </c>
    </row>
    <row r="60" spans="1:8" x14ac:dyDescent="0.25">
      <c r="A60" s="3">
        <v>8</v>
      </c>
      <c r="B60" s="3">
        <v>5947</v>
      </c>
      <c r="C60" s="3">
        <f>IFERROR((VLOOKUP(B60,INSCRITOS!A:B,2,FALSE)),"")</f>
        <v>0</v>
      </c>
      <c r="D60" s="4" t="str">
        <f>IFERROR((VLOOKUP(B60,INSCRITOS!A:C,3,FALSE)),"")</f>
        <v>INI</v>
      </c>
      <c r="E60" s="5" t="str">
        <f>IFERROR((VLOOKUP(B60,INSCRITOS!A:D,4,FALSE)),"")</f>
        <v>ALEXANDRE SILVA</v>
      </c>
      <c r="F60" s="3" t="str">
        <f>IFERROR((VLOOKUP(B60,INSCRITOS!A:F,6,FALSE)),"")</f>
        <v>M</v>
      </c>
      <c r="G60" s="5" t="str">
        <f>IFERROR((VLOOKUP(B60,INSCRITOS!A:H,8,FALSE)),"")</f>
        <v>Não federado</v>
      </c>
      <c r="H60" s="5"/>
    </row>
    <row r="61" spans="1:8" x14ac:dyDescent="0.25">
      <c r="A61" s="13"/>
      <c r="B61" s="13"/>
      <c r="C61" s="13"/>
      <c r="D61" s="14"/>
      <c r="E61" s="1"/>
      <c r="F61" s="13"/>
      <c r="G61" s="1"/>
      <c r="H61" s="20"/>
    </row>
    <row r="62" spans="1:8" ht="15.75" x14ac:dyDescent="0.25">
      <c r="A62" s="67" t="s">
        <v>17</v>
      </c>
      <c r="B62" s="67"/>
      <c r="C62" s="67"/>
      <c r="D62" s="67"/>
      <c r="E62" s="67"/>
      <c r="F62" s="67"/>
      <c r="G62" s="67"/>
      <c r="H62" s="67"/>
    </row>
    <row r="63" spans="1:8" x14ac:dyDescent="0.25">
      <c r="A63" s="13"/>
      <c r="B63" s="13"/>
      <c r="C63" s="13"/>
      <c r="D63" s="14"/>
      <c r="E63" s="1"/>
      <c r="F63" s="13"/>
      <c r="G63" s="1"/>
      <c r="H63" s="20"/>
    </row>
    <row r="64" spans="1:8" ht="15.75" x14ac:dyDescent="0.25">
      <c r="A64" s="19" t="s">
        <v>8</v>
      </c>
      <c r="B64" s="19" t="s">
        <v>3</v>
      </c>
      <c r="C64" s="19" t="s">
        <v>7</v>
      </c>
      <c r="D64" s="19" t="s">
        <v>0</v>
      </c>
      <c r="E64" s="19" t="s">
        <v>1</v>
      </c>
      <c r="F64" s="19" t="s">
        <v>5</v>
      </c>
      <c r="G64" s="19" t="s">
        <v>2</v>
      </c>
      <c r="H64" s="19" t="s">
        <v>6</v>
      </c>
    </row>
    <row r="65" spans="1:8" x14ac:dyDescent="0.25">
      <c r="A65" s="3">
        <v>1</v>
      </c>
      <c r="B65" s="3">
        <v>242</v>
      </c>
      <c r="C65" s="3">
        <f>IFERROR((VLOOKUP(B65,INSCRITOS!A:B,2,FALSE)),"")</f>
        <v>101669</v>
      </c>
      <c r="D65" s="6" t="str">
        <f>IFERROR((VLOOKUP(B65,INSCRITOS!A:C,3,FALSE)),"")</f>
        <v>INI</v>
      </c>
      <c r="E65" s="5" t="str">
        <f>IFERROR((VLOOKUP(B65,INSCRITOS!A:D,4,FALSE)),"")</f>
        <v xml:space="preserve">INÊS SANTOS </v>
      </c>
      <c r="F65" s="3" t="str">
        <f>IFERROR((VLOOKUP(B65,INSCRITOS!A:F,6,FALSE)),"")</f>
        <v>F</v>
      </c>
      <c r="G65" s="5" t="str">
        <f>IFERROR((VLOOKUP(B65,INSCRITOS!A:H,8,FALSE)),"")</f>
        <v>Escola Triatlo Santo António Évora</v>
      </c>
      <c r="H65" s="5">
        <f>100</f>
        <v>100</v>
      </c>
    </row>
    <row r="66" spans="1:8" x14ac:dyDescent="0.25">
      <c r="A66" s="3">
        <v>2</v>
      </c>
      <c r="B66" s="3">
        <v>57</v>
      </c>
      <c r="C66" s="3">
        <f>IFERROR((VLOOKUP(B66,INSCRITOS!A:B,2,FALSE)),"")</f>
        <v>104908</v>
      </c>
      <c r="D66" s="6" t="str">
        <f>IFERROR((VLOOKUP(B66,INSCRITOS!A:C,3,FALSE)),"")</f>
        <v>INI</v>
      </c>
      <c r="E66" s="5" t="str">
        <f>IFERROR((VLOOKUP(B66,INSCRITOS!A:D,4,FALSE)),"")</f>
        <v xml:space="preserve">MÓNICA PORTUGAL </v>
      </c>
      <c r="F66" s="3" t="str">
        <f>IFERROR((VLOOKUP(B66,INSCRITOS!A:F,6,FALSE)),"")</f>
        <v>F</v>
      </c>
      <c r="G66" s="5" t="str">
        <f>IFERROR((VLOOKUP(B66,INSCRITOS!A:H,8,FALSE)),"")</f>
        <v xml:space="preserve">Associação Naval Amorense </v>
      </c>
      <c r="H66" s="5">
        <f>H65-1</f>
        <v>99</v>
      </c>
    </row>
    <row r="67" spans="1:8" x14ac:dyDescent="0.25">
      <c r="A67" s="3">
        <v>3</v>
      </c>
      <c r="B67" s="3">
        <v>671</v>
      </c>
      <c r="C67" s="3">
        <f>IFERROR((VLOOKUP(B67,INSCRITOS!A:B,2,FALSE)),"")</f>
        <v>105150</v>
      </c>
      <c r="D67" s="6" t="str">
        <f>IFERROR((VLOOKUP(B67,INSCRITOS!A:C,3,FALSE)),"")</f>
        <v>INI</v>
      </c>
      <c r="E67" s="5" t="str">
        <f>IFERROR((VLOOKUP(B67,INSCRITOS!A:D,4,FALSE)),"")</f>
        <v xml:space="preserve">LEONOR RISCADO </v>
      </c>
      <c r="F67" s="3" t="str">
        <f>IFERROR((VLOOKUP(B67,INSCRITOS!A:F,6,FALSE)),"")</f>
        <v>F</v>
      </c>
      <c r="G67" s="5" t="str">
        <f>IFERROR((VLOOKUP(B67,INSCRITOS!A:H,8,FALSE)),"")</f>
        <v>Escola Triatlo Santo António Évora</v>
      </c>
      <c r="H67" s="5">
        <f t="shared" ref="H67:H68" si="1">H66-1</f>
        <v>98</v>
      </c>
    </row>
    <row r="68" spans="1:8" x14ac:dyDescent="0.25">
      <c r="A68" s="3">
        <v>4</v>
      </c>
      <c r="B68" s="3">
        <v>502</v>
      </c>
      <c r="C68" s="3">
        <f>IFERROR((VLOOKUP(B68,INSCRITOS!A:B,2,FALSE)),"")</f>
        <v>103872</v>
      </c>
      <c r="D68" s="6" t="str">
        <f>IFERROR((VLOOKUP(B68,INSCRITOS!A:C,3,FALSE)),"")</f>
        <v>INI</v>
      </c>
      <c r="E68" s="5" t="str">
        <f>IFERROR((VLOOKUP(B68,INSCRITOS!A:D,4,FALSE)),"")</f>
        <v>LAURA BOLIM</v>
      </c>
      <c r="F68" s="3" t="str">
        <f>IFERROR((VLOOKUP(B68,INSCRITOS!A:F,6,FALSE)),"")</f>
        <v>F</v>
      </c>
      <c r="G68" s="5" t="str">
        <f>IFERROR((VLOOKUP(B68,INSCRITOS!A:H,8,FALSE)),"")</f>
        <v>REPSOL TRIATLO</v>
      </c>
      <c r="H68" s="5">
        <f t="shared" si="1"/>
        <v>97</v>
      </c>
    </row>
    <row r="69" spans="1:8" x14ac:dyDescent="0.25">
      <c r="A69" s="13"/>
      <c r="B69" s="13"/>
      <c r="C69" s="13"/>
      <c r="D69" s="15"/>
      <c r="E69" s="1"/>
      <c r="F69" s="13"/>
      <c r="G69" s="1"/>
      <c r="H69" s="1"/>
    </row>
    <row r="70" spans="1:8" ht="15.75" x14ac:dyDescent="0.25">
      <c r="A70" s="67" t="s">
        <v>12</v>
      </c>
      <c r="B70" s="67"/>
      <c r="C70" s="67"/>
      <c r="D70" s="67"/>
      <c r="E70" s="67"/>
      <c r="F70" s="67"/>
      <c r="G70" s="67"/>
      <c r="H70" s="67"/>
    </row>
    <row r="71" spans="1:8" x14ac:dyDescent="0.25">
      <c r="H71" s="21"/>
    </row>
    <row r="72" spans="1:8" ht="15.75" x14ac:dyDescent="0.25">
      <c r="A72" s="19" t="s">
        <v>8</v>
      </c>
      <c r="B72" s="19" t="s">
        <v>3</v>
      </c>
      <c r="C72" s="19" t="s">
        <v>7</v>
      </c>
      <c r="D72" s="19" t="s">
        <v>0</v>
      </c>
      <c r="E72" s="19" t="s">
        <v>1</v>
      </c>
      <c r="F72" s="19" t="s">
        <v>5</v>
      </c>
      <c r="G72" s="19" t="s">
        <v>2</v>
      </c>
      <c r="H72" s="19" t="s">
        <v>6</v>
      </c>
    </row>
    <row r="73" spans="1:8" x14ac:dyDescent="0.25">
      <c r="A73" s="3">
        <v>1</v>
      </c>
      <c r="B73" s="3">
        <v>605</v>
      </c>
      <c r="C73" s="3">
        <f>IFERROR((VLOOKUP(B73,INSCRITOS!A:B,2,FALSE)),"")</f>
        <v>105119</v>
      </c>
      <c r="D73" s="6" t="str">
        <f>IFERROR((VLOOKUP(B73,INSCRITOS!A:C,3,FALSE)),"")</f>
        <v>JUV</v>
      </c>
      <c r="E73" s="5" t="str">
        <f>IFERROR((VLOOKUP(B73,INSCRITOS!A:D,4,FALSE)),"")</f>
        <v>João Cruz</v>
      </c>
      <c r="F73" s="3" t="str">
        <f>IFERROR((VLOOKUP(B73,INSCRITOS!A:F,6,FALSE)),"")</f>
        <v>M</v>
      </c>
      <c r="G73" s="5" t="str">
        <f>IFERROR((VLOOKUP(B73,INSCRITOS!A:H,8,FALSE)),"")</f>
        <v>Escola Triatlo Santo António Évora</v>
      </c>
      <c r="H73" s="5">
        <v>100</v>
      </c>
    </row>
    <row r="74" spans="1:8" x14ac:dyDescent="0.25">
      <c r="A74" s="3">
        <v>2</v>
      </c>
      <c r="B74" s="3">
        <v>5939</v>
      </c>
      <c r="C74" s="3">
        <f>IFERROR((VLOOKUP(B74,INSCRITOS!A:B,2,FALSE)),"")</f>
        <v>100429</v>
      </c>
      <c r="D74" s="6" t="str">
        <f>IFERROR((VLOOKUP(B74,INSCRITOS!A:C,3,FALSE)),"")</f>
        <v>JUV</v>
      </c>
      <c r="E74" s="5" t="str">
        <f>IFERROR((VLOOKUP(B74,INSCRITOS!A:D,4,FALSE)),"")</f>
        <v xml:space="preserve">LUIS MARQUES </v>
      </c>
      <c r="F74" s="3" t="str">
        <f>IFERROR((VLOOKUP(B74,INSCRITOS!A:F,6,FALSE)),"")</f>
        <v>M</v>
      </c>
      <c r="G74" s="5" t="str">
        <f>IFERROR((VLOOKUP(B74,INSCRITOS!A:H,8,FALSE)),"")</f>
        <v>AMICICLO GRÂNDOLA</v>
      </c>
      <c r="H74" s="5">
        <f>H73-1</f>
        <v>99</v>
      </c>
    </row>
    <row r="75" spans="1:8" x14ac:dyDescent="0.25">
      <c r="A75" s="3">
        <v>3</v>
      </c>
      <c r="B75" s="3">
        <v>380</v>
      </c>
      <c r="C75" s="3">
        <f>IFERROR((VLOOKUP(B75,INSCRITOS!A:B,2,FALSE)),"")</f>
        <v>104282</v>
      </c>
      <c r="D75" s="6" t="str">
        <f>IFERROR((VLOOKUP(B75,INSCRITOS!A:C,3,FALSE)),"")</f>
        <v>JUV</v>
      </c>
      <c r="E75" s="5" t="str">
        <f>IFERROR((VLOOKUP(B75,INSCRITOS!A:D,4,FALSE)),"")</f>
        <v xml:space="preserve">RODRIGO NUNES </v>
      </c>
      <c r="F75" s="3" t="str">
        <f>IFERROR((VLOOKUP(B75,INSCRITOS!A:F,6,FALSE)),"")</f>
        <v>M</v>
      </c>
      <c r="G75" s="5" t="str">
        <f>IFERROR((VLOOKUP(B75,INSCRITOS!A:H,8,FALSE)),"")</f>
        <v>AMICICLO GRÂNDOLA</v>
      </c>
      <c r="H75" s="5">
        <f t="shared" ref="H75:H80" si="2">H74-1</f>
        <v>98</v>
      </c>
    </row>
    <row r="76" spans="1:8" x14ac:dyDescent="0.25">
      <c r="A76" s="3">
        <v>4</v>
      </c>
      <c r="B76" s="3">
        <v>15</v>
      </c>
      <c r="C76" s="3">
        <f>IFERROR((VLOOKUP(B76,INSCRITOS!A:B,2,FALSE)),"")</f>
        <v>101659</v>
      </c>
      <c r="D76" s="6" t="str">
        <f>IFERROR((VLOOKUP(B76,INSCRITOS!A:C,3,FALSE)),"")</f>
        <v>JUV</v>
      </c>
      <c r="E76" s="5" t="str">
        <f>IFERROR((VLOOKUP(B76,INSCRITOS!A:D,4,FALSE)),"")</f>
        <v>DIOGO NEPOCENO</v>
      </c>
      <c r="F76" s="3" t="str">
        <f>IFERROR((VLOOKUP(B76,INSCRITOS!A:F,6,FALSE)),"")</f>
        <v>M</v>
      </c>
      <c r="G76" s="5" t="str">
        <f>IFERROR((VLOOKUP(B76,INSCRITOS!A:H,8,FALSE)),"")</f>
        <v>Escola Triatlo Santo António Évora</v>
      </c>
      <c r="H76" s="5">
        <f t="shared" si="2"/>
        <v>97</v>
      </c>
    </row>
    <row r="77" spans="1:8" x14ac:dyDescent="0.25">
      <c r="A77" s="3">
        <v>5</v>
      </c>
      <c r="B77" s="3">
        <v>5944</v>
      </c>
      <c r="C77" s="3">
        <f>IFERROR((VLOOKUP(B77,INSCRITOS!A:B,2,FALSE)),"")</f>
        <v>0</v>
      </c>
      <c r="D77" s="6" t="str">
        <f>IFERROR((VLOOKUP(B77,INSCRITOS!A:C,3,FALSE)),"")</f>
        <v>JUV</v>
      </c>
      <c r="E77" s="5" t="str">
        <f>IFERROR((VLOOKUP(B77,INSCRITOS!A:D,4,FALSE)),"")</f>
        <v>PEDRO MATOS</v>
      </c>
      <c r="F77" s="3" t="str">
        <f>IFERROR((VLOOKUP(B77,INSCRITOS!A:F,6,FALSE)),"")</f>
        <v>M</v>
      </c>
      <c r="G77" s="5" t="str">
        <f>IFERROR((VLOOKUP(B77,INSCRITOS!A:H,8,FALSE)),"")</f>
        <v>Escola Triatlo Santo António Évora</v>
      </c>
      <c r="H77" s="5">
        <f t="shared" si="2"/>
        <v>96</v>
      </c>
    </row>
    <row r="78" spans="1:8" x14ac:dyDescent="0.25">
      <c r="A78" s="3">
        <v>6</v>
      </c>
      <c r="B78" s="3">
        <v>44</v>
      </c>
      <c r="C78" s="3">
        <f>IFERROR((VLOOKUP(B78,INSCRITOS!A:B,2,FALSE)),"")</f>
        <v>103162</v>
      </c>
      <c r="D78" s="6" t="str">
        <f>IFERROR((VLOOKUP(B78,INSCRITOS!A:C,3,FALSE)),"")</f>
        <v>JUV</v>
      </c>
      <c r="E78" s="5" t="str">
        <f>IFERROR((VLOOKUP(B78,INSCRITOS!A:D,4,FALSE)),"")</f>
        <v xml:space="preserve">JOÃO PEDRO ALVES </v>
      </c>
      <c r="F78" s="3" t="str">
        <f>IFERROR((VLOOKUP(B78,INSCRITOS!A:F,6,FALSE)),"")</f>
        <v>M</v>
      </c>
      <c r="G78" s="29" t="s">
        <v>26</v>
      </c>
      <c r="H78" s="5">
        <f t="shared" si="2"/>
        <v>95</v>
      </c>
    </row>
    <row r="79" spans="1:8" x14ac:dyDescent="0.25">
      <c r="A79" s="3">
        <v>7</v>
      </c>
      <c r="B79" s="3">
        <v>685</v>
      </c>
      <c r="C79" s="3">
        <f>IFERROR((VLOOKUP(B79,INSCRITOS!A:B,2,FALSE)),"")</f>
        <v>105153</v>
      </c>
      <c r="D79" s="6" t="str">
        <f>IFERROR((VLOOKUP(B79,INSCRITOS!A:C,3,FALSE)),"")</f>
        <v>JUV</v>
      </c>
      <c r="E79" s="5" t="str">
        <f>IFERROR((VLOOKUP(B79,INSCRITOS!A:D,4,FALSE)),"")</f>
        <v xml:space="preserve">GONÇALO RAPOSO </v>
      </c>
      <c r="F79" s="3" t="str">
        <f>IFERROR((VLOOKUP(B79,INSCRITOS!A:F,6,FALSE)),"")</f>
        <v>M</v>
      </c>
      <c r="G79" s="5" t="str">
        <f>IFERROR((VLOOKUP(B79,INSCRITOS!A:H,8,FALSE)),"")</f>
        <v>Escola Triatlo Santo António Évora</v>
      </c>
      <c r="H79" s="5">
        <f t="shared" si="2"/>
        <v>94</v>
      </c>
    </row>
    <row r="80" spans="1:8" x14ac:dyDescent="0.25">
      <c r="A80" s="3">
        <v>8</v>
      </c>
      <c r="B80" s="3">
        <v>555</v>
      </c>
      <c r="C80" s="3">
        <f>IFERROR((VLOOKUP(B80,INSCRITOS!A:B,2,FALSE)),"")</f>
        <v>104439</v>
      </c>
      <c r="D80" s="6" t="str">
        <f>IFERROR((VLOOKUP(B80,INSCRITOS!A:C,3,FALSE)),"")</f>
        <v>JUV</v>
      </c>
      <c r="E80" s="5" t="str">
        <f>IFERROR((VLOOKUP(B80,INSCRITOS!A:D,4,FALSE)),"")</f>
        <v xml:space="preserve">PEDRO MATIAS </v>
      </c>
      <c r="F80" s="3" t="str">
        <f>IFERROR((VLOOKUP(B80,INSCRITOS!A:F,6,FALSE)),"")</f>
        <v>M</v>
      </c>
      <c r="G80" s="5" t="str">
        <f>IFERROR((VLOOKUP(B80,INSCRITOS!A:H,8,FALSE)),"")</f>
        <v>REPSOL TRIATLO</v>
      </c>
      <c r="H80" s="5">
        <f t="shared" si="2"/>
        <v>93</v>
      </c>
    </row>
    <row r="81" spans="1:10" x14ac:dyDescent="0.25">
      <c r="A81" s="3">
        <v>9</v>
      </c>
      <c r="B81" s="3">
        <v>5849</v>
      </c>
      <c r="C81" s="3">
        <f>IFERROR((VLOOKUP(B81,INSCRITOS!A:B,2,FALSE)),"")</f>
        <v>0</v>
      </c>
      <c r="D81" s="6" t="str">
        <f>IFERROR((VLOOKUP(B81,INSCRITOS!A:C,3,FALSE)),"")</f>
        <v>JUV</v>
      </c>
      <c r="E81" s="5" t="str">
        <f>IFERROR((VLOOKUP(B81,INSCRITOS!A:D,4,FALSE)),"")</f>
        <v xml:space="preserve">TOMÁS FERNANDES </v>
      </c>
      <c r="F81" s="3" t="str">
        <f>IFERROR((VLOOKUP(B81,INSCRITOS!A:F,6,FALSE)),"")</f>
        <v>M</v>
      </c>
      <c r="G81" s="5" t="str">
        <f>IFERROR((VLOOKUP(B81,INSCRITOS!A:H,8,FALSE)),"")</f>
        <v>HCS BIKE TEAM/ Não federado</v>
      </c>
      <c r="H81" s="5"/>
    </row>
    <row r="82" spans="1:10" x14ac:dyDescent="0.25">
      <c r="A82" s="3">
        <v>10</v>
      </c>
      <c r="B82" s="3">
        <v>851</v>
      </c>
      <c r="C82" s="3">
        <f>IFERROR((VLOOKUP(B82,INSCRITOS!A:B,2,FALSE)),"")</f>
        <v>102043</v>
      </c>
      <c r="D82" s="6" t="str">
        <f>IFERROR((VLOOKUP(B82,INSCRITOS!A:C,3,FALSE)),"")</f>
        <v>JUV</v>
      </c>
      <c r="E82" s="5" t="str">
        <f>IFERROR((VLOOKUP(B82,INSCRITOS!A:D,4,FALSE)),"")</f>
        <v>DINIS SHEVCHUN</v>
      </c>
      <c r="F82" s="3" t="str">
        <f>IFERROR((VLOOKUP(B82,INSCRITOS!A:F,6,FALSE)),"")</f>
        <v>M</v>
      </c>
      <c r="G82" s="5" t="str">
        <f>IFERROR((VLOOKUP(B82,INSCRITOS!A:H,8,FALSE)),"")</f>
        <v>REPSOL TRIATLO</v>
      </c>
      <c r="H82" s="5">
        <f>H80-1</f>
        <v>92</v>
      </c>
    </row>
    <row r="83" spans="1:10" x14ac:dyDescent="0.25">
      <c r="A83" s="3">
        <v>11</v>
      </c>
      <c r="B83" s="3">
        <v>538</v>
      </c>
      <c r="C83" s="3">
        <f>IFERROR((VLOOKUP(B83,INSCRITOS!A:B,2,FALSE)),"")</f>
        <v>105109</v>
      </c>
      <c r="D83" s="6" t="str">
        <f>IFERROR((VLOOKUP(B83,INSCRITOS!A:C,3,FALSE)),"")</f>
        <v>JUV</v>
      </c>
      <c r="E83" s="5" t="str">
        <f>IFERROR((VLOOKUP(B83,INSCRITOS!A:D,4,FALSE)),"")</f>
        <v xml:space="preserve">LOURENÇO RAMOS </v>
      </c>
      <c r="F83" s="3" t="str">
        <f>IFERROR((VLOOKUP(B83,INSCRITOS!A:F,6,FALSE)),"")</f>
        <v>M</v>
      </c>
      <c r="G83" s="5" t="str">
        <f>IFERROR((VLOOKUP(B83,INSCRITOS!A:H,8,FALSE)),"")</f>
        <v>REPSOL TRIATLO</v>
      </c>
      <c r="H83" s="5">
        <f>H82-1</f>
        <v>91</v>
      </c>
    </row>
    <row r="84" spans="1:10" x14ac:dyDescent="0.25">
      <c r="A84" s="13"/>
      <c r="B84" s="13"/>
      <c r="C84" s="13"/>
      <c r="D84" s="14"/>
      <c r="E84" s="1"/>
      <c r="F84" s="13"/>
      <c r="G84" s="1"/>
      <c r="H84" s="20"/>
    </row>
    <row r="85" spans="1:10" ht="15.75" x14ac:dyDescent="0.25">
      <c r="A85" s="67" t="s">
        <v>18</v>
      </c>
      <c r="B85" s="67"/>
      <c r="C85" s="67"/>
      <c r="D85" s="67"/>
      <c r="E85" s="67"/>
      <c r="F85" s="67"/>
      <c r="G85" s="67"/>
      <c r="H85" s="67"/>
    </row>
    <row r="86" spans="1:10" x14ac:dyDescent="0.25">
      <c r="A86" s="13"/>
      <c r="B86" s="13"/>
      <c r="C86" s="13"/>
      <c r="D86" s="14"/>
      <c r="E86" s="1"/>
      <c r="F86" s="13"/>
      <c r="G86" s="1"/>
      <c r="H86" s="20"/>
    </row>
    <row r="87" spans="1:10" ht="15.75" x14ac:dyDescent="0.25">
      <c r="A87" s="19" t="s">
        <v>8</v>
      </c>
      <c r="B87" s="19" t="s">
        <v>3</v>
      </c>
      <c r="C87" s="19" t="s">
        <v>7</v>
      </c>
      <c r="D87" s="19" t="s">
        <v>0</v>
      </c>
      <c r="E87" s="19" t="s">
        <v>1</v>
      </c>
      <c r="F87" s="19" t="s">
        <v>5</v>
      </c>
      <c r="G87" s="19" t="s">
        <v>2</v>
      </c>
      <c r="H87" s="19" t="s">
        <v>6</v>
      </c>
    </row>
    <row r="88" spans="1:10" x14ac:dyDescent="0.25">
      <c r="A88" s="3">
        <v>1</v>
      </c>
      <c r="B88" s="3">
        <v>143</v>
      </c>
      <c r="C88" s="3">
        <f>IFERROR((VLOOKUP(B88,INSCRITOS!A:B,2,FALSE)),"")</f>
        <v>103274</v>
      </c>
      <c r="D88" s="6" t="str">
        <f>IFERROR((VLOOKUP(B88,INSCRITOS!A:C,3,FALSE)),"")</f>
        <v>JUV</v>
      </c>
      <c r="E88" s="5" t="str">
        <f>IFERROR((VLOOKUP(B88,INSCRITOS!A:D,4,FALSE)),"")</f>
        <v>VANDA STANISLAVSKIY</v>
      </c>
      <c r="F88" s="3" t="str">
        <f>IFERROR((VLOOKUP(B88,INSCRITOS!A:F,6,FALSE)),"")</f>
        <v>F</v>
      </c>
      <c r="G88" s="5" t="str">
        <f>IFERROR((VLOOKUP(B88,INSCRITOS!A:H,8,FALSE)),"")</f>
        <v>REPSOL TRIATLO</v>
      </c>
      <c r="H88" s="5">
        <v>100</v>
      </c>
    </row>
    <row r="91" spans="1:10" ht="15.75" x14ac:dyDescent="0.25">
      <c r="D91" s="67" t="s">
        <v>13</v>
      </c>
      <c r="E91" s="67"/>
      <c r="F91" s="67"/>
      <c r="J91" s="64"/>
    </row>
    <row r="92" spans="1:10" ht="15.75" x14ac:dyDescent="0.25">
      <c r="E92" s="12"/>
      <c r="F92" s="10"/>
      <c r="G92" s="9"/>
      <c r="J92" s="64"/>
    </row>
    <row r="93" spans="1:10" ht="16.5" thickBot="1" x14ac:dyDescent="0.3">
      <c r="D93" s="32" t="s">
        <v>8</v>
      </c>
      <c r="E93" s="33" t="s">
        <v>2</v>
      </c>
      <c r="F93" s="32" t="s">
        <v>6</v>
      </c>
      <c r="J93" s="64"/>
    </row>
    <row r="94" spans="1:10" x14ac:dyDescent="0.25">
      <c r="D94" s="34">
        <v>1</v>
      </c>
      <c r="E94" s="27" t="s">
        <v>27</v>
      </c>
      <c r="F94" s="35">
        <v>1862</v>
      </c>
      <c r="J94" s="64"/>
    </row>
    <row r="95" spans="1:10" x14ac:dyDescent="0.25">
      <c r="D95" s="36">
        <v>2</v>
      </c>
      <c r="E95" s="28" t="s">
        <v>14</v>
      </c>
      <c r="F95" s="65">
        <v>1050</v>
      </c>
      <c r="J95" s="64"/>
    </row>
    <row r="96" spans="1:10" x14ac:dyDescent="0.25">
      <c r="D96" s="36">
        <v>3</v>
      </c>
      <c r="E96" s="29" t="s">
        <v>26</v>
      </c>
      <c r="F96" s="65">
        <v>680</v>
      </c>
      <c r="J96" s="64"/>
    </row>
    <row r="97" spans="4:10" ht="15.75" thickBot="1" x14ac:dyDescent="0.3">
      <c r="D97" s="37">
        <v>4</v>
      </c>
      <c r="E97" s="30" t="s">
        <v>25</v>
      </c>
      <c r="F97" s="66">
        <v>197</v>
      </c>
      <c r="J97" s="64"/>
    </row>
    <row r="98" spans="4:10" x14ac:dyDescent="0.25">
      <c r="J98" s="64"/>
    </row>
    <row r="99" spans="4:10" x14ac:dyDescent="0.25">
      <c r="J99" s="64"/>
    </row>
    <row r="100" spans="4:10" x14ac:dyDescent="0.25">
      <c r="J100" s="64"/>
    </row>
    <row r="101" spans="4:10" x14ac:dyDescent="0.25">
      <c r="J101" s="64"/>
    </row>
    <row r="102" spans="4:10" x14ac:dyDescent="0.25">
      <c r="J102" s="64"/>
    </row>
    <row r="103" spans="4:10" x14ac:dyDescent="0.25">
      <c r="J103" s="64"/>
    </row>
    <row r="104" spans="4:10" x14ac:dyDescent="0.25">
      <c r="J104" s="64"/>
    </row>
    <row r="105" spans="4:10" x14ac:dyDescent="0.25">
      <c r="J105" s="64"/>
    </row>
    <row r="106" spans="4:10" x14ac:dyDescent="0.25">
      <c r="J106" s="64"/>
    </row>
    <row r="107" spans="4:10" x14ac:dyDescent="0.25">
      <c r="J107" s="64"/>
    </row>
    <row r="108" spans="4:10" x14ac:dyDescent="0.25">
      <c r="J108" s="64"/>
    </row>
    <row r="109" spans="4:10" x14ac:dyDescent="0.25">
      <c r="J109" s="64"/>
    </row>
    <row r="110" spans="4:10" x14ac:dyDescent="0.25">
      <c r="J110" s="64"/>
    </row>
    <row r="111" spans="4:10" x14ac:dyDescent="0.25">
      <c r="J111" s="64"/>
    </row>
    <row r="112" spans="4:10" x14ac:dyDescent="0.25">
      <c r="J112" s="64"/>
    </row>
    <row r="113" spans="10:10" x14ac:dyDescent="0.25">
      <c r="J113" s="18"/>
    </row>
    <row r="114" spans="10:10" x14ac:dyDescent="0.25">
      <c r="J114" s="18"/>
    </row>
    <row r="115" spans="10:10" x14ac:dyDescent="0.25">
      <c r="J115" s="18"/>
    </row>
    <row r="116" spans="10:10" x14ac:dyDescent="0.25">
      <c r="J116" s="18"/>
    </row>
    <row r="117" spans="10:10" x14ac:dyDescent="0.25">
      <c r="J117" s="18"/>
    </row>
    <row r="118" spans="10:10" x14ac:dyDescent="0.25">
      <c r="J118" s="18"/>
    </row>
    <row r="119" spans="10:10" x14ac:dyDescent="0.25">
      <c r="J119" s="18"/>
    </row>
    <row r="120" spans="10:10" x14ac:dyDescent="0.25">
      <c r="J120" s="18"/>
    </row>
  </sheetData>
  <sheetProtection algorithmName="SHA-512" hashValue="AIC738eTJmRsFSd+hMJbfAPCFSdk2MX8Rf+TvHOi98m7ynp92Vn7WW+qrXsUK6hgVOAhx+9hLkIO/dxFqOy+yg==" saltValue="04nlJ61sOStgE8HXqBMzpw==" spinCount="100000" sheet="1" objects="1" scenarios="1" selectLockedCells="1" selectUnlockedCells="1"/>
  <sortState ref="B27:F33">
    <sortCondition ref="B27:B33"/>
  </sortState>
  <mergeCells count="11">
    <mergeCell ref="D91:F91"/>
    <mergeCell ref="A1:H1"/>
    <mergeCell ref="A4:H4"/>
    <mergeCell ref="A20:H20"/>
    <mergeCell ref="A2:G2"/>
    <mergeCell ref="A27:H27"/>
    <mergeCell ref="A41:H41"/>
    <mergeCell ref="A50:H50"/>
    <mergeCell ref="A62:H62"/>
    <mergeCell ref="A70:H70"/>
    <mergeCell ref="A85:H85"/>
  </mergeCells>
  <pageMargins left="0.7" right="0.7" top="0.75" bottom="0.75" header="0.3" footer="0.3"/>
  <pageSetup paperSize="9" scale="83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workbookViewId="0">
      <selection activeCell="F11" sqref="F11"/>
    </sheetView>
  </sheetViews>
  <sheetFormatPr defaultColWidth="9" defaultRowHeight="15" x14ac:dyDescent="0.25"/>
  <cols>
    <col min="1" max="1" width="5.28515625" style="16" customWidth="1"/>
    <col min="2" max="2" width="7.7109375" style="16" bestFit="1" customWidth="1"/>
    <col min="3" max="3" width="7.7109375" style="16" customWidth="1"/>
    <col min="4" max="4" width="8.140625" style="16" bestFit="1" customWidth="1"/>
    <col min="5" max="5" width="25.7109375" style="16" bestFit="1" customWidth="1"/>
    <col min="6" max="6" width="8.140625" style="16" bestFit="1" customWidth="1"/>
    <col min="7" max="7" width="19.42578125" style="16" bestFit="1" customWidth="1"/>
    <col min="8" max="8" width="8.140625" style="21" bestFit="1" customWidth="1"/>
    <col min="9" max="16384" width="9" style="16"/>
  </cols>
  <sheetData>
    <row r="1" spans="1:8" ht="15.75" x14ac:dyDescent="0.25">
      <c r="A1" s="68" t="s">
        <v>24</v>
      </c>
      <c r="B1" s="68"/>
      <c r="C1" s="68"/>
      <c r="D1" s="68"/>
      <c r="E1" s="68"/>
      <c r="F1" s="68"/>
      <c r="G1" s="68"/>
      <c r="H1" s="68"/>
    </row>
    <row r="2" spans="1:8" ht="15.75" x14ac:dyDescent="0.25">
      <c r="A2" s="68" t="s">
        <v>28</v>
      </c>
      <c r="B2" s="68"/>
      <c r="C2" s="68"/>
      <c r="D2" s="68"/>
      <c r="E2" s="68"/>
      <c r="F2" s="68"/>
      <c r="G2" s="68"/>
      <c r="H2" s="26"/>
    </row>
    <row r="3" spans="1:8" ht="15.75" x14ac:dyDescent="0.25">
      <c r="A3" s="25"/>
      <c r="B3" s="25"/>
      <c r="C3" s="25"/>
      <c r="D3" s="25"/>
      <c r="E3" s="25"/>
      <c r="F3" s="25"/>
      <c r="G3" s="25"/>
      <c r="H3" s="25"/>
    </row>
    <row r="4" spans="1:8" ht="15.75" x14ac:dyDescent="0.25">
      <c r="A4" s="67" t="s">
        <v>20</v>
      </c>
      <c r="B4" s="67"/>
      <c r="C4" s="67"/>
      <c r="D4" s="67"/>
      <c r="E4" s="67"/>
      <c r="F4" s="67"/>
      <c r="G4" s="67"/>
      <c r="H4" s="67"/>
    </row>
    <row r="6" spans="1:8" ht="15.75" x14ac:dyDescent="0.25">
      <c r="A6" s="19" t="s">
        <v>8</v>
      </c>
      <c r="B6" s="19" t="s">
        <v>3</v>
      </c>
      <c r="C6" s="19" t="s">
        <v>7</v>
      </c>
      <c r="D6" s="19" t="s">
        <v>0</v>
      </c>
      <c r="E6" s="19" t="s">
        <v>1</v>
      </c>
      <c r="F6" s="19" t="s">
        <v>5</v>
      </c>
      <c r="G6" s="19" t="s">
        <v>2</v>
      </c>
      <c r="H6" s="19" t="s">
        <v>6</v>
      </c>
    </row>
    <row r="7" spans="1:8" x14ac:dyDescent="0.25">
      <c r="A7" s="3">
        <v>1</v>
      </c>
      <c r="B7" s="3">
        <v>4773</v>
      </c>
      <c r="C7" s="3">
        <f>IFERROR((VLOOKUP(B7,INSCRITOS!A:B,2,FALSE)),"")</f>
        <v>100437</v>
      </c>
      <c r="D7" s="4" t="str">
        <f>IFERROR((VLOOKUP(B7,INSCRITOS!A:C,3,FALSE)),"")</f>
        <v>40/44</v>
      </c>
      <c r="E7" s="5" t="str">
        <f>IFERROR((VLOOKUP(B7,INSCRITOS!A:D,4,FALSE)),"")</f>
        <v xml:space="preserve">RUI RODRIGUES GONÇALVES </v>
      </c>
      <c r="F7" s="3" t="str">
        <f>IFERROR((VLOOKUP(B7,INSCRITOS!A:F,6,FALSE)),"")</f>
        <v>M</v>
      </c>
      <c r="G7" s="5" t="str">
        <f>IFERROR((VLOOKUP(B7,INSCRITOS!A:H,8,FALSE)),"")</f>
        <v>AMICICLO GRÂNDOLA</v>
      </c>
      <c r="H7" s="5">
        <v>100</v>
      </c>
    </row>
    <row r="8" spans="1:8" x14ac:dyDescent="0.25">
      <c r="A8" s="3">
        <v>2</v>
      </c>
      <c r="B8" s="3">
        <v>2595</v>
      </c>
      <c r="C8" s="3">
        <f>IFERROR((VLOOKUP(B8,INSCRITOS!A:B,2,FALSE)),"")</f>
        <v>103743</v>
      </c>
      <c r="D8" s="4" t="str">
        <f>IFERROR((VLOOKUP(B8,INSCRITOS!A:C,3,FALSE)),"")</f>
        <v>20/24</v>
      </c>
      <c r="E8" s="5" t="str">
        <f>IFERROR((VLOOKUP(B8,INSCRITOS!A:D,4,FALSE)),"")</f>
        <v>PAULO REBELO</v>
      </c>
      <c r="F8" s="3" t="str">
        <f>IFERROR((VLOOKUP(B8,INSCRITOS!A:F,6,FALSE)),"")</f>
        <v>M</v>
      </c>
      <c r="G8" s="5" t="str">
        <f>IFERROR((VLOOKUP(B8,INSCRITOS!A:H,8,FALSE)),"")</f>
        <v>LUSITANO - Setúbal</v>
      </c>
      <c r="H8" s="5">
        <f>H7-1</f>
        <v>99</v>
      </c>
    </row>
    <row r="9" spans="1:8" x14ac:dyDescent="0.25">
      <c r="A9" s="3">
        <v>3</v>
      </c>
      <c r="B9" s="3">
        <v>5924</v>
      </c>
      <c r="C9" s="3">
        <f>IFERROR((VLOOKUP(B9,INSCRITOS!A:B,2,FALSE)),"")</f>
        <v>0</v>
      </c>
      <c r="D9" s="4" t="str">
        <f>IFERROR((VLOOKUP(B9,INSCRITOS!A:C,3,FALSE)),"")</f>
        <v>35/39</v>
      </c>
      <c r="E9" s="5" t="str">
        <f>IFERROR((VLOOKUP(B9,INSCRITOS!A:D,4,FALSE)),"")</f>
        <v>ARMANDO JOSÉ INÁCIO</v>
      </c>
      <c r="F9" s="3" t="str">
        <f>IFERROR((VLOOKUP(B9,INSCRITOS!A:F,6,FALSE)),"")</f>
        <v>M</v>
      </c>
      <c r="G9" s="5" t="str">
        <f>IFERROR((VLOOKUP(B9,INSCRITOS!A:H,8,FALSE)),"")</f>
        <v>REPSOL TRIATLO</v>
      </c>
      <c r="H9" s="5">
        <f>H8-1</f>
        <v>98</v>
      </c>
    </row>
    <row r="10" spans="1:8" x14ac:dyDescent="0.25">
      <c r="A10" s="3">
        <v>4</v>
      </c>
      <c r="B10" s="3">
        <v>5936</v>
      </c>
      <c r="C10" s="3">
        <f>IFERROR((VLOOKUP(B10,INSCRITOS!A:B,2,FALSE)),"")</f>
        <v>0</v>
      </c>
      <c r="D10" s="4" t="str">
        <f>IFERROR((VLOOKUP(B10,INSCRITOS!A:C,3,FALSE)),"")</f>
        <v>16/17</v>
      </c>
      <c r="E10" s="5" t="str">
        <f>IFERROR((VLOOKUP(B10,INSCRITOS!A:D,4,FALSE)),"")</f>
        <v>RUBEN MORENO</v>
      </c>
      <c r="F10" s="3" t="str">
        <f>IFERROR((VLOOKUP(B10,INSCRITOS!A:F,6,FALSE)),"")</f>
        <v>M</v>
      </c>
      <c r="G10" s="5" t="str">
        <f>IFERROR((VLOOKUP(B10,INSCRITOS!A:H,8,FALSE)),"")</f>
        <v>Não federado</v>
      </c>
      <c r="H10" s="5"/>
    </row>
    <row r="11" spans="1:8" x14ac:dyDescent="0.25">
      <c r="A11" s="3">
        <v>5</v>
      </c>
      <c r="B11" s="3">
        <v>3776</v>
      </c>
      <c r="C11" s="3">
        <f>IFERROR((VLOOKUP(B11,INSCRITOS!A:B,2,FALSE)),"")</f>
        <v>103879</v>
      </c>
      <c r="D11" s="4" t="str">
        <f>IFERROR((VLOOKUP(B11,INSCRITOS!A:C,3,FALSE)),"")</f>
        <v>30/34</v>
      </c>
      <c r="E11" s="5" t="str">
        <f>IFERROR((VLOOKUP(B11,INSCRITOS!A:D,4,FALSE)),"")</f>
        <v xml:space="preserve">SÉRGIO MAQUINISTA </v>
      </c>
      <c r="F11" s="3" t="str">
        <f>IFERROR((VLOOKUP(B11,INSCRITOS!A:F,6,FALSE)),"")</f>
        <v>M</v>
      </c>
      <c r="G11" s="5" t="str">
        <f>IFERROR((VLOOKUP(B11,INSCRITOS!A:H,8,FALSE)),"")</f>
        <v>REPSOL TRIATLO</v>
      </c>
      <c r="H11" s="5">
        <f>H9-1</f>
        <v>97</v>
      </c>
    </row>
    <row r="12" spans="1:8" x14ac:dyDescent="0.25">
      <c r="A12" s="3">
        <v>6</v>
      </c>
      <c r="B12" s="3">
        <v>5931</v>
      </c>
      <c r="C12" s="3">
        <f>IFERROR((VLOOKUP(B12,INSCRITOS!A:B,2,FALSE)),"")</f>
        <v>0</v>
      </c>
      <c r="D12" s="4" t="str">
        <f>IFERROR((VLOOKUP(B12,INSCRITOS!A:C,3,FALSE)),"")</f>
        <v>50/54</v>
      </c>
      <c r="E12" s="5" t="str">
        <f>IFERROR((VLOOKUP(B12,INSCRITOS!A:D,4,FALSE)),"")</f>
        <v>FRANCISCO REBELO</v>
      </c>
      <c r="F12" s="3" t="str">
        <f>IFERROR((VLOOKUP(B12,INSCRITOS!A:F,6,FALSE)),"")</f>
        <v>M</v>
      </c>
      <c r="G12" s="5" t="str">
        <f>IFERROR((VLOOKUP(B12,INSCRITOS!A:H,8,FALSE)),"")</f>
        <v>Não federado</v>
      </c>
      <c r="H12" s="5"/>
    </row>
    <row r="13" spans="1:8" x14ac:dyDescent="0.25">
      <c r="A13" s="3">
        <v>7</v>
      </c>
      <c r="B13" s="3">
        <v>5904</v>
      </c>
      <c r="C13" s="3">
        <f>IFERROR((VLOOKUP(B13,INSCRITOS!A:B,2,FALSE)),"")</f>
        <v>0</v>
      </c>
      <c r="D13" s="4" t="str">
        <f>IFERROR((VLOOKUP(B13,INSCRITOS!A:C,3,FALSE)),"")</f>
        <v>16/17</v>
      </c>
      <c r="E13" s="5" t="str">
        <f>IFERROR((VLOOKUP(B13,INSCRITOS!A:D,4,FALSE)),"")</f>
        <v>TOMÁS COSTA MARTINS</v>
      </c>
      <c r="F13" s="3" t="str">
        <f>IFERROR((VLOOKUP(B13,INSCRITOS!A:F,6,FALSE)),"")</f>
        <v>M</v>
      </c>
      <c r="G13" s="5" t="str">
        <f>IFERROR((VLOOKUP(B13,INSCRITOS!A:H,8,FALSE)),"")</f>
        <v>REPSOL TRIATLO</v>
      </c>
      <c r="H13" s="5">
        <f>H11-1</f>
        <v>96</v>
      </c>
    </row>
    <row r="14" spans="1:8" hidden="1" x14ac:dyDescent="0.25">
      <c r="A14" s="3" t="e">
        <f t="shared" ref="A14:A29" si="0">RANK(H14,$H$7:$H$29,1)</f>
        <v>#N/A</v>
      </c>
      <c r="B14" s="3"/>
      <c r="C14" s="3" t="str">
        <f>IFERROR((VLOOKUP(B14,INSCRITOS!A:B,2,FALSE)),"")</f>
        <v/>
      </c>
      <c r="D14" s="4" t="str">
        <f>IFERROR((VLOOKUP(B14,INSCRITOS!A:C,3,FALSE)),"")</f>
        <v/>
      </c>
      <c r="E14" s="5" t="str">
        <f>IFERROR((VLOOKUP(B14,INSCRITOS!A:D,4,FALSE)),"")</f>
        <v/>
      </c>
      <c r="F14" s="3" t="str">
        <f>IFERROR((VLOOKUP(B14,INSCRITOS!A:F,6,FALSE)),"")</f>
        <v/>
      </c>
      <c r="G14" s="5" t="str">
        <f>IFERROR((VLOOKUP(B14,INSCRITOS!A:H,8,FALSE)),"")</f>
        <v/>
      </c>
      <c r="H14" s="22"/>
    </row>
    <row r="15" spans="1:8" hidden="1" x14ac:dyDescent="0.25">
      <c r="A15" s="3" t="e">
        <f t="shared" si="0"/>
        <v>#N/A</v>
      </c>
      <c r="B15" s="3"/>
      <c r="C15" s="3" t="str">
        <f>IFERROR((VLOOKUP(B15,INSCRITOS!A:B,2,FALSE)),"")</f>
        <v/>
      </c>
      <c r="D15" s="4" t="str">
        <f>IFERROR((VLOOKUP(B15,INSCRITOS!A:C,3,FALSE)),"")</f>
        <v/>
      </c>
      <c r="E15" s="5" t="str">
        <f>IFERROR((VLOOKUP(B15,INSCRITOS!A:D,4,FALSE)),"")</f>
        <v/>
      </c>
      <c r="F15" s="3" t="str">
        <f>IFERROR((VLOOKUP(B15,INSCRITOS!A:F,6,FALSE)),"")</f>
        <v/>
      </c>
      <c r="G15" s="5" t="str">
        <f>IFERROR((VLOOKUP(B15,INSCRITOS!A:H,8,FALSE)),"")</f>
        <v/>
      </c>
      <c r="H15" s="22"/>
    </row>
    <row r="16" spans="1:8" hidden="1" x14ac:dyDescent="0.25">
      <c r="A16" s="3" t="e">
        <f t="shared" si="0"/>
        <v>#N/A</v>
      </c>
      <c r="B16" s="3"/>
      <c r="C16" s="3" t="str">
        <f>IFERROR((VLOOKUP(B16,INSCRITOS!A:B,2,FALSE)),"")</f>
        <v/>
      </c>
      <c r="D16" s="4" t="str">
        <f>IFERROR((VLOOKUP(B16,INSCRITOS!A:C,3,FALSE)),"")</f>
        <v/>
      </c>
      <c r="E16" s="5" t="str">
        <f>IFERROR((VLOOKUP(B16,INSCRITOS!A:D,4,FALSE)),"")</f>
        <v/>
      </c>
      <c r="F16" s="3" t="str">
        <f>IFERROR((VLOOKUP(B16,INSCRITOS!A:F,6,FALSE)),"")</f>
        <v/>
      </c>
      <c r="G16" s="5" t="str">
        <f>IFERROR((VLOOKUP(B16,INSCRITOS!A:H,8,FALSE)),"")</f>
        <v/>
      </c>
      <c r="H16" s="22"/>
    </row>
    <row r="17" spans="1:8" hidden="1" x14ac:dyDescent="0.25">
      <c r="A17" s="3" t="e">
        <f t="shared" si="0"/>
        <v>#N/A</v>
      </c>
      <c r="B17" s="3"/>
      <c r="C17" s="3" t="str">
        <f>IFERROR((VLOOKUP(B17,INSCRITOS!A:B,2,FALSE)),"")</f>
        <v/>
      </c>
      <c r="D17" s="4" t="str">
        <f>IFERROR((VLOOKUP(B17,INSCRITOS!A:C,3,FALSE)),"")</f>
        <v/>
      </c>
      <c r="E17" s="5" t="str">
        <f>IFERROR((VLOOKUP(B17,INSCRITOS!A:D,4,FALSE)),"")</f>
        <v/>
      </c>
      <c r="F17" s="3" t="str">
        <f>IFERROR((VLOOKUP(B17,INSCRITOS!A:F,6,FALSE)),"")</f>
        <v/>
      </c>
      <c r="G17" s="5" t="str">
        <f>IFERROR((VLOOKUP(B17,INSCRITOS!A:H,8,FALSE)),"")</f>
        <v/>
      </c>
      <c r="H17" s="22"/>
    </row>
    <row r="18" spans="1:8" hidden="1" x14ac:dyDescent="0.25">
      <c r="A18" s="3" t="e">
        <f t="shared" si="0"/>
        <v>#N/A</v>
      </c>
      <c r="B18" s="3"/>
      <c r="C18" s="3" t="str">
        <f>IFERROR((VLOOKUP(B18,INSCRITOS!A:B,2,FALSE)),"")</f>
        <v/>
      </c>
      <c r="D18" s="4" t="str">
        <f>IFERROR((VLOOKUP(B18,INSCRITOS!A:C,3,FALSE)),"")</f>
        <v/>
      </c>
      <c r="E18" s="5" t="str">
        <f>IFERROR((VLOOKUP(B18,INSCRITOS!A:D,4,FALSE)),"")</f>
        <v/>
      </c>
      <c r="F18" s="3" t="str">
        <f>IFERROR((VLOOKUP(B18,INSCRITOS!A:F,6,FALSE)),"")</f>
        <v/>
      </c>
      <c r="G18" s="5" t="str">
        <f>IFERROR((VLOOKUP(B18,INSCRITOS!A:H,8,FALSE)),"")</f>
        <v/>
      </c>
      <c r="H18" s="22"/>
    </row>
    <row r="19" spans="1:8" hidden="1" x14ac:dyDescent="0.25">
      <c r="A19" s="3" t="e">
        <f t="shared" si="0"/>
        <v>#N/A</v>
      </c>
      <c r="B19" s="3"/>
      <c r="C19" s="3" t="str">
        <f>IFERROR((VLOOKUP(B19,INSCRITOS!A:B,2,FALSE)),"")</f>
        <v/>
      </c>
      <c r="D19" s="4" t="str">
        <f>IFERROR((VLOOKUP(B19,INSCRITOS!A:C,3,FALSE)),"")</f>
        <v/>
      </c>
      <c r="E19" s="5" t="str">
        <f>IFERROR((VLOOKUP(B19,INSCRITOS!A:D,4,FALSE)),"")</f>
        <v/>
      </c>
      <c r="F19" s="3" t="str">
        <f>IFERROR((VLOOKUP(B19,INSCRITOS!A:F,6,FALSE)),"")</f>
        <v/>
      </c>
      <c r="G19" s="5" t="str">
        <f>IFERROR((VLOOKUP(B19,INSCRITOS!A:H,8,FALSE)),"")</f>
        <v/>
      </c>
      <c r="H19" s="22"/>
    </row>
    <row r="20" spans="1:8" hidden="1" x14ac:dyDescent="0.25">
      <c r="A20" s="3" t="e">
        <f t="shared" si="0"/>
        <v>#N/A</v>
      </c>
      <c r="B20" s="3"/>
      <c r="C20" s="3" t="str">
        <f>IFERROR((VLOOKUP(B20,INSCRITOS!A:B,2,FALSE)),"")</f>
        <v/>
      </c>
      <c r="D20" s="4" t="str">
        <f>IFERROR((VLOOKUP(B20,INSCRITOS!A:C,3,FALSE)),"")</f>
        <v/>
      </c>
      <c r="E20" s="5" t="str">
        <f>IFERROR((VLOOKUP(B20,INSCRITOS!A:D,4,FALSE)),"")</f>
        <v/>
      </c>
      <c r="F20" s="3" t="str">
        <f>IFERROR((VLOOKUP(B20,INSCRITOS!A:F,6,FALSE)),"")</f>
        <v/>
      </c>
      <c r="G20" s="5" t="str">
        <f>IFERROR((VLOOKUP(B20,INSCRITOS!A:H,8,FALSE)),"")</f>
        <v/>
      </c>
      <c r="H20" s="22"/>
    </row>
    <row r="21" spans="1:8" hidden="1" x14ac:dyDescent="0.25">
      <c r="A21" s="3" t="e">
        <f t="shared" si="0"/>
        <v>#N/A</v>
      </c>
      <c r="B21" s="3"/>
      <c r="C21" s="3" t="str">
        <f>IFERROR((VLOOKUP(B21,INSCRITOS!A:B,2,FALSE)),"")</f>
        <v/>
      </c>
      <c r="D21" s="4" t="str">
        <f>IFERROR((VLOOKUP(B21,INSCRITOS!A:C,3,FALSE)),"")</f>
        <v/>
      </c>
      <c r="E21" s="5" t="str">
        <f>IFERROR((VLOOKUP(B21,INSCRITOS!A:D,4,FALSE)),"")</f>
        <v/>
      </c>
      <c r="F21" s="3" t="str">
        <f>IFERROR((VLOOKUP(B21,INSCRITOS!A:F,6,FALSE)),"")</f>
        <v/>
      </c>
      <c r="G21" s="5" t="str">
        <f>IFERROR((VLOOKUP(B21,INSCRITOS!A:H,8,FALSE)),"")</f>
        <v/>
      </c>
      <c r="H21" s="22"/>
    </row>
    <row r="22" spans="1:8" hidden="1" x14ac:dyDescent="0.25">
      <c r="A22" s="3" t="e">
        <f t="shared" si="0"/>
        <v>#N/A</v>
      </c>
      <c r="B22" s="3"/>
      <c r="C22" s="3" t="str">
        <f>IFERROR((VLOOKUP(B22,INSCRITOS!A:B,2,FALSE)),"")</f>
        <v/>
      </c>
      <c r="D22" s="4" t="str">
        <f>IFERROR((VLOOKUP(B22,INSCRITOS!A:C,3,FALSE)),"")</f>
        <v/>
      </c>
      <c r="E22" s="5" t="str">
        <f>IFERROR((VLOOKUP(B22,INSCRITOS!A:D,4,FALSE)),"")</f>
        <v/>
      </c>
      <c r="F22" s="3" t="str">
        <f>IFERROR((VLOOKUP(B22,INSCRITOS!A:F,6,FALSE)),"")</f>
        <v/>
      </c>
      <c r="G22" s="5" t="str">
        <f>IFERROR((VLOOKUP(B22,INSCRITOS!A:H,8,FALSE)),"")</f>
        <v/>
      </c>
      <c r="H22" s="22"/>
    </row>
    <row r="23" spans="1:8" hidden="1" x14ac:dyDescent="0.25">
      <c r="A23" s="3" t="e">
        <f t="shared" si="0"/>
        <v>#N/A</v>
      </c>
      <c r="B23" s="3"/>
      <c r="C23" s="3" t="str">
        <f>IFERROR((VLOOKUP(B23,INSCRITOS!A:B,2,FALSE)),"")</f>
        <v/>
      </c>
      <c r="D23" s="4" t="str">
        <f>IFERROR((VLOOKUP(B23,INSCRITOS!A:C,3,FALSE)),"")</f>
        <v/>
      </c>
      <c r="E23" s="5" t="str">
        <f>IFERROR((VLOOKUP(B23,INSCRITOS!A:D,4,FALSE)),"")</f>
        <v/>
      </c>
      <c r="F23" s="3" t="str">
        <f>IFERROR((VLOOKUP(B23,INSCRITOS!A:F,6,FALSE)),"")</f>
        <v/>
      </c>
      <c r="G23" s="5" t="str">
        <f>IFERROR((VLOOKUP(B23,INSCRITOS!A:H,8,FALSE)),"")</f>
        <v/>
      </c>
      <c r="H23" s="22"/>
    </row>
    <row r="24" spans="1:8" hidden="1" x14ac:dyDescent="0.25">
      <c r="A24" s="3" t="e">
        <f t="shared" si="0"/>
        <v>#N/A</v>
      </c>
      <c r="B24" s="3"/>
      <c r="C24" s="3" t="str">
        <f>IFERROR((VLOOKUP(B24,INSCRITOS!A:B,2,FALSE)),"")</f>
        <v/>
      </c>
      <c r="D24" s="4" t="str">
        <f>IFERROR((VLOOKUP(B24,INSCRITOS!A:C,3,FALSE)),"")</f>
        <v/>
      </c>
      <c r="E24" s="5" t="str">
        <f>IFERROR((VLOOKUP(B24,INSCRITOS!A:D,4,FALSE)),"")</f>
        <v/>
      </c>
      <c r="F24" s="3" t="str">
        <f>IFERROR((VLOOKUP(B24,INSCRITOS!A:F,6,FALSE)),"")</f>
        <v/>
      </c>
      <c r="G24" s="5" t="str">
        <f>IFERROR((VLOOKUP(B24,INSCRITOS!A:H,8,FALSE)),"")</f>
        <v/>
      </c>
      <c r="H24" s="22"/>
    </row>
    <row r="25" spans="1:8" hidden="1" x14ac:dyDescent="0.25">
      <c r="A25" s="3" t="e">
        <f t="shared" si="0"/>
        <v>#N/A</v>
      </c>
      <c r="B25" s="3"/>
      <c r="C25" s="3" t="str">
        <f>IFERROR((VLOOKUP(B25,INSCRITOS!A:B,2,FALSE)),"")</f>
        <v/>
      </c>
      <c r="D25" s="4" t="str">
        <f>IFERROR((VLOOKUP(B25,INSCRITOS!A:C,3,FALSE)),"")</f>
        <v/>
      </c>
      <c r="E25" s="5" t="str">
        <f>IFERROR((VLOOKUP(B25,INSCRITOS!A:D,4,FALSE)),"")</f>
        <v/>
      </c>
      <c r="F25" s="3" t="str">
        <f>IFERROR((VLOOKUP(B25,INSCRITOS!A:F,6,FALSE)),"")</f>
        <v/>
      </c>
      <c r="G25" s="5" t="str">
        <f>IFERROR((VLOOKUP(B25,INSCRITOS!A:H,8,FALSE)),"")</f>
        <v/>
      </c>
      <c r="H25" s="22"/>
    </row>
    <row r="26" spans="1:8" hidden="1" x14ac:dyDescent="0.25">
      <c r="A26" s="3" t="e">
        <f t="shared" si="0"/>
        <v>#N/A</v>
      </c>
      <c r="B26" s="3"/>
      <c r="C26" s="3" t="str">
        <f>IFERROR((VLOOKUP(B26,INSCRITOS!A:B,2,FALSE)),"")</f>
        <v/>
      </c>
      <c r="D26" s="4" t="str">
        <f>IFERROR((VLOOKUP(B26,INSCRITOS!A:C,3,FALSE)),"")</f>
        <v/>
      </c>
      <c r="E26" s="5" t="str">
        <f>IFERROR((VLOOKUP(B26,INSCRITOS!A:D,4,FALSE)),"")</f>
        <v/>
      </c>
      <c r="F26" s="3" t="str">
        <f>IFERROR((VLOOKUP(B26,INSCRITOS!A:F,6,FALSE)),"")</f>
        <v/>
      </c>
      <c r="G26" s="5" t="str">
        <f>IFERROR((VLOOKUP(B26,INSCRITOS!A:H,8,FALSE)),"")</f>
        <v/>
      </c>
      <c r="H26" s="22"/>
    </row>
    <row r="27" spans="1:8" hidden="1" x14ac:dyDescent="0.25">
      <c r="A27" s="3" t="e">
        <f t="shared" si="0"/>
        <v>#N/A</v>
      </c>
      <c r="B27" s="3"/>
      <c r="C27" s="3" t="str">
        <f>IFERROR((VLOOKUP(B27,INSCRITOS!A:B,2,FALSE)),"")</f>
        <v/>
      </c>
      <c r="D27" s="4" t="str">
        <f>IFERROR((VLOOKUP(B27,INSCRITOS!A:C,3,FALSE)),"")</f>
        <v/>
      </c>
      <c r="E27" s="5" t="str">
        <f>IFERROR((VLOOKUP(B27,INSCRITOS!A:D,4,FALSE)),"")</f>
        <v/>
      </c>
      <c r="F27" s="3" t="str">
        <f>IFERROR((VLOOKUP(B27,INSCRITOS!A:F,6,FALSE)),"")</f>
        <v/>
      </c>
      <c r="G27" s="5" t="str">
        <f>IFERROR((VLOOKUP(B27,INSCRITOS!A:H,8,FALSE)),"")</f>
        <v/>
      </c>
      <c r="H27" s="22"/>
    </row>
    <row r="28" spans="1:8" hidden="1" x14ac:dyDescent="0.25">
      <c r="A28" s="3" t="e">
        <f t="shared" si="0"/>
        <v>#N/A</v>
      </c>
      <c r="B28" s="3"/>
      <c r="C28" s="3" t="str">
        <f>IFERROR((VLOOKUP(B28,INSCRITOS!A:B,2,FALSE)),"")</f>
        <v/>
      </c>
      <c r="D28" s="4" t="str">
        <f>IFERROR((VLOOKUP(B28,INSCRITOS!A:C,3,FALSE)),"")</f>
        <v/>
      </c>
      <c r="E28" s="5" t="str">
        <f>IFERROR((VLOOKUP(B28,INSCRITOS!A:D,4,FALSE)),"")</f>
        <v/>
      </c>
      <c r="F28" s="3" t="str">
        <f>IFERROR((VLOOKUP(B28,INSCRITOS!A:F,6,FALSE)),"")</f>
        <v/>
      </c>
      <c r="G28" s="5" t="str">
        <f>IFERROR((VLOOKUP(B28,INSCRITOS!A:H,8,FALSE)),"")</f>
        <v/>
      </c>
      <c r="H28" s="22"/>
    </row>
    <row r="29" spans="1:8" hidden="1" x14ac:dyDescent="0.25">
      <c r="A29" s="3" t="e">
        <f t="shared" si="0"/>
        <v>#N/A</v>
      </c>
      <c r="B29" s="3"/>
      <c r="C29" s="3" t="str">
        <f>IFERROR((VLOOKUP(B29,INSCRITOS!A:B,2,FALSE)),"")</f>
        <v/>
      </c>
      <c r="D29" s="4" t="str">
        <f>IFERROR((VLOOKUP(B29,INSCRITOS!A:C,3,FALSE)),"")</f>
        <v/>
      </c>
      <c r="E29" s="5" t="str">
        <f>IFERROR((VLOOKUP(B29,INSCRITOS!A:D,4,FALSE)),"")</f>
        <v/>
      </c>
      <c r="F29" s="3" t="str">
        <f>IFERROR((VLOOKUP(B29,INSCRITOS!A:F,6,FALSE)),"")</f>
        <v/>
      </c>
      <c r="G29" s="5" t="str">
        <f>IFERROR((VLOOKUP(B29,INSCRITOS!A:H,8,FALSE)),"")</f>
        <v/>
      </c>
      <c r="H29" s="22"/>
    </row>
    <row r="30" spans="1:8" x14ac:dyDescent="0.25">
      <c r="A30" s="13"/>
      <c r="B30" s="13"/>
      <c r="C30" s="13"/>
      <c r="D30" s="14"/>
      <c r="E30" s="1"/>
      <c r="F30" s="13"/>
      <c r="G30" s="1"/>
      <c r="H30" s="20"/>
    </row>
    <row r="31" spans="1:8" ht="15.75" x14ac:dyDescent="0.25">
      <c r="A31" s="67" t="s">
        <v>21</v>
      </c>
      <c r="B31" s="67"/>
      <c r="C31" s="67"/>
      <c r="D31" s="67"/>
      <c r="E31" s="67"/>
      <c r="F31" s="67"/>
      <c r="G31" s="67"/>
      <c r="H31" s="67"/>
    </row>
    <row r="32" spans="1:8" x14ac:dyDescent="0.25">
      <c r="A32" s="13"/>
      <c r="B32" s="13"/>
      <c r="C32" s="13"/>
      <c r="D32" s="14"/>
      <c r="E32" s="1"/>
      <c r="F32" s="13"/>
      <c r="G32" s="1"/>
      <c r="H32" s="20"/>
    </row>
    <row r="33" spans="1:8" ht="15.75" x14ac:dyDescent="0.25">
      <c r="A33" s="19" t="s">
        <v>8</v>
      </c>
      <c r="B33" s="19" t="s">
        <v>3</v>
      </c>
      <c r="C33" s="19" t="s">
        <v>7</v>
      </c>
      <c r="D33" s="19" t="s">
        <v>0</v>
      </c>
      <c r="E33" s="19" t="s">
        <v>1</v>
      </c>
      <c r="F33" s="19" t="s">
        <v>5</v>
      </c>
      <c r="G33" s="19" t="s">
        <v>2</v>
      </c>
      <c r="H33" s="19" t="s">
        <v>6</v>
      </c>
    </row>
    <row r="34" spans="1:8" x14ac:dyDescent="0.25">
      <c r="A34" s="3">
        <v>1</v>
      </c>
      <c r="B34" s="3">
        <v>5926</v>
      </c>
      <c r="C34" s="3">
        <f>IFERROR((VLOOKUP(B34,INSCRITOS!A:B,2,FALSE)),"")</f>
        <v>0</v>
      </c>
      <c r="D34" s="6" t="str">
        <f>IFERROR((VLOOKUP(B34,INSCRITOS!A:C,3,FALSE)),"")</f>
        <v>35/39</v>
      </c>
      <c r="E34" s="5" t="str">
        <f>IFERROR((VLOOKUP(B34,INSCRITOS!A:D,4,FALSE)),"")</f>
        <v>SANDRA ISABEL</v>
      </c>
      <c r="F34" s="3" t="str">
        <f>IFERROR((VLOOKUP(B34,INSCRITOS!A:F,6,FALSE)),"")</f>
        <v>F</v>
      </c>
      <c r="G34" s="5" t="str">
        <f>IFERROR((VLOOKUP(B34,INSCRITOS!A:H,8,FALSE)),"")</f>
        <v>REPSOL TRIATLO</v>
      </c>
      <c r="H34" s="5">
        <v>100</v>
      </c>
    </row>
    <row r="35" spans="1:8" x14ac:dyDescent="0.25">
      <c r="A35" s="3">
        <v>2</v>
      </c>
      <c r="B35" s="3">
        <v>5930</v>
      </c>
      <c r="C35" s="3">
        <f>IFERROR((VLOOKUP(B35,INSCRITOS!A:B,2,FALSE)),"")</f>
        <v>0</v>
      </c>
      <c r="D35" s="6" t="str">
        <f>IFERROR((VLOOKUP(B35,INSCRITOS!A:C,3,FALSE)),"")</f>
        <v>35/39</v>
      </c>
      <c r="E35" s="5" t="str">
        <f>IFERROR((VLOOKUP(B35,INSCRITOS!A:D,4,FALSE)),"")</f>
        <v>MARISA ISABEL FERRAZ</v>
      </c>
      <c r="F35" s="3" t="str">
        <f>IFERROR((VLOOKUP(B35,INSCRITOS!A:F,6,FALSE)),"")</f>
        <v>F</v>
      </c>
      <c r="G35" s="5" t="str">
        <f>IFERROR((VLOOKUP(B35,INSCRITOS!A:H,8,FALSE)),"")</f>
        <v>Não federado</v>
      </c>
      <c r="H35" s="5"/>
    </row>
    <row r="36" spans="1:8" x14ac:dyDescent="0.25">
      <c r="A36" s="3">
        <v>3</v>
      </c>
      <c r="B36" s="3">
        <v>5932</v>
      </c>
      <c r="C36" s="3">
        <f>IFERROR((VLOOKUP(B36,INSCRITOS!A:B,2,FALSE)),"")</f>
        <v>0</v>
      </c>
      <c r="D36" s="6" t="str">
        <f>IFERROR((VLOOKUP(B36,INSCRITOS!A:C,3,FALSE)),"")</f>
        <v>35/39</v>
      </c>
      <c r="E36" s="5" t="str">
        <f>IFERROR((VLOOKUP(B36,INSCRITOS!A:D,4,FALSE)),"")</f>
        <v>ANA MATA</v>
      </c>
      <c r="F36" s="3" t="str">
        <f>IFERROR((VLOOKUP(B36,INSCRITOS!A:F,6,FALSE)),"")</f>
        <v>F</v>
      </c>
      <c r="G36" s="5" t="str">
        <f>IFERROR((VLOOKUP(B36,INSCRITOS!A:H,8,FALSE)),"")</f>
        <v>Não federado</v>
      </c>
      <c r="H36" s="5"/>
    </row>
    <row r="37" spans="1:8" x14ac:dyDescent="0.25">
      <c r="A37" s="3">
        <v>4</v>
      </c>
      <c r="B37" s="3"/>
      <c r="C37" s="3" t="str">
        <f>IFERROR((VLOOKUP(B37,INSCRITOS!A:B,2,FALSE)),"")</f>
        <v/>
      </c>
      <c r="D37" s="6" t="str">
        <f>IFERROR((VLOOKUP(B37,INSCRITOS!A:C,3,FALSE)),"")</f>
        <v/>
      </c>
      <c r="E37" s="5" t="str">
        <f>IFERROR((VLOOKUP(B37,INSCRITOS!A:D,4,FALSE)),"")</f>
        <v/>
      </c>
      <c r="F37" s="3" t="str">
        <f>IFERROR((VLOOKUP(B37,INSCRITOS!A:F,6,FALSE)),"")</f>
        <v/>
      </c>
      <c r="G37" s="5" t="str">
        <f>IFERROR((VLOOKUP(B37,INSCRITOS!A:H,8,FALSE)),"")</f>
        <v/>
      </c>
      <c r="H37" s="5"/>
    </row>
    <row r="38" spans="1:8" x14ac:dyDescent="0.25">
      <c r="A38" s="3">
        <v>5</v>
      </c>
      <c r="B38" s="3"/>
      <c r="C38" s="3" t="str">
        <f>IFERROR((VLOOKUP(B38,INSCRITOS!A:B,2,FALSE)),"")</f>
        <v/>
      </c>
      <c r="D38" s="6" t="str">
        <f>IFERROR((VLOOKUP(B38,INSCRITOS!A:C,3,FALSE)),"")</f>
        <v/>
      </c>
      <c r="E38" s="5" t="str">
        <f>IFERROR((VLOOKUP(B38,INSCRITOS!A:D,4,FALSE)),"")</f>
        <v/>
      </c>
      <c r="F38" s="3" t="str">
        <f>IFERROR((VLOOKUP(B38,INSCRITOS!A:F,6,FALSE)),"")</f>
        <v/>
      </c>
      <c r="G38" s="5" t="str">
        <f>IFERROR((VLOOKUP(B38,INSCRITOS!A:H,8,FALSE)),"")</f>
        <v/>
      </c>
      <c r="H38" s="5"/>
    </row>
    <row r="39" spans="1:8" x14ac:dyDescent="0.25">
      <c r="A39" s="3">
        <v>6</v>
      </c>
      <c r="B39" s="3"/>
      <c r="C39" s="3" t="str">
        <f>IFERROR((VLOOKUP(B39,INSCRITOS!A:B,2,FALSE)),"")</f>
        <v/>
      </c>
      <c r="D39" s="6" t="str">
        <f>IFERROR((VLOOKUP(B39,INSCRITOS!A:C,3,FALSE)),"")</f>
        <v/>
      </c>
      <c r="E39" s="5" t="str">
        <f>IFERROR((VLOOKUP(B39,INSCRITOS!A:D,4,FALSE)),"")</f>
        <v/>
      </c>
      <c r="F39" s="3" t="str">
        <f>IFERROR((VLOOKUP(B39,INSCRITOS!A:F,6,FALSE)),"")</f>
        <v/>
      </c>
      <c r="G39" s="5" t="str">
        <f>IFERROR((VLOOKUP(B39,INSCRITOS!A:H,8,FALSE)),"")</f>
        <v/>
      </c>
      <c r="H39" s="5"/>
    </row>
    <row r="40" spans="1:8" x14ac:dyDescent="0.25">
      <c r="A40" s="3">
        <v>7</v>
      </c>
      <c r="B40" s="3"/>
      <c r="C40" s="3" t="str">
        <f>IFERROR((VLOOKUP(B40,INSCRITOS!A:B,2,FALSE)),"")</f>
        <v/>
      </c>
      <c r="D40" s="6" t="str">
        <f>IFERROR((VLOOKUP(B40,INSCRITOS!A:C,3,FALSE)),"")</f>
        <v/>
      </c>
      <c r="E40" s="5" t="str">
        <f>IFERROR((VLOOKUP(B40,INSCRITOS!A:D,4,FALSE)),"")</f>
        <v/>
      </c>
      <c r="F40" s="3" t="str">
        <f>IFERROR((VLOOKUP(B40,INSCRITOS!A:F,6,FALSE)),"")</f>
        <v/>
      </c>
      <c r="G40" s="5" t="str">
        <f>IFERROR((VLOOKUP(B40,INSCRITOS!A:H,8,FALSE)),"")</f>
        <v/>
      </c>
      <c r="H40" s="5"/>
    </row>
    <row r="41" spans="1:8" hidden="1" x14ac:dyDescent="0.25">
      <c r="A41" s="3" t="e">
        <f t="shared" ref="A41:A45" si="1">RANK(H41,$H$34:$H$40,1)</f>
        <v>#N/A</v>
      </c>
      <c r="B41" s="3"/>
      <c r="C41" s="3" t="str">
        <f>IFERROR((VLOOKUP(B41,INSCRITOS!A:B,2,FALSE)),"")</f>
        <v/>
      </c>
      <c r="D41" s="6" t="str">
        <f>IFERROR((VLOOKUP(B41,INSCRITOS!A:C,3,FALSE)),"")</f>
        <v/>
      </c>
      <c r="E41" s="5" t="str">
        <f>IFERROR((VLOOKUP(B41,INSCRITOS!A:D,4,FALSE)),"")</f>
        <v/>
      </c>
      <c r="F41" s="3" t="str">
        <f>IFERROR((VLOOKUP(B41,INSCRITOS!A:F,6,FALSE)),"")</f>
        <v/>
      </c>
      <c r="G41" s="5" t="str">
        <f>IFERROR((VLOOKUP(B41,INSCRITOS!A:H,9,FALSE)),"")</f>
        <v/>
      </c>
      <c r="H41" s="22"/>
    </row>
    <row r="42" spans="1:8" hidden="1" x14ac:dyDescent="0.25">
      <c r="A42" s="3" t="e">
        <f t="shared" si="1"/>
        <v>#N/A</v>
      </c>
      <c r="B42" s="3"/>
      <c r="C42" s="3" t="str">
        <f>IFERROR((VLOOKUP(B42,INSCRITOS!A:B,2,FALSE)),"")</f>
        <v/>
      </c>
      <c r="D42" s="6" t="str">
        <f>IFERROR((VLOOKUP(B42,INSCRITOS!A:C,3,FALSE)),"")</f>
        <v/>
      </c>
      <c r="E42" s="5" t="str">
        <f>IFERROR((VLOOKUP(B42,INSCRITOS!A:D,4,FALSE)),"")</f>
        <v/>
      </c>
      <c r="F42" s="3" t="str">
        <f>IFERROR((VLOOKUP(B42,INSCRITOS!A:F,6,FALSE)),"")</f>
        <v/>
      </c>
      <c r="G42" s="5" t="str">
        <f>IFERROR((VLOOKUP(B42,INSCRITOS!A:H,9,FALSE)),"")</f>
        <v/>
      </c>
      <c r="H42" s="22"/>
    </row>
    <row r="43" spans="1:8" hidden="1" x14ac:dyDescent="0.25">
      <c r="A43" s="3" t="e">
        <f t="shared" si="1"/>
        <v>#N/A</v>
      </c>
      <c r="B43" s="3"/>
      <c r="C43" s="3" t="str">
        <f>IFERROR((VLOOKUP(B43,INSCRITOS!A:B,2,FALSE)),"")</f>
        <v/>
      </c>
      <c r="D43" s="6" t="str">
        <f>IFERROR((VLOOKUP(B43,INSCRITOS!A:C,3,FALSE)),"")</f>
        <v/>
      </c>
      <c r="E43" s="5" t="str">
        <f>IFERROR((VLOOKUP(B43,INSCRITOS!A:D,4,FALSE)),"")</f>
        <v/>
      </c>
      <c r="F43" s="3" t="str">
        <f>IFERROR((VLOOKUP(B43,INSCRITOS!A:F,6,FALSE)),"")</f>
        <v/>
      </c>
      <c r="G43" s="5" t="str">
        <f>IFERROR((VLOOKUP(B43,INSCRITOS!A:H,9,FALSE)),"")</f>
        <v/>
      </c>
      <c r="H43" s="22"/>
    </row>
    <row r="44" spans="1:8" hidden="1" x14ac:dyDescent="0.25">
      <c r="A44" s="3" t="e">
        <f t="shared" si="1"/>
        <v>#N/A</v>
      </c>
      <c r="B44" s="3"/>
      <c r="C44" s="3" t="str">
        <f>IFERROR((VLOOKUP(B44,INSCRITOS!A:B,2,FALSE)),"")</f>
        <v/>
      </c>
      <c r="D44" s="6" t="str">
        <f>IFERROR((VLOOKUP(B44,INSCRITOS!A:C,3,FALSE)),"")</f>
        <v/>
      </c>
      <c r="E44" s="5" t="str">
        <f>IFERROR((VLOOKUP(B44,INSCRITOS!A:D,4,FALSE)),"")</f>
        <v/>
      </c>
      <c r="F44" s="3" t="str">
        <f>IFERROR((VLOOKUP(B44,INSCRITOS!A:F,6,FALSE)),"")</f>
        <v/>
      </c>
      <c r="G44" s="5" t="str">
        <f>IFERROR((VLOOKUP(B44,INSCRITOS!A:H,9,FALSE)),"")</f>
        <v/>
      </c>
      <c r="H44" s="22"/>
    </row>
    <row r="45" spans="1:8" hidden="1" x14ac:dyDescent="0.25">
      <c r="A45" s="3" t="e">
        <f t="shared" si="1"/>
        <v>#N/A</v>
      </c>
      <c r="B45" s="3"/>
      <c r="C45" s="3" t="str">
        <f>IFERROR((VLOOKUP(B45,INSCRITOS!A:B,2,FALSE)),"")</f>
        <v/>
      </c>
      <c r="D45" s="6" t="str">
        <f>IFERROR((VLOOKUP(B45,INSCRITOS!A:C,3,FALSE)),"")</f>
        <v/>
      </c>
      <c r="E45" s="5" t="str">
        <f>IFERROR((VLOOKUP(B45,INSCRITOS!A:D,4,FALSE)),"")</f>
        <v/>
      </c>
      <c r="F45" s="3" t="str">
        <f>IFERROR((VLOOKUP(B45,INSCRITOS!A:F,6,FALSE)),"")</f>
        <v/>
      </c>
      <c r="G45" s="5" t="str">
        <f>IFERROR((VLOOKUP(B45,INSCRITOS!A:H,9,FALSE)),"")</f>
        <v/>
      </c>
      <c r="H45" s="22"/>
    </row>
    <row r="46" spans="1:8" x14ac:dyDescent="0.25">
      <c r="A46" s="13"/>
      <c r="B46" s="13"/>
      <c r="C46" s="13"/>
      <c r="D46" s="15"/>
      <c r="E46" s="1"/>
      <c r="F46" s="13"/>
      <c r="G46" s="1"/>
      <c r="H46" s="20"/>
    </row>
    <row r="47" spans="1:8" x14ac:dyDescent="0.25">
      <c r="A47" s="13"/>
      <c r="B47" s="13"/>
      <c r="C47" s="13"/>
      <c r="D47" s="15"/>
      <c r="E47" s="1"/>
      <c r="F47" s="13"/>
      <c r="G47" s="1"/>
      <c r="H47" s="20"/>
    </row>
    <row r="48" spans="1:8" x14ac:dyDescent="0.25">
      <c r="A48" s="13"/>
      <c r="B48" s="13"/>
      <c r="C48" s="13"/>
      <c r="D48" s="15"/>
      <c r="E48" s="1"/>
      <c r="F48" s="13"/>
      <c r="G48" s="1"/>
      <c r="H48" s="20"/>
    </row>
    <row r="49" spans="1:8" x14ac:dyDescent="0.25">
      <c r="A49" s="13"/>
      <c r="B49" s="13"/>
      <c r="C49" s="13"/>
      <c r="D49" s="15"/>
      <c r="E49" s="1"/>
      <c r="F49" s="13"/>
      <c r="G49" s="1"/>
      <c r="H49" s="20"/>
    </row>
    <row r="50" spans="1:8" x14ac:dyDescent="0.25">
      <c r="A50" s="13"/>
      <c r="B50" s="13"/>
      <c r="C50" s="13"/>
      <c r="D50" s="15"/>
      <c r="E50" s="1"/>
      <c r="F50" s="13"/>
      <c r="G50" s="1"/>
      <c r="H50" s="20"/>
    </row>
    <row r="51" spans="1:8" x14ac:dyDescent="0.25">
      <c r="A51" s="13"/>
      <c r="B51" s="13"/>
      <c r="C51" s="13"/>
      <c r="D51" s="15"/>
      <c r="E51" s="1"/>
      <c r="F51" s="13"/>
      <c r="G51" s="1"/>
      <c r="H51" s="20"/>
    </row>
    <row r="52" spans="1:8" x14ac:dyDescent="0.25">
      <c r="A52" s="13"/>
      <c r="B52" s="13"/>
      <c r="C52" s="13"/>
      <c r="D52" s="15"/>
      <c r="E52" s="1"/>
      <c r="F52" s="13"/>
      <c r="G52" s="1"/>
      <c r="H52" s="20"/>
    </row>
    <row r="53" spans="1:8" x14ac:dyDescent="0.25">
      <c r="A53" s="13"/>
      <c r="B53" s="13"/>
      <c r="C53" s="13"/>
      <c r="D53" s="15"/>
      <c r="E53" s="1"/>
      <c r="F53" s="13"/>
      <c r="G53" s="1"/>
      <c r="H53" s="20"/>
    </row>
    <row r="54" spans="1:8" x14ac:dyDescent="0.25">
      <c r="A54" s="13"/>
      <c r="B54" s="13"/>
      <c r="C54" s="13"/>
      <c r="D54" s="15"/>
      <c r="E54" s="1"/>
      <c r="F54" s="13"/>
      <c r="G54" s="1"/>
      <c r="H54" s="20"/>
    </row>
    <row r="55" spans="1:8" x14ac:dyDescent="0.25">
      <c r="A55" s="13"/>
      <c r="B55" s="13"/>
      <c r="C55" s="13"/>
      <c r="D55" s="15"/>
      <c r="E55" s="1"/>
      <c r="F55" s="13"/>
      <c r="G55" s="1"/>
      <c r="H55" s="20"/>
    </row>
    <row r="56" spans="1:8" x14ac:dyDescent="0.25">
      <c r="A56" s="13"/>
      <c r="B56" s="13"/>
      <c r="C56" s="13"/>
      <c r="D56" s="15"/>
      <c r="E56" s="1"/>
      <c r="F56" s="13"/>
      <c r="G56" s="1"/>
      <c r="H56" s="20"/>
    </row>
    <row r="57" spans="1:8" x14ac:dyDescent="0.25">
      <c r="A57" s="13"/>
      <c r="B57" s="13"/>
      <c r="C57" s="13"/>
      <c r="D57" s="15"/>
      <c r="E57" s="1"/>
      <c r="F57" s="13"/>
      <c r="G57" s="1"/>
      <c r="H57" s="20"/>
    </row>
    <row r="58" spans="1:8" x14ac:dyDescent="0.25">
      <c r="A58" s="13"/>
      <c r="B58" s="13"/>
      <c r="C58" s="13"/>
      <c r="D58" s="15"/>
      <c r="E58" s="1"/>
      <c r="F58" s="13"/>
      <c r="G58" s="1"/>
      <c r="H58" s="20"/>
    </row>
    <row r="59" spans="1:8" x14ac:dyDescent="0.25">
      <c r="A59" s="13"/>
      <c r="B59" s="13"/>
      <c r="C59" s="13"/>
      <c r="D59" s="15"/>
      <c r="E59" s="1"/>
      <c r="F59" s="13"/>
      <c r="G59" s="1"/>
      <c r="H59" s="20"/>
    </row>
    <row r="60" spans="1:8" x14ac:dyDescent="0.25">
      <c r="A60" s="13"/>
      <c r="B60" s="13"/>
      <c r="C60" s="13"/>
      <c r="D60" s="15"/>
      <c r="E60" s="1"/>
      <c r="F60" s="13"/>
      <c r="G60" s="1"/>
      <c r="H60" s="20"/>
    </row>
    <row r="61" spans="1:8" x14ac:dyDescent="0.25">
      <c r="A61" s="13"/>
      <c r="B61" s="13"/>
      <c r="C61" s="13"/>
      <c r="D61" s="15"/>
      <c r="E61" s="1"/>
      <c r="F61" s="13"/>
      <c r="G61" s="1"/>
      <c r="H61" s="20"/>
    </row>
    <row r="62" spans="1:8" x14ac:dyDescent="0.25">
      <c r="A62" s="13"/>
      <c r="B62" s="13"/>
      <c r="C62" s="13"/>
      <c r="D62" s="15"/>
      <c r="E62" s="1"/>
      <c r="F62" s="13"/>
      <c r="G62" s="1"/>
      <c r="H62" s="20"/>
    </row>
    <row r="63" spans="1:8" x14ac:dyDescent="0.25">
      <c r="A63" s="17"/>
      <c r="B63" s="13"/>
      <c r="C63" s="13"/>
      <c r="D63" s="15"/>
      <c r="E63" s="1"/>
      <c r="F63" s="13"/>
      <c r="G63" s="1"/>
      <c r="H63" s="20"/>
    </row>
    <row r="64" spans="1:8" x14ac:dyDescent="0.25">
      <c r="A64" s="13"/>
      <c r="B64" s="13"/>
      <c r="C64" s="13"/>
      <c r="D64" s="15"/>
      <c r="E64" s="1"/>
      <c r="F64" s="13"/>
      <c r="G64" s="1"/>
      <c r="H64" s="20"/>
    </row>
    <row r="65" spans="1:8" x14ac:dyDescent="0.25">
      <c r="A65" s="13"/>
      <c r="B65" s="13"/>
      <c r="C65" s="13"/>
      <c r="D65" s="15"/>
      <c r="E65" s="1"/>
      <c r="F65" s="13"/>
      <c r="G65" s="1"/>
      <c r="H65" s="20"/>
    </row>
    <row r="66" spans="1:8" x14ac:dyDescent="0.25">
      <c r="A66" s="13"/>
      <c r="B66" s="13"/>
      <c r="C66" s="13"/>
      <c r="D66" s="15"/>
      <c r="E66" s="1"/>
      <c r="F66" s="13"/>
      <c r="G66" s="1"/>
      <c r="H66" s="20"/>
    </row>
    <row r="67" spans="1:8" x14ac:dyDescent="0.25">
      <c r="A67" s="13"/>
      <c r="B67" s="13"/>
      <c r="C67" s="13"/>
      <c r="D67" s="15"/>
      <c r="E67" s="1"/>
      <c r="F67" s="13"/>
      <c r="G67" s="1"/>
      <c r="H67" s="20"/>
    </row>
    <row r="68" spans="1:8" x14ac:dyDescent="0.25">
      <c r="A68" s="13"/>
      <c r="B68" s="13"/>
      <c r="C68" s="13"/>
      <c r="D68" s="15"/>
      <c r="E68" s="1"/>
      <c r="F68" s="13"/>
      <c r="G68" s="1"/>
      <c r="H68" s="20"/>
    </row>
    <row r="69" spans="1:8" x14ac:dyDescent="0.25">
      <c r="A69" s="13"/>
      <c r="B69" s="13"/>
      <c r="C69" s="13"/>
      <c r="D69" s="15"/>
      <c r="E69" s="1"/>
      <c r="F69" s="13"/>
      <c r="G69" s="1"/>
      <c r="H69" s="20"/>
    </row>
    <row r="70" spans="1:8" x14ac:dyDescent="0.25">
      <c r="A70" s="13"/>
      <c r="B70" s="13"/>
      <c r="C70" s="13"/>
      <c r="D70" s="15"/>
      <c r="E70" s="1"/>
      <c r="F70" s="13"/>
      <c r="G70" s="1"/>
      <c r="H70" s="20"/>
    </row>
    <row r="71" spans="1:8" x14ac:dyDescent="0.25">
      <c r="A71" s="13"/>
      <c r="B71" s="13"/>
      <c r="C71" s="13"/>
      <c r="D71" s="15"/>
      <c r="E71" s="1"/>
      <c r="F71" s="13"/>
      <c r="G71" s="1"/>
      <c r="H71" s="20"/>
    </row>
    <row r="72" spans="1:8" x14ac:dyDescent="0.25">
      <c r="A72" s="13"/>
      <c r="B72" s="13"/>
      <c r="C72" s="13"/>
      <c r="D72" s="15"/>
      <c r="E72" s="1"/>
      <c r="F72" s="13"/>
      <c r="G72" s="1"/>
      <c r="H72" s="20"/>
    </row>
    <row r="73" spans="1:8" x14ac:dyDescent="0.25">
      <c r="A73" s="13"/>
      <c r="B73" s="13"/>
      <c r="C73" s="13"/>
      <c r="D73" s="15"/>
      <c r="E73" s="1"/>
      <c r="F73" s="13"/>
      <c r="G73" s="1"/>
      <c r="H73" s="20"/>
    </row>
    <row r="74" spans="1:8" x14ac:dyDescent="0.25">
      <c r="A74" s="13"/>
      <c r="B74" s="13"/>
      <c r="C74" s="13"/>
      <c r="D74" s="15"/>
      <c r="E74" s="1"/>
      <c r="F74" s="13"/>
      <c r="G74" s="1"/>
      <c r="H74" s="20"/>
    </row>
    <row r="75" spans="1:8" x14ac:dyDescent="0.25">
      <c r="A75" s="13"/>
      <c r="B75" s="13"/>
      <c r="C75" s="13"/>
      <c r="D75" s="15"/>
      <c r="E75" s="1"/>
      <c r="F75" s="13"/>
      <c r="G75" s="1"/>
      <c r="H75" s="20"/>
    </row>
    <row r="76" spans="1:8" x14ac:dyDescent="0.25">
      <c r="A76" s="13"/>
      <c r="B76" s="13"/>
      <c r="C76" s="13"/>
      <c r="D76" s="15"/>
      <c r="E76" s="1"/>
      <c r="F76" s="13"/>
      <c r="G76" s="1"/>
      <c r="H76" s="20"/>
    </row>
    <row r="77" spans="1:8" x14ac:dyDescent="0.25">
      <c r="A77" s="13"/>
      <c r="B77" s="13"/>
      <c r="C77" s="13"/>
      <c r="D77" s="15"/>
      <c r="E77" s="1"/>
      <c r="F77" s="13"/>
      <c r="G77" s="1"/>
      <c r="H77" s="20"/>
    </row>
    <row r="78" spans="1:8" x14ac:dyDescent="0.25">
      <c r="A78" s="1"/>
      <c r="B78" s="1"/>
      <c r="C78" s="1"/>
      <c r="D78" s="1"/>
      <c r="E78" s="1"/>
      <c r="F78" s="1"/>
      <c r="G78" s="1"/>
      <c r="H78" s="20"/>
    </row>
    <row r="79" spans="1:8" x14ac:dyDescent="0.25">
      <c r="A79" s="13"/>
      <c r="B79" s="13"/>
      <c r="C79" s="13"/>
      <c r="D79" s="15"/>
      <c r="E79" s="1"/>
      <c r="F79" s="13"/>
      <c r="G79" s="1"/>
      <c r="H79" s="20"/>
    </row>
    <row r="80" spans="1:8" x14ac:dyDescent="0.25">
      <c r="A80" s="13"/>
      <c r="B80" s="13"/>
      <c r="C80" s="13"/>
      <c r="D80" s="15"/>
      <c r="E80" s="1"/>
      <c r="F80" s="13"/>
      <c r="G80" s="1"/>
      <c r="H80" s="20"/>
    </row>
    <row r="81" spans="1:8" x14ac:dyDescent="0.25">
      <c r="A81" s="13"/>
      <c r="B81" s="13"/>
      <c r="C81" s="13"/>
      <c r="D81" s="15"/>
      <c r="E81" s="1"/>
      <c r="F81" s="13"/>
      <c r="G81" s="1"/>
      <c r="H81" s="20"/>
    </row>
    <row r="82" spans="1:8" x14ac:dyDescent="0.25">
      <c r="A82" s="13"/>
      <c r="B82" s="13"/>
      <c r="C82" s="13"/>
      <c r="D82" s="15"/>
      <c r="E82" s="1"/>
      <c r="F82" s="13"/>
      <c r="G82" s="1"/>
      <c r="H82" s="20"/>
    </row>
    <row r="83" spans="1:8" x14ac:dyDescent="0.25">
      <c r="A83" s="13"/>
      <c r="B83" s="13"/>
      <c r="C83" s="13"/>
      <c r="D83" s="15"/>
      <c r="E83" s="1"/>
      <c r="F83" s="13"/>
      <c r="G83" s="1"/>
      <c r="H83" s="20"/>
    </row>
  </sheetData>
  <sheetProtection algorithmName="SHA-512" hashValue="INSmzw+ws2IYPcUtTqzgJH99K0Yk5MiFrbHBKxVCwjhOE+vdEQTLxXm4hTSDRfdIVej83sf/6IX5YKQkQbf19w==" saltValue="2zP+Jfywiix2uLXNtMKi5A==" spinCount="100000" sheet="1" objects="1" scenarios="1" selectLockedCells="1" selectUnlockedCells="1"/>
  <mergeCells count="4">
    <mergeCell ref="A1:H1"/>
    <mergeCell ref="A2:G2"/>
    <mergeCell ref="A4:H4"/>
    <mergeCell ref="A31:H31"/>
  </mergeCells>
  <pageMargins left="0.7" right="0.7" top="0.75" bottom="0.75" header="0.3" footer="0.3"/>
  <pageSetup paperSize="9" scale="96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11" sqref="G11"/>
    </sheetView>
  </sheetViews>
  <sheetFormatPr defaultRowHeight="15" x14ac:dyDescent="0.25"/>
  <cols>
    <col min="1" max="1" width="4.42578125" bestFit="1" customWidth="1"/>
    <col min="2" max="2" width="20.42578125" bestFit="1" customWidth="1"/>
    <col min="3" max="3" width="7.85546875" bestFit="1" customWidth="1"/>
  </cols>
  <sheetData>
    <row r="1" spans="1:8" ht="15.75" x14ac:dyDescent="0.25">
      <c r="A1" s="68" t="s">
        <v>24</v>
      </c>
      <c r="B1" s="68"/>
      <c r="C1" s="68"/>
      <c r="D1" s="68"/>
      <c r="E1" s="68"/>
      <c r="F1" s="68"/>
      <c r="G1" s="68"/>
      <c r="H1" s="68"/>
    </row>
    <row r="2" spans="1:8" ht="15.75" x14ac:dyDescent="0.25">
      <c r="A2" s="68" t="s">
        <v>28</v>
      </c>
      <c r="B2" s="68"/>
      <c r="C2" s="68"/>
      <c r="D2" s="68"/>
      <c r="E2" s="68"/>
      <c r="F2" s="68"/>
      <c r="G2" s="68"/>
      <c r="H2" s="26"/>
    </row>
    <row r="4" spans="1:8" ht="15.75" x14ac:dyDescent="0.25">
      <c r="A4" s="67" t="s">
        <v>22</v>
      </c>
      <c r="B4" s="67"/>
      <c r="C4" s="67"/>
    </row>
    <row r="5" spans="1:8" ht="15.75" x14ac:dyDescent="0.25">
      <c r="A5" s="67" t="s">
        <v>20</v>
      </c>
      <c r="B5" s="67"/>
      <c r="C5" s="67"/>
    </row>
    <row r="6" spans="1:8" ht="15.75" x14ac:dyDescent="0.25">
      <c r="A6" s="23" t="s">
        <v>8</v>
      </c>
      <c r="B6" s="24" t="s">
        <v>2</v>
      </c>
      <c r="C6" s="23" t="s">
        <v>6</v>
      </c>
    </row>
    <row r="7" spans="1:8" x14ac:dyDescent="0.25">
      <c r="A7" s="11">
        <v>1</v>
      </c>
      <c r="B7" s="8" t="s">
        <v>14</v>
      </c>
      <c r="C7" s="11">
        <v>391</v>
      </c>
    </row>
    <row r="8" spans="1:8" x14ac:dyDescent="0.25">
      <c r="A8" s="11">
        <v>2</v>
      </c>
      <c r="B8" t="s">
        <v>25</v>
      </c>
      <c r="C8" s="11">
        <v>100</v>
      </c>
    </row>
    <row r="9" spans="1:8" x14ac:dyDescent="0.25">
      <c r="A9" s="11">
        <v>3</v>
      </c>
      <c r="B9" s="8" t="s">
        <v>112</v>
      </c>
      <c r="C9" s="11">
        <v>99</v>
      </c>
    </row>
    <row r="12" spans="1:8" ht="15.75" x14ac:dyDescent="0.25">
      <c r="A12" s="67" t="s">
        <v>22</v>
      </c>
      <c r="B12" s="67"/>
      <c r="C12" s="67"/>
    </row>
    <row r="13" spans="1:8" ht="15.75" x14ac:dyDescent="0.25">
      <c r="A13" s="67" t="s">
        <v>21</v>
      </c>
      <c r="B13" s="67"/>
      <c r="C13" s="67"/>
    </row>
    <row r="14" spans="1:8" ht="15.75" x14ac:dyDescent="0.25">
      <c r="A14" s="23" t="s">
        <v>8</v>
      </c>
      <c r="B14" s="24" t="s">
        <v>2</v>
      </c>
      <c r="C14" s="23" t="s">
        <v>6</v>
      </c>
    </row>
    <row r="15" spans="1:8" x14ac:dyDescent="0.25">
      <c r="A15" s="11">
        <v>1</v>
      </c>
      <c r="B15" s="8" t="s">
        <v>14</v>
      </c>
      <c r="C15" s="11">
        <v>100</v>
      </c>
    </row>
  </sheetData>
  <sheetProtection algorithmName="SHA-512" hashValue="vIWd/fwaxMtHO4KPnolLz3I49L/ThXuVWgcv26kKSibUv2HEPKUISXC603dqUIH09fywn4ntbBMLgZkhy9U2Yw==" saltValue="4s/5HPJmo35f1FAlc0KZWg==" spinCount="100000" sheet="1" objects="1" scenarios="1" selectLockedCells="1" selectUnlockedCells="1"/>
  <mergeCells count="6">
    <mergeCell ref="A13:C13"/>
    <mergeCell ref="A4:C4"/>
    <mergeCell ref="A1:H1"/>
    <mergeCell ref="A2:G2"/>
    <mergeCell ref="A5:C5"/>
    <mergeCell ref="A12:C1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INSCRITOS</vt:lpstr>
      <vt:lpstr>7 a 15 anos</vt:lpstr>
      <vt:lpstr>16 +</vt:lpstr>
      <vt:lpstr>Equip 16 +</vt:lpstr>
      <vt:lpstr>'7 a 15 anos'!Área_de_Impressão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lastPrinted>2018-04-07T16:20:03Z</cp:lastPrinted>
  <dcterms:created xsi:type="dcterms:W3CDTF">2016-04-26T14:30:14Z</dcterms:created>
  <dcterms:modified xsi:type="dcterms:W3CDTF">2018-04-08T21:24:48Z</dcterms:modified>
</cp:coreProperties>
</file>